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rmofisher.sharepoint.com/sites/Boxing/Shared Documents/General/Boxing Tier/"/>
    </mc:Choice>
  </mc:AlternateContent>
  <xr:revisionPtr revIDLastSave="4141" documentId="8_{69090513-D2A5-44D6-9383-D7C6C8057F68}" xr6:coauthVersionLast="47" xr6:coauthVersionMax="47" xr10:uidLastSave="{A5B9922A-2083-4482-B5C6-910B2BE259BF}"/>
  <bookViews>
    <workbookView xWindow="-28920" yWindow="-120" windowWidth="29040" windowHeight="15840" firstSheet="1" activeTab="1" xr2:uid="{4A525FCF-4EB6-46F8-AF74-8E8DBD414791}"/>
  </bookViews>
  <sheets>
    <sheet name="Dashboard Rev 2" sheetId="10" r:id="rId1"/>
    <sheet name="Data" sheetId="4" r:id="rId2"/>
    <sheet name="Recognitions" sheetId="9" r:id="rId3"/>
    <sheet name="Error Tracker" sheetId="3" r:id="rId4"/>
    <sheet name="Production" sheetId="5" r:id="rId5"/>
    <sheet name="OTIF" sheetId="8" r:id="rId6"/>
  </sheets>
  <definedNames>
    <definedName name="Boxing">Production!$B$3:$B$1048576</definedName>
    <definedName name="data">Data!$B$1:$ND$18</definedName>
    <definedName name="_xlnm.Print_Area" localSheetId="0">'Dashboard Rev 2'!$A$1:$R$43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0" l="1"/>
  <c r="N26" i="10" s="1"/>
  <c r="BK2" i="4"/>
  <c r="BL2" i="4" s="1"/>
  <c r="BN2" i="4"/>
  <c r="BO2" i="4" s="1"/>
  <c r="BQ2" i="4"/>
  <c r="BR2" i="4" s="1"/>
  <c r="BB2" i="4"/>
  <c r="BC2" i="4" s="1"/>
  <c r="BF2" i="4"/>
  <c r="BH2" i="4"/>
  <c r="BI2" i="4" s="1"/>
  <c r="I7" i="8"/>
  <c r="I3" i="8"/>
  <c r="I4" i="8"/>
  <c r="I5" i="8"/>
  <c r="I6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2" i="8"/>
  <c r="L3" i="8" s="1"/>
  <c r="M4" i="8" l="1"/>
  <c r="N4" i="8" s="1"/>
  <c r="H16" i="10"/>
  <c r="K26" i="10"/>
  <c r="F26" i="10"/>
  <c r="D26" i="10"/>
  <c r="P26" i="10"/>
  <c r="K16" i="10"/>
  <c r="F16" i="10"/>
  <c r="D6" i="10"/>
  <c r="F6" i="10"/>
  <c r="M16" i="10"/>
  <c r="I6" i="10"/>
  <c r="O16" i="10"/>
  <c r="N6" i="10"/>
  <c r="P16" i="10"/>
  <c r="P6" i="10"/>
  <c r="D16" i="10"/>
  <c r="K3" i="8"/>
  <c r="M3" i="8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3" i="5"/>
  <c r="N3" i="8" l="1"/>
  <c r="E3" i="5"/>
  <c r="F3" i="5"/>
  <c r="M3" i="5"/>
  <c r="AF2" i="4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G3" i="5" l="1"/>
  <c r="N3" i="5"/>
  <c r="O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Worley, Jordan</author>
    <author>tc={659C2DD2-5C1E-417B-BBF6-6EED02E9EB7D}</author>
    <author>tc={CC5149B1-B6D1-48E8-ADAC-6F26A8F3B7B6}</author>
    <author>tc={8694D9A8-2104-4F50-BAD7-3D5303E4927C}</author>
    <author>tc={3E77CA01-7720-4D6C-8B72-E34FFFEC5DFF}</author>
    <author>tc={A6B4AE30-17BF-451B-BFF9-222B3660D4B9}</author>
    <author>tc={645CA0AF-16B8-454C-8E26-21EE0406AE24}</author>
  </authors>
  <commentList>
    <comment ref="BA3" authorId="0" shapeId="0" xr:uid="{1E82A0A9-BB59-4CFC-897F-E666BBE6BB94}">
      <text>
        <r>
          <rPr>
            <b/>
            <sz val="9"/>
            <color indexed="81"/>
            <rFont val="Tahoma"/>
            <family val="2"/>
          </rPr>
          <t>Worley, Jordan:</t>
        </r>
        <r>
          <rPr>
            <sz val="9"/>
            <color indexed="81"/>
            <rFont val="Tahoma"/>
            <family val="2"/>
          </rPr>
          <t xml:space="preserve">
Face shield broken in mop closet</t>
        </r>
      </text>
    </comment>
    <comment ref="B5" authorId="1" shapeId="0" xr:uid="{659C2DD2-5C1E-417B-BBF6-6EED02E9EB7D}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2" shapeId="0" xr:uid="{CC5149B1-B6D1-48E8-ADAC-6F26A8F3B7B6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 xr:uid="{2C5C7C1F-6A1F-45AE-A550-0C83AA7838F5}">
      <text>
        <r>
          <rPr>
            <b/>
            <sz val="9"/>
            <color indexed="81"/>
            <rFont val="Tahoma"/>
            <family val="2"/>
          </rPr>
          <t>Worley, Jordan:</t>
        </r>
        <r>
          <rPr>
            <sz val="9"/>
            <color indexed="81"/>
            <rFont val="Tahoma"/>
            <family val="2"/>
          </rPr>
          <t xml:space="preserve">
Signage for raw material</t>
        </r>
      </text>
    </comment>
    <comment ref="BA5" authorId="0" shapeId="0" xr:uid="{413AF20F-E9AB-4D2B-8434-04C769DF6250}">
      <text>
        <r>
          <rPr>
            <b/>
            <sz val="9"/>
            <color indexed="81"/>
            <rFont val="Tahoma"/>
            <family val="2"/>
          </rPr>
          <t>Worley, Jordan:</t>
        </r>
        <r>
          <rPr>
            <sz val="9"/>
            <color indexed="81"/>
            <rFont val="Tahoma"/>
            <family val="2"/>
          </rPr>
          <t xml:space="preserve">
tools left out, hand wrapper, paper towels
</t>
        </r>
      </text>
    </comment>
    <comment ref="BG5" authorId="0" shapeId="0" xr:uid="{EFAC9A25-25CA-45E5-9CC9-CD73C063E4FB}">
      <text>
        <r>
          <rPr>
            <b/>
            <sz val="9"/>
            <color indexed="81"/>
            <rFont val="Tahoma"/>
            <family val="2"/>
          </rPr>
          <t>Worley, Jordan:</t>
        </r>
        <r>
          <rPr>
            <sz val="9"/>
            <color indexed="81"/>
            <rFont val="Tahoma"/>
            <family val="2"/>
          </rPr>
          <t xml:space="preserve">
Cleaning supplies unorganized</t>
        </r>
      </text>
    </comment>
    <comment ref="BH5" authorId="0" shapeId="0" xr:uid="{4A4BB865-705F-416A-B9C3-5D6650B71048}">
      <text>
        <r>
          <rPr>
            <b/>
            <sz val="9"/>
            <color indexed="81"/>
            <rFont val="Tahoma"/>
            <family val="2"/>
          </rPr>
          <t>Worley, Jordan:</t>
        </r>
        <r>
          <rPr>
            <sz val="9"/>
            <color indexed="81"/>
            <rFont val="Tahoma"/>
            <family val="2"/>
          </rPr>
          <t xml:space="preserve">
Bins need a home or designated area when not in use or in use
</t>
        </r>
      </text>
    </comment>
    <comment ref="AS6" authorId="3" shapeId="0" xr:uid="{8694D9A8-2104-4F50-BAD7-3D5303E4927C}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 xr:uid="{8975D572-3AFD-4431-BAF6-D92CF8CD9745}">
      <text>
        <r>
          <rPr>
            <b/>
            <sz val="9"/>
            <color indexed="81"/>
            <rFont val="Tahoma"/>
            <family val="2"/>
          </rPr>
          <t>Worley, Jordan:</t>
        </r>
        <r>
          <rPr>
            <sz val="9"/>
            <color indexed="81"/>
            <rFont val="Tahoma"/>
            <family val="2"/>
          </rPr>
          <t xml:space="preserve">
Unused IT equipment needs to be returned
</t>
        </r>
      </text>
    </comment>
    <comment ref="BG6" authorId="0" shapeId="0" xr:uid="{C94C8EFC-1AFC-4E3B-9E3F-3E6B935663D3}">
      <text>
        <r>
          <rPr>
            <b/>
            <sz val="9"/>
            <color indexed="81"/>
            <rFont val="Tahoma"/>
            <family val="2"/>
          </rPr>
          <t>Worley, Jordan:</t>
        </r>
        <r>
          <rPr>
            <sz val="9"/>
            <color indexed="81"/>
            <rFont val="Tahoma"/>
            <family val="2"/>
          </rPr>
          <t xml:space="preserve">
Misc items on cabinents/desk
</t>
        </r>
      </text>
    </comment>
    <comment ref="CL7" authorId="4" shapeId="0" xr:uid="{3E77CA01-7720-4D6C-8B72-E34FFFEC5DFF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5" shapeId="0" xr:uid="{A6B4AE30-17BF-451B-BFF9-222B3660D4B9}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 xr:uid="{DA79E9D6-5B71-4AFB-8AF4-9FCD793979D4}">
      <text>
        <r>
          <rPr>
            <b/>
            <sz val="9"/>
            <color indexed="81"/>
            <rFont val="Tahoma"/>
            <family val="2"/>
          </rPr>
          <t>Worley, Jordan:</t>
        </r>
        <r>
          <rPr>
            <sz val="9"/>
            <color indexed="81"/>
            <rFont val="Tahoma"/>
            <family val="2"/>
          </rPr>
          <t xml:space="preserve">
New tracking</t>
        </r>
      </text>
    </comment>
    <comment ref="B11" authorId="6" shapeId="0" xr:uid="{645CA0AF-16B8-454C-8E26-21EE0406AE24}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 xr:uid="{9120B880-C44A-437B-A4F3-6A3E3A699205}">
      <text>
        <r>
          <rPr>
            <b/>
            <sz val="9"/>
            <color indexed="81"/>
            <rFont val="Tahoma"/>
            <family val="2"/>
          </rPr>
          <t>Worley, Jordan:</t>
        </r>
        <r>
          <rPr>
            <sz val="9"/>
            <color indexed="81"/>
            <rFont val="Tahoma"/>
            <family val="2"/>
          </rPr>
          <t xml:space="preserve">
10 day
</t>
        </r>
      </text>
    </comment>
    <comment ref="AS11" authorId="0" shapeId="0" xr:uid="{CDF98389-15AB-42A2-A6CE-41E4DBB86E14}">
      <text>
        <r>
          <rPr>
            <b/>
            <sz val="9"/>
            <color indexed="81"/>
            <rFont val="Tahoma"/>
            <family val="2"/>
          </rPr>
          <t>Worley, Jordan:</t>
        </r>
        <r>
          <rPr>
            <sz val="9"/>
            <color indexed="81"/>
            <rFont val="Tahoma"/>
            <family val="2"/>
          </rPr>
          <t xml:space="preserve">
New Tracking
</t>
        </r>
      </text>
    </comment>
  </commentList>
</comments>
</file>

<file path=xl/sharedStrings.xml><?xml version="1.0" encoding="utf-8"?>
<sst xmlns="http://schemas.openxmlformats.org/spreadsheetml/2006/main" count="318" uniqueCount="166">
  <si>
    <t>Date</t>
  </si>
  <si>
    <t>Safety</t>
  </si>
  <si>
    <t>Days Without Incident</t>
  </si>
  <si>
    <t>Haz ID's</t>
  </si>
  <si>
    <t>Safety Gemba Walk</t>
  </si>
  <si>
    <t>7S (Zone 26)</t>
  </si>
  <si>
    <t>7S (Zone 51)</t>
  </si>
  <si>
    <t>Goal: 100</t>
  </si>
  <si>
    <t>Goal: 3 per week</t>
  </si>
  <si>
    <t>Goal: 2 per Month</t>
  </si>
  <si>
    <t>Goal: Q2 2.4</t>
  </si>
  <si>
    <t>Comments</t>
  </si>
  <si>
    <t>Quality</t>
  </si>
  <si>
    <t>Operations</t>
  </si>
  <si>
    <t>Errors</t>
  </si>
  <si>
    <t>PCD Returns</t>
  </si>
  <si>
    <t>Jobs on Hold</t>
  </si>
  <si>
    <t>Productivity</t>
  </si>
  <si>
    <t>OTIF</t>
  </si>
  <si>
    <t>Huddles</t>
  </si>
  <si>
    <t>Truck Fill</t>
  </si>
  <si>
    <t>Goal: 0</t>
  </si>
  <si>
    <t>Goal: 95%</t>
  </si>
  <si>
    <t>Goal: 98%</t>
  </si>
  <si>
    <t>Goal: 4</t>
  </si>
  <si>
    <t>Goal: 77%</t>
  </si>
  <si>
    <t>Sandy jobs flagged for Ft Worth</t>
  </si>
  <si>
    <t>People</t>
  </si>
  <si>
    <t>PPI</t>
  </si>
  <si>
    <t>Recognitions</t>
  </si>
  <si>
    <t>Master Control Compliance</t>
  </si>
  <si>
    <t>Cost Savings</t>
  </si>
  <si>
    <t>Rever's</t>
  </si>
  <si>
    <t>Project's</t>
  </si>
  <si>
    <t>Goal: &gt;$1.00</t>
  </si>
  <si>
    <t>Goal: 1 per week</t>
  </si>
  <si>
    <t>Goal: 1 per month</t>
  </si>
  <si>
    <t>A shift team for holding down the fort yesterday!</t>
  </si>
  <si>
    <t>Telescoping boxes, Cones, Non IRR jobs, Product scanning, extra dock</t>
  </si>
  <si>
    <t>Announcements</t>
  </si>
  <si>
    <t>Incidents or near misses need to be escalated immediately</t>
  </si>
  <si>
    <t>Hawaiian haystack potluck today at 12pm</t>
  </si>
  <si>
    <t>Snow cones tomorrow from Hola BRG!</t>
  </si>
  <si>
    <t>Tacos next week from the company for hitting Q2 goal</t>
  </si>
  <si>
    <t>Chick Fil A the week after for hitting goal</t>
  </si>
  <si>
    <t>Days without Incident</t>
  </si>
  <si>
    <t>N/A</t>
  </si>
  <si>
    <t>OTIF %</t>
  </si>
  <si>
    <t>Truck Fill %</t>
  </si>
  <si>
    <t>d</t>
  </si>
  <si>
    <t>MC Compliance</t>
  </si>
  <si>
    <t>Aging jobs</t>
  </si>
  <si>
    <t>Errors count</t>
  </si>
  <si>
    <t>1. Recognition</t>
  </si>
  <si>
    <t>2. how many Gembas performed</t>
  </si>
  <si>
    <t>3. How may days from last boxing area work injuries</t>
  </si>
  <si>
    <t>4. Who has PTO when</t>
  </si>
  <si>
    <t>5. Jobs on hold</t>
  </si>
  <si>
    <t>6. Truck schedules/shipments</t>
  </si>
  <si>
    <t>First</t>
  </si>
  <si>
    <t>Last</t>
  </si>
  <si>
    <t>Recognition</t>
  </si>
  <si>
    <t>Trevor</t>
  </si>
  <si>
    <t>Nyman</t>
  </si>
  <si>
    <t>Helping to keep both areas clean and organized</t>
  </si>
  <si>
    <t>Thomas</t>
  </si>
  <si>
    <t>Stewart</t>
  </si>
  <si>
    <t>5 years of service</t>
  </si>
  <si>
    <t>Delfino</t>
  </si>
  <si>
    <t>Torres</t>
  </si>
  <si>
    <t>Always staying on task and ensuring product is flowing</t>
  </si>
  <si>
    <t>Holding down the fort upstairs</t>
  </si>
  <si>
    <t>Weekend</t>
  </si>
  <si>
    <t>Staying operational with leadership out</t>
  </si>
  <si>
    <t>Shift</t>
  </si>
  <si>
    <t>Lot</t>
  </si>
  <si>
    <t>Error</t>
  </si>
  <si>
    <t>B</t>
  </si>
  <si>
    <t>.02 boxes used when .03 were required</t>
  </si>
  <si>
    <t>Pallet loaded on truck without being scanned</t>
  </si>
  <si>
    <t>A</t>
  </si>
  <si>
    <t>GSK sent to Fort Worth</t>
  </si>
  <si>
    <t>Engineering job sent to Fort Worth</t>
  </si>
  <si>
    <t>Job boxed in wrong box</t>
  </si>
  <si>
    <t>Missing handling labels</t>
  </si>
  <si>
    <t>Jonathen</t>
  </si>
  <si>
    <t>Chen</t>
  </si>
  <si>
    <t>Label verification placed in wrong PCD</t>
  </si>
  <si>
    <t>EKD518734</t>
  </si>
  <si>
    <t>Assembly</t>
  </si>
  <si>
    <t>Boxing</t>
  </si>
  <si>
    <t>Production</t>
  </si>
  <si>
    <t>Jobs Built</t>
  </si>
  <si>
    <t>Jobs Boxed</t>
  </si>
  <si>
    <t>Boxed?</t>
  </si>
  <si>
    <t>Box Size</t>
  </si>
  <si>
    <t>Box QTY</t>
  </si>
  <si>
    <t>Item</t>
  </si>
  <si>
    <t>Job</t>
  </si>
  <si>
    <t>QTY</t>
  </si>
  <si>
    <t>Boxed</t>
  </si>
  <si>
    <t>Shipped</t>
  </si>
  <si>
    <t>SH50027.12</t>
  </si>
  <si>
    <t>SH3B8041.01.10</t>
  </si>
  <si>
    <t>EKF522514</t>
  </si>
  <si>
    <t>Not Shipped On Time</t>
  </si>
  <si>
    <t>Shipped On Time</t>
  </si>
  <si>
    <t>Total Boxed</t>
  </si>
  <si>
    <t>SH50027.03</t>
  </si>
  <si>
    <t>SH3B16010.02</t>
  </si>
  <si>
    <t>EKF524838</t>
  </si>
  <si>
    <t>PL3B0364.01</t>
  </si>
  <si>
    <t>EKF523123</t>
  </si>
  <si>
    <t>SH3B18843.01</t>
  </si>
  <si>
    <t>EKF525923</t>
  </si>
  <si>
    <t>SH30673.02</t>
  </si>
  <si>
    <t>EKF527409</t>
  </si>
  <si>
    <t>SH50027.02</t>
  </si>
  <si>
    <t>SH3B16647.01</t>
  </si>
  <si>
    <t>EKF524584</t>
  </si>
  <si>
    <t>SUT19406</t>
  </si>
  <si>
    <t>EKF523122</t>
  </si>
  <si>
    <t>SH3B13088.01</t>
  </si>
  <si>
    <t>EKF525249</t>
  </si>
  <si>
    <t>SH50009.27</t>
  </si>
  <si>
    <t>SUT10761</t>
  </si>
  <si>
    <t>EKF522521</t>
  </si>
  <si>
    <t>EKF523121</t>
  </si>
  <si>
    <t>SH3B11419.04</t>
  </si>
  <si>
    <t>EKF523403</t>
  </si>
  <si>
    <t>SH3B7976.01</t>
  </si>
  <si>
    <t>EKF518403</t>
  </si>
  <si>
    <t>PL30009.11</t>
  </si>
  <si>
    <t>EKF526653</t>
  </si>
  <si>
    <t>SH3B14501.03.10</t>
  </si>
  <si>
    <t>EKF522026</t>
  </si>
  <si>
    <t>SH50009.28</t>
  </si>
  <si>
    <t>SH3B17551.01</t>
  </si>
  <si>
    <t>EKF519576</t>
  </si>
  <si>
    <t>SH3B7410.01</t>
  </si>
  <si>
    <t>EKF523208</t>
  </si>
  <si>
    <t>SH3B1377.02</t>
  </si>
  <si>
    <t>EKF519473</t>
  </si>
  <si>
    <t>SH31301.02</t>
  </si>
  <si>
    <t>EKF526660</t>
  </si>
  <si>
    <t>SH3B8188.02.10</t>
  </si>
  <si>
    <t>EKF521512</t>
  </si>
  <si>
    <t>SH3B10676.01</t>
  </si>
  <si>
    <t>EKF509485</t>
  </si>
  <si>
    <t>SH3B19723.01</t>
  </si>
  <si>
    <t>EKF522689</t>
  </si>
  <si>
    <t>SH3B22674.01</t>
  </si>
  <si>
    <t>EKF519602</t>
  </si>
  <si>
    <t>SH50009.26</t>
  </si>
  <si>
    <t>SH3B11226.01</t>
  </si>
  <si>
    <t>EKF519438</t>
  </si>
  <si>
    <t>SUT12654</t>
  </si>
  <si>
    <t>EKF524572</t>
  </si>
  <si>
    <t>SUT11158</t>
  </si>
  <si>
    <t>EKF524824</t>
  </si>
  <si>
    <t>SV50136.03</t>
  </si>
  <si>
    <t>EKF525910</t>
  </si>
  <si>
    <t>LT3B0126.02</t>
  </si>
  <si>
    <t>EKF525224</t>
  </si>
  <si>
    <t>SH31192.01</t>
  </si>
  <si>
    <t>EKF526853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</si>
</sst>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10" borderId="10" applyNumberFormat="0" applyAlignment="0" applyProtection="0"/>
    <xf numFmtId="0" fontId="5" fillId="11" borderId="11" applyNumberFormat="0" applyAlignment="0" applyProtection="0"/>
    <xf numFmtId="44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7" borderId="7" xfId="0" applyFill="1" applyBorder="1" applyAlignment="1">
      <alignment horizontal="center"/>
    </xf>
    <xf numFmtId="16" fontId="0" fillId="0" borderId="0" xfId="0" applyNumberFormat="1"/>
    <xf numFmtId="0" fontId="0" fillId="2" borderId="2" xfId="0" applyFill="1" applyBorder="1" applyAlignment="1">
      <alignment horizontal="right"/>
    </xf>
    <xf numFmtId="9" fontId="0" fillId="3" borderId="2" xfId="1" applyFont="1" applyFill="1" applyBorder="1" applyAlignment="1">
      <alignment horizontal="right"/>
    </xf>
    <xf numFmtId="9" fontId="0" fillId="0" borderId="0" xfId="1" applyFont="1"/>
    <xf numFmtId="9" fontId="0" fillId="4" borderId="2" xfId="1" applyFont="1" applyFill="1" applyBorder="1" applyAlignment="1">
      <alignment horizontal="right"/>
    </xf>
    <xf numFmtId="0" fontId="0" fillId="0" borderId="0" xfId="1" applyNumberFormat="1" applyFont="1"/>
    <xf numFmtId="0" fontId="4" fillId="10" borderId="10" xfId="2"/>
    <xf numFmtId="9" fontId="0" fillId="0" borderId="0" xfId="1" applyFont="1" applyAlignment="1">
      <alignment horizontal="center"/>
    </xf>
    <xf numFmtId="0" fontId="5" fillId="11" borderId="12" xfId="3" applyBorder="1" applyAlignment="1">
      <alignment horizontal="center"/>
    </xf>
    <xf numFmtId="9" fontId="5" fillId="11" borderId="12" xfId="3" applyNumberFormat="1" applyBorder="1" applyAlignment="1">
      <alignment horizontal="center"/>
    </xf>
    <xf numFmtId="0" fontId="4" fillId="10" borderId="13" xfId="2" applyBorder="1"/>
    <xf numFmtId="0" fontId="5" fillId="11" borderId="12" xfId="3" applyBorder="1"/>
    <xf numFmtId="0" fontId="0" fillId="0" borderId="8" xfId="0" applyBorder="1"/>
    <xf numFmtId="0" fontId="0" fillId="0" borderId="8" xfId="0" applyBorder="1" applyAlignment="1">
      <alignment horizontal="center"/>
    </xf>
    <xf numFmtId="9" fontId="0" fillId="0" borderId="8" xfId="1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/>
    </xf>
    <xf numFmtId="9" fontId="0" fillId="0" borderId="0" xfId="1" applyFont="1" applyFill="1" applyBorder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vertical="center"/>
    </xf>
    <xf numFmtId="0" fontId="0" fillId="4" borderId="2" xfId="1" applyNumberFormat="1" applyFont="1" applyFill="1" applyBorder="1" applyAlignment="1">
      <alignment horizontal="right"/>
    </xf>
    <xf numFmtId="2" fontId="0" fillId="2" borderId="2" xfId="0" applyNumberFormat="1" applyFill="1" applyBorder="1" applyAlignment="1">
      <alignment horizontal="right"/>
    </xf>
    <xf numFmtId="2" fontId="0" fillId="0" borderId="0" xfId="0" applyNumberFormat="1"/>
    <xf numFmtId="0" fontId="5" fillId="11" borderId="11" xfId="3" applyAlignment="1">
      <alignment horizontal="center"/>
    </xf>
    <xf numFmtId="0" fontId="0" fillId="0" borderId="35" xfId="0" applyBorder="1" applyAlignment="1">
      <alignment horizontal="left"/>
    </xf>
    <xf numFmtId="0" fontId="0" fillId="0" borderId="35" xfId="0" applyBorder="1"/>
    <xf numFmtId="15" fontId="0" fillId="0" borderId="35" xfId="0" applyNumberFormat="1" applyBorder="1" applyAlignment="1">
      <alignment horizontal="left"/>
    </xf>
    <xf numFmtId="0" fontId="0" fillId="14" borderId="35" xfId="0" applyFill="1" applyBorder="1" applyAlignment="1">
      <alignment horizontal="left"/>
    </xf>
    <xf numFmtId="0" fontId="0" fillId="14" borderId="35" xfId="0" applyFill="1" applyBorder="1"/>
    <xf numFmtId="0" fontId="0" fillId="3" borderId="2" xfId="0" applyFill="1" applyBorder="1" applyAlignment="1">
      <alignment horizontal="right"/>
    </xf>
    <xf numFmtId="14" fontId="0" fillId="0" borderId="0" xfId="0" applyNumberFormat="1"/>
    <xf numFmtId="14" fontId="4" fillId="10" borderId="10" xfId="2" applyNumberFormat="1"/>
    <xf numFmtId="0" fontId="9" fillId="0" borderId="0" xfId="0" applyFont="1"/>
    <xf numFmtId="0" fontId="0" fillId="6" borderId="43" xfId="0" applyFill="1" applyBorder="1" applyAlignment="1">
      <alignment horizontal="center"/>
    </xf>
    <xf numFmtId="0" fontId="0" fillId="6" borderId="46" xfId="0" applyFill="1" applyBorder="1" applyAlignment="1">
      <alignment horizontal="center"/>
    </xf>
    <xf numFmtId="0" fontId="0" fillId="7" borderId="44" xfId="0" applyFill="1" applyBorder="1" applyAlignment="1">
      <alignment horizontal="center"/>
    </xf>
    <xf numFmtId="9" fontId="0" fillId="8" borderId="44" xfId="1" applyFont="1" applyFill="1" applyBorder="1" applyAlignment="1">
      <alignment horizontal="right"/>
    </xf>
    <xf numFmtId="9" fontId="0" fillId="8" borderId="2" xfId="1" applyFont="1" applyFill="1" applyBorder="1" applyAlignment="1">
      <alignment horizontal="right"/>
    </xf>
    <xf numFmtId="0" fontId="0" fillId="12" borderId="2" xfId="0" applyFill="1" applyBorder="1" applyAlignment="1">
      <alignment horizontal="right"/>
    </xf>
    <xf numFmtId="0" fontId="0" fillId="16" borderId="0" xfId="0" applyFill="1"/>
    <xf numFmtId="44" fontId="0" fillId="0" borderId="0" xfId="4" applyFont="1"/>
    <xf numFmtId="15" fontId="0" fillId="0" borderId="0" xfId="0" applyNumberFormat="1"/>
    <xf numFmtId="0" fontId="6" fillId="12" borderId="27" xfId="0" applyFont="1" applyFill="1" applyBorder="1" applyAlignment="1">
      <alignment horizontal="center" vertical="center"/>
    </xf>
    <xf numFmtId="0" fontId="6" fillId="12" borderId="28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2" fillId="12" borderId="28" xfId="0" applyNumberFormat="1" applyFont="1" applyFill="1" applyBorder="1" applyAlignment="1">
      <alignment horizontal="center" vertical="center"/>
    </xf>
    <xf numFmtId="164" fontId="2" fillId="12" borderId="29" xfId="0" applyNumberFormat="1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9" fontId="0" fillId="0" borderId="0" xfId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9" fillId="12" borderId="30" xfId="0" applyFont="1" applyFill="1" applyBorder="1" applyAlignment="1">
      <alignment horizontal="center"/>
    </xf>
    <xf numFmtId="0" fontId="9" fillId="12" borderId="31" xfId="0" applyFont="1" applyFill="1" applyBorder="1" applyAlignment="1">
      <alignment horizontal="center"/>
    </xf>
    <xf numFmtId="0" fontId="9" fillId="1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2" xfId="1" applyNumberFormat="1" applyFont="1" applyFill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0" fontId="0" fillId="6" borderId="2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9" fontId="0" fillId="7" borderId="42" xfId="0" applyNumberFormat="1" applyFill="1" applyBorder="1" applyAlignment="1">
      <alignment horizontal="center"/>
    </xf>
    <xf numFmtId="9" fontId="0" fillId="7" borderId="36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13" borderId="30" xfId="0" applyFont="1" applyFill="1" applyBorder="1" applyAlignment="1">
      <alignment horizontal="center" vertical="center"/>
    </xf>
    <xf numFmtId="0" fontId="3" fillId="13" borderId="31" xfId="0" applyFont="1" applyFill="1" applyBorder="1" applyAlignment="1">
      <alignment horizontal="center" vertical="center"/>
    </xf>
    <xf numFmtId="0" fontId="3" fillId="13" borderId="32" xfId="0" applyFont="1" applyFill="1" applyBorder="1" applyAlignment="1">
      <alignment horizontal="center" vertical="center"/>
    </xf>
    <xf numFmtId="0" fontId="3" fillId="13" borderId="33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3" borderId="24" xfId="0" applyFont="1" applyFill="1" applyBorder="1" applyAlignment="1">
      <alignment horizontal="center" vertical="center"/>
    </xf>
    <xf numFmtId="44" fontId="0" fillId="0" borderId="33" xfId="4" applyFont="1" applyBorder="1" applyAlignment="1">
      <alignment horizontal="center" vertical="center"/>
    </xf>
    <xf numFmtId="44" fontId="0" fillId="0" borderId="2" xfId="4" applyFont="1" applyBorder="1" applyAlignment="1">
      <alignment horizontal="center" vertical="center"/>
    </xf>
    <xf numFmtId="44" fontId="0" fillId="0" borderId="56" xfId="4" applyFont="1" applyBorder="1" applyAlignment="1">
      <alignment horizontal="center" vertical="center"/>
    </xf>
    <xf numFmtId="44" fontId="0" fillId="0" borderId="7" xfId="4" applyFon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38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15" borderId="2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2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0" borderId="33" xfId="1" applyNumberFormat="1" applyFont="1" applyFill="1" applyBorder="1" applyAlignment="1">
      <alignment horizontal="center" vertical="center"/>
    </xf>
    <xf numFmtId="0" fontId="0" fillId="0" borderId="2" xfId="1" applyNumberFormat="1" applyFont="1" applyFill="1" applyBorder="1" applyAlignment="1">
      <alignment horizontal="center" vertical="center"/>
    </xf>
    <xf numFmtId="0" fontId="0" fillId="0" borderId="56" xfId="1" applyNumberFormat="1" applyFont="1" applyFill="1" applyBorder="1" applyAlignment="1">
      <alignment horizontal="center" vertical="center"/>
    </xf>
    <xf numFmtId="0" fontId="0" fillId="0" borderId="7" xfId="1" applyNumberFormat="1" applyFont="1" applyFill="1" applyBorder="1" applyAlignment="1">
      <alignment horizontal="center" vertical="center"/>
    </xf>
    <xf numFmtId="0" fontId="9" fillId="12" borderId="49" xfId="0" applyFont="1" applyFill="1" applyBorder="1" applyAlignment="1">
      <alignment horizontal="center"/>
    </xf>
    <xf numFmtId="0" fontId="9" fillId="12" borderId="50" xfId="0" applyFont="1" applyFill="1" applyBorder="1" applyAlignment="1">
      <alignment horizontal="center"/>
    </xf>
    <xf numFmtId="0" fontId="9" fillId="12" borderId="54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19" xfId="0" applyFont="1" applyFill="1" applyBorder="1" applyAlignment="1">
      <alignment horizontal="center" vertical="center"/>
    </xf>
    <xf numFmtId="0" fontId="6" fillId="8" borderId="40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36" xfId="0" applyFont="1" applyFill="1" applyBorder="1" applyAlignment="1">
      <alignment horizontal="center" vertical="center"/>
    </xf>
    <xf numFmtId="0" fontId="6" fillId="12" borderId="17" xfId="0" applyFont="1" applyFill="1" applyBorder="1" applyAlignment="1">
      <alignment horizontal="center" vertical="center"/>
    </xf>
    <xf numFmtId="0" fontId="6" fillId="12" borderId="18" xfId="0" applyFont="1" applyFill="1" applyBorder="1" applyAlignment="1">
      <alignment horizontal="center" vertical="center"/>
    </xf>
    <xf numFmtId="0" fontId="6" fillId="12" borderId="19" xfId="0" applyFont="1" applyFill="1" applyBorder="1" applyAlignment="1">
      <alignment horizontal="center" vertical="center"/>
    </xf>
    <xf numFmtId="0" fontId="6" fillId="12" borderId="40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6" fillId="12" borderId="36" xfId="0" applyFont="1" applyFill="1" applyBorder="1" applyAlignment="1">
      <alignment horizontal="center" vertical="center"/>
    </xf>
    <xf numFmtId="0" fontId="0" fillId="15" borderId="22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9" fontId="0" fillId="0" borderId="3" xfId="1" applyFont="1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  <xf numFmtId="9" fontId="0" fillId="0" borderId="42" xfId="1" applyFont="1" applyBorder="1" applyAlignment="1">
      <alignment horizontal="center" vertical="center"/>
    </xf>
    <xf numFmtId="9" fontId="0" fillId="0" borderId="36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41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22" xfId="1" applyNumberFormat="1" applyFon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40" xfId="1" applyNumberFormat="1" applyFont="1" applyBorder="1" applyAlignment="1">
      <alignment horizontal="center" vertical="center"/>
    </xf>
    <xf numFmtId="0" fontId="0" fillId="0" borderId="41" xfId="1" applyNumberFormat="1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9" borderId="20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41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5">
    <cellStyle name="Currency" xfId="4" builtinId="4"/>
    <cellStyle name="Input" xfId="2" builtinId="20"/>
    <cellStyle name="Normal" xfId="0" builtinId="0"/>
    <cellStyle name="Output" xfId="3" builtinId="21"/>
    <cellStyle name="Percent" xfId="1" builtinId="5"/>
  </cellStyles>
  <dxfs count="3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fgColor indexed="64"/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orley, Jordan" id="{DAB92C99-6E03-4577-81EE-F87F199EFFC4}" userId="S::jordan.worley@thermofisher.com::f815054e-434d-466c-8777-dabbf71c239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4-05-15T13:39:07.84" personId="{DAB92C99-6E03-4577-81EE-F87F199EFFC4}" id="{659C2DD2-5C1E-417B-BBF6-6EED02E9EB7D}">
    <text>Q1, Q2, Q3, Q4</text>
  </threadedComment>
  <threadedComment ref="AS5" dT="2024-02-12T23:31:04.57" personId="{DAB92C99-6E03-4577-81EE-F87F199EFFC4}" id="{CC5149B1-B6D1-48E8-ADAC-6F26A8F3B7B6}">
    <text>Need to look into more ergonomic ways to do tasks</text>
  </threadedComment>
  <threadedComment ref="AS6" dT="2024-02-12T23:36:53.26" personId="{DAB92C99-6E03-4577-81EE-F87F199EFFC4}" id="{8694D9A8-2104-4F50-BAD7-3D5303E4927C}">
    <text>Unused ladder in the area</text>
  </threadedComment>
  <threadedComment ref="CL7" dT="2024-03-28T17:14:10.33" personId="{DAB92C99-6E03-4577-81EE-F87F199EFFC4}" id="{3E77CA01-7720-4D6C-8B72-E34FFFEC5DFF}">
    <text>Changed to count</text>
  </threadedComment>
  <threadedComment ref="B10" dT="2024-02-15T15:08:20.21" personId="{DAB92C99-6E03-4577-81EE-F87F199EFFC4}" id="{A6B4AE30-17BF-451B-BFF9-222B3660D4B9}">
    <text>Boxing completed within 1 day</text>
  </threadedComment>
  <threadedComment ref="B10" dT="2024-02-19T16:10:03.09" personId="{DAB92C99-6E03-4577-81EE-F87F199EFFC4}" id="{26B07450-0275-47B6-88F6-6E0ED24B748A}" parentId="{A6B4AE30-17BF-451B-BFF9-222B3660D4B9}">
    <text>Boxing date of/production 1 day prior</text>
  </threadedComment>
  <threadedComment ref="B11" dT="2024-02-15T15:13:31.23" personId="{DAB92C99-6E03-4577-81EE-F87F199EFFC4}" id="{645CA0AF-16B8-454C-8E26-21EE0406AE24}">
    <text>Shipped within 36 hours</text>
  </threadedComment>
  <threadedComment ref="B11" dT="2024-03-04T17:03:24.01" personId="{DAB92C99-6E03-4577-81EE-F87F199EFFC4}" id="{06603401-410E-4DA3-9412-F86E4DC2182C}" parentId="{645CA0AF-16B8-454C-8E26-21EE0406AE24}">
    <text>Boxing log (day of) get rid of all non IRR 
Check blanks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17E22-74A5-4800-9959-FDC421502B59}">
  <sheetPr>
    <pageSetUpPr fitToPage="1"/>
  </sheetPr>
  <dimension ref="B1:Z58"/>
  <sheetViews>
    <sheetView showGridLines="0" zoomScaleNormal="100" zoomScaleSheetLayoutView="120" workbookViewId="0">
      <selection activeCell="D19" sqref="D19:F19"/>
    </sheetView>
  </sheetViews>
  <sheetFormatPr defaultRowHeight="15"/>
  <cols>
    <col min="1" max="1" width="2.7109375" customWidth="1"/>
    <col min="2" max="2" width="15.140625" customWidth="1"/>
    <col min="3" max="3" width="2.7109375" customWidth="1"/>
    <col min="4" max="5" width="10.7109375" style="1" customWidth="1"/>
    <col min="6" max="6" width="11.5703125" style="1" customWidth="1"/>
    <col min="7" max="7" width="2.7109375" style="1" customWidth="1"/>
    <col min="8" max="8" width="10.7109375" style="1" customWidth="1"/>
    <col min="9" max="9" width="8.7109375" style="1" customWidth="1"/>
    <col min="10" max="10" width="2.7109375" style="1" customWidth="1"/>
    <col min="11" max="12" width="10.7109375" style="1" customWidth="1"/>
    <col min="13" max="13" width="2.7109375" style="1" customWidth="1"/>
    <col min="14" max="14" width="8.7109375" style="1" customWidth="1"/>
    <col min="15" max="17" width="10.7109375" style="1" customWidth="1"/>
    <col min="18" max="18" width="2.7109375" style="1" customWidth="1"/>
    <col min="19" max="20" width="10.7109375" style="1" customWidth="1"/>
    <col min="21" max="21" width="10.28515625" style="1" customWidth="1"/>
    <col min="22" max="22" width="2.7109375" customWidth="1"/>
  </cols>
  <sheetData>
    <row r="1" spans="2:21" ht="15.75" thickBot="1"/>
    <row r="2" spans="2:21" ht="14.45" customHeight="1">
      <c r="B2" s="49" t="s">
        <v>0</v>
      </c>
      <c r="D2" s="51" t="s">
        <v>1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  <c r="S2" s="58"/>
      <c r="T2" s="58"/>
      <c r="U2" s="58"/>
    </row>
    <row r="3" spans="2:21" ht="14.45" customHeight="1">
      <c r="B3" s="50"/>
      <c r="D3" s="54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6"/>
      <c r="Q3" s="57"/>
      <c r="S3" s="58"/>
      <c r="T3" s="58"/>
      <c r="U3" s="58"/>
    </row>
    <row r="4" spans="2:21" ht="14.45" customHeight="1">
      <c r="B4" s="59">
        <f ca="1">TODAY()</f>
        <v>45462</v>
      </c>
      <c r="D4" s="61" t="s">
        <v>2</v>
      </c>
      <c r="E4" s="62"/>
      <c r="F4" s="63" t="s">
        <v>3</v>
      </c>
      <c r="G4" s="64"/>
      <c r="H4" s="62"/>
      <c r="I4" s="63" t="s">
        <v>4</v>
      </c>
      <c r="J4" s="64"/>
      <c r="K4" s="64"/>
      <c r="L4" s="64"/>
      <c r="M4" s="62"/>
      <c r="N4" s="63" t="s">
        <v>5</v>
      </c>
      <c r="O4" s="62"/>
      <c r="P4" s="63" t="s">
        <v>6</v>
      </c>
      <c r="Q4" s="65"/>
      <c r="T4" s="66"/>
      <c r="U4" s="66"/>
    </row>
    <row r="5" spans="2:21" ht="14.45" customHeight="1">
      <c r="B5" s="59"/>
      <c r="D5" s="67" t="s">
        <v>7</v>
      </c>
      <c r="E5" s="68"/>
      <c r="F5" s="69" t="s">
        <v>8</v>
      </c>
      <c r="G5" s="70"/>
      <c r="H5" s="68"/>
      <c r="I5" s="69" t="s">
        <v>9</v>
      </c>
      <c r="J5" s="70"/>
      <c r="K5" s="70"/>
      <c r="L5" s="70"/>
      <c r="M5" s="68"/>
      <c r="N5" s="69" t="s">
        <v>10</v>
      </c>
      <c r="O5" s="68"/>
      <c r="P5" s="69" t="s">
        <v>10</v>
      </c>
      <c r="Q5" s="71"/>
      <c r="T5" s="66"/>
      <c r="U5" s="66"/>
    </row>
    <row r="6" spans="2:21" ht="14.45" customHeight="1" thickBot="1">
      <c r="B6" s="60"/>
      <c r="D6" s="83">
        <f ca="1">INDEX(data,2,MATCH(B4,Data!C1:ND1,0))</f>
        <v>52</v>
      </c>
      <c r="E6" s="84"/>
      <c r="F6" s="87">
        <f ca="1">INDEX(data,3,MATCH(B4,Data!C1:ND1,0))</f>
        <v>0</v>
      </c>
      <c r="G6" s="88"/>
      <c r="H6" s="84"/>
      <c r="I6" s="87">
        <f ca="1">INDEX(data,4,MATCH(B4,Data!C1:NE1,0))</f>
        <v>0</v>
      </c>
      <c r="J6" s="88"/>
      <c r="K6" s="88"/>
      <c r="L6" s="88"/>
      <c r="M6" s="84"/>
      <c r="N6" s="91">
        <f ca="1">INDEX(data,5,MATCH(B4,Data!C1:NF1,0))</f>
        <v>0</v>
      </c>
      <c r="O6" s="91"/>
      <c r="P6" s="93">
        <f ca="1">INDEX(data,6,MATCH(B4,Data!C1:NF1,0))</f>
        <v>0</v>
      </c>
      <c r="Q6" s="94"/>
      <c r="R6" s="21"/>
      <c r="S6" s="73"/>
      <c r="T6" s="72"/>
      <c r="U6" s="72"/>
    </row>
    <row r="7" spans="2:21" ht="14.45" customHeight="1" thickBot="1">
      <c r="B7" s="19"/>
      <c r="D7" s="85"/>
      <c r="E7" s="86"/>
      <c r="F7" s="185"/>
      <c r="G7" s="186"/>
      <c r="H7" s="187"/>
      <c r="I7" s="89"/>
      <c r="J7" s="90"/>
      <c r="K7" s="90"/>
      <c r="L7" s="90"/>
      <c r="M7" s="86"/>
      <c r="N7" s="92"/>
      <c r="O7" s="92"/>
      <c r="P7" s="95"/>
      <c r="Q7" s="96"/>
      <c r="R7" s="21"/>
      <c r="S7" s="73"/>
      <c r="T7" s="72"/>
      <c r="U7" s="72"/>
    </row>
    <row r="8" spans="2:21" ht="14.45" customHeight="1">
      <c r="B8" s="19"/>
      <c r="D8" s="74" t="s">
        <v>11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6"/>
      <c r="U8"/>
    </row>
    <row r="9" spans="2:21" ht="14.45" customHeight="1">
      <c r="B9" s="19"/>
      <c r="D9" s="77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9"/>
      <c r="U9"/>
    </row>
    <row r="10" spans="2:21" ht="14.45" customHeight="1" thickBot="1">
      <c r="B10" s="19"/>
      <c r="D10" s="80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2"/>
      <c r="U10"/>
    </row>
    <row r="11" spans="2:21" ht="14.45" customHeight="1" thickBot="1">
      <c r="B11" s="19"/>
      <c r="U11"/>
    </row>
    <row r="12" spans="2:21" ht="14.45" customHeight="1">
      <c r="B12" s="19"/>
      <c r="D12" s="188" t="s">
        <v>12</v>
      </c>
      <c r="E12" s="189"/>
      <c r="F12" s="190"/>
      <c r="G12" s="22"/>
      <c r="H12" s="194" t="s">
        <v>13</v>
      </c>
      <c r="I12" s="195"/>
      <c r="J12" s="195"/>
      <c r="K12" s="195"/>
      <c r="L12" s="195"/>
      <c r="M12" s="195"/>
      <c r="N12" s="195"/>
      <c r="O12" s="195"/>
      <c r="P12" s="195"/>
      <c r="Q12" s="196"/>
      <c r="U12"/>
    </row>
    <row r="13" spans="2:21" ht="14.45" customHeight="1">
      <c r="B13" s="19"/>
      <c r="D13" s="191"/>
      <c r="E13" s="192"/>
      <c r="F13" s="193"/>
      <c r="G13" s="22"/>
      <c r="H13" s="197"/>
      <c r="I13" s="198"/>
      <c r="J13" s="198"/>
      <c r="K13" s="198"/>
      <c r="L13" s="198"/>
      <c r="M13" s="198"/>
      <c r="N13" s="198"/>
      <c r="O13" s="198"/>
      <c r="P13" s="198"/>
      <c r="Q13" s="199"/>
      <c r="U13"/>
    </row>
    <row r="14" spans="2:21" ht="14.45" customHeight="1">
      <c r="B14" s="19"/>
      <c r="D14" s="97" t="s">
        <v>14</v>
      </c>
      <c r="E14" s="98"/>
      <c r="F14" s="40" t="s">
        <v>15</v>
      </c>
      <c r="G14"/>
      <c r="H14" s="207" t="s">
        <v>16</v>
      </c>
      <c r="I14" s="108"/>
      <c r="J14" s="105"/>
      <c r="K14" s="99" t="s">
        <v>17</v>
      </c>
      <c r="L14" s="108"/>
      <c r="M14" s="99" t="s">
        <v>18</v>
      </c>
      <c r="N14" s="105"/>
      <c r="O14" s="2" t="s">
        <v>19</v>
      </c>
      <c r="P14" s="99" t="s">
        <v>20</v>
      </c>
      <c r="Q14" s="100"/>
      <c r="U14"/>
    </row>
    <row r="15" spans="2:21" ht="14.45" customHeight="1">
      <c r="B15" s="19"/>
      <c r="D15" s="101" t="s">
        <v>21</v>
      </c>
      <c r="E15" s="102"/>
      <c r="F15" s="41" t="s">
        <v>21</v>
      </c>
      <c r="G15"/>
      <c r="H15" s="208" t="s">
        <v>21</v>
      </c>
      <c r="I15" s="209"/>
      <c r="J15" s="210"/>
      <c r="K15" s="106" t="s">
        <v>22</v>
      </c>
      <c r="L15" s="109"/>
      <c r="M15" s="106" t="s">
        <v>23</v>
      </c>
      <c r="N15" s="107"/>
      <c r="O15" s="42" t="s">
        <v>24</v>
      </c>
      <c r="P15" s="103" t="s">
        <v>25</v>
      </c>
      <c r="Q15" s="104"/>
      <c r="U15"/>
    </row>
    <row r="16" spans="2:21" ht="14.45" customHeight="1">
      <c r="B16" s="19"/>
      <c r="D16" s="177">
        <f ca="1">INDEX(data,7,MATCH(B4,Data!C1:ND1,0))</f>
        <v>0</v>
      </c>
      <c r="E16" s="178"/>
      <c r="F16" s="181">
        <f ca="1">INDEX(data,8,MATCH(B4,Data!C1:ND1,0))</f>
        <v>0</v>
      </c>
      <c r="G16" s="23"/>
      <c r="H16" s="148">
        <f ca="1">INDEX(data,9,MATCH(B4,Data!C1:ND1,0))</f>
        <v>0</v>
      </c>
      <c r="I16" s="149"/>
      <c r="J16" s="149"/>
      <c r="K16" s="169">
        <f ca="1">INDEX(data,10,MATCH(B4,Data!C1:ND1,0))</f>
        <v>0</v>
      </c>
      <c r="L16" s="175"/>
      <c r="M16" s="169">
        <f ca="1">INDEX(data,11,MATCH(B4,Data!C1:ND1,0))</f>
        <v>0</v>
      </c>
      <c r="N16" s="173"/>
      <c r="O16" s="183">
        <f ca="1">INDEX(data,12,MATCH(B4,Data!C1:ND1,0))</f>
        <v>0</v>
      </c>
      <c r="P16" s="169" t="str">
        <f ca="1">INDEX(data,13,MATCH(B4,Data!C1:ND1,0))</f>
        <v>d</v>
      </c>
      <c r="Q16" s="170"/>
      <c r="U16"/>
    </row>
    <row r="17" spans="2:21" ht="14.45" customHeight="1" thickBot="1">
      <c r="B17" s="19"/>
      <c r="D17" s="179"/>
      <c r="E17" s="180"/>
      <c r="F17" s="182"/>
      <c r="G17" s="23"/>
      <c r="H17" s="150"/>
      <c r="I17" s="151"/>
      <c r="J17" s="151"/>
      <c r="K17" s="171"/>
      <c r="L17" s="176"/>
      <c r="M17" s="171"/>
      <c r="N17" s="174"/>
      <c r="O17" s="184"/>
      <c r="P17" s="171"/>
      <c r="Q17" s="172"/>
      <c r="U17"/>
    </row>
    <row r="18" spans="2:21" ht="14.45" customHeight="1">
      <c r="B18" s="19"/>
      <c r="D18" s="152" t="s">
        <v>11</v>
      </c>
      <c r="E18" s="153"/>
      <c r="F18" s="154"/>
      <c r="G18" s="39"/>
      <c r="H18" s="152" t="s">
        <v>11</v>
      </c>
      <c r="I18" s="153"/>
      <c r="J18" s="153"/>
      <c r="K18" s="153"/>
      <c r="L18" s="153"/>
      <c r="M18" s="153"/>
      <c r="N18" s="153"/>
      <c r="O18" s="153"/>
      <c r="P18" s="153"/>
      <c r="Q18" s="154"/>
      <c r="U18"/>
    </row>
    <row r="19" spans="2:21" ht="14.45" customHeight="1">
      <c r="B19" s="19"/>
      <c r="D19" s="120" t="s">
        <v>26</v>
      </c>
      <c r="E19" s="121"/>
      <c r="F19" s="122"/>
      <c r="G19"/>
      <c r="H19" s="120"/>
      <c r="I19" s="121"/>
      <c r="J19" s="121"/>
      <c r="K19" s="121"/>
      <c r="L19" s="121"/>
      <c r="M19" s="121"/>
      <c r="N19" s="121"/>
      <c r="O19" s="121"/>
      <c r="P19" s="121"/>
      <c r="Q19" s="122"/>
      <c r="U19"/>
    </row>
    <row r="20" spans="2:21" ht="14.45" customHeight="1" thickBot="1">
      <c r="B20" s="19"/>
      <c r="D20" s="123"/>
      <c r="E20" s="124"/>
      <c r="F20" s="125"/>
      <c r="G20"/>
      <c r="H20" s="123"/>
      <c r="I20" s="124"/>
      <c r="J20" s="124"/>
      <c r="K20" s="124"/>
      <c r="L20" s="124"/>
      <c r="M20" s="124"/>
      <c r="N20" s="124"/>
      <c r="O20" s="124"/>
      <c r="P20" s="124"/>
      <c r="Q20" s="125"/>
      <c r="U20"/>
    </row>
    <row r="21" spans="2:21" ht="14.45" customHeight="1" thickBot="1">
      <c r="B21" s="19"/>
      <c r="U21"/>
    </row>
    <row r="22" spans="2:21" ht="14.45" customHeight="1">
      <c r="B22" s="19"/>
      <c r="D22" s="155" t="s">
        <v>27</v>
      </c>
      <c r="E22" s="156"/>
      <c r="F22" s="156"/>
      <c r="G22" s="156"/>
      <c r="H22" s="156"/>
      <c r="I22" s="157"/>
      <c r="J22" s="22"/>
      <c r="K22" s="161" t="s">
        <v>28</v>
      </c>
      <c r="L22" s="162"/>
      <c r="M22" s="162"/>
      <c r="N22" s="162"/>
      <c r="O22" s="162"/>
      <c r="P22" s="162"/>
      <c r="Q22" s="163"/>
      <c r="U22"/>
    </row>
    <row r="23" spans="2:21" ht="14.45" customHeight="1">
      <c r="B23" s="19"/>
      <c r="D23" s="158"/>
      <c r="E23" s="159"/>
      <c r="F23" s="159"/>
      <c r="G23" s="159"/>
      <c r="H23" s="159"/>
      <c r="I23" s="160"/>
      <c r="J23" s="22"/>
      <c r="K23" s="164"/>
      <c r="L23" s="165"/>
      <c r="M23" s="165"/>
      <c r="N23" s="165"/>
      <c r="O23" s="165"/>
      <c r="P23" s="165"/>
      <c r="Q23" s="166"/>
      <c r="U23"/>
    </row>
    <row r="24" spans="2:21" ht="14.45" customHeight="1">
      <c r="B24" s="19"/>
      <c r="D24" s="138" t="s">
        <v>29</v>
      </c>
      <c r="E24" s="139"/>
      <c r="F24" s="204" t="s">
        <v>30</v>
      </c>
      <c r="G24" s="205"/>
      <c r="H24" s="205"/>
      <c r="I24" s="206"/>
      <c r="J24"/>
      <c r="K24" s="167" t="s">
        <v>31</v>
      </c>
      <c r="L24" s="168"/>
      <c r="M24" s="141"/>
      <c r="N24" s="140" t="s">
        <v>32</v>
      </c>
      <c r="O24" s="141"/>
      <c r="P24" s="140" t="s">
        <v>33</v>
      </c>
      <c r="Q24" s="142"/>
      <c r="U24"/>
    </row>
    <row r="25" spans="2:21" ht="14.45" customHeight="1">
      <c r="B25" s="19"/>
      <c r="D25" s="202" t="s">
        <v>8</v>
      </c>
      <c r="E25" s="203"/>
      <c r="F25" s="143" t="s">
        <v>23</v>
      </c>
      <c r="G25" s="144"/>
      <c r="H25" s="144"/>
      <c r="I25" s="145"/>
      <c r="J25"/>
      <c r="K25" s="135" t="s">
        <v>34</v>
      </c>
      <c r="L25" s="136"/>
      <c r="M25" s="137"/>
      <c r="N25" s="146" t="s">
        <v>35</v>
      </c>
      <c r="O25" s="137"/>
      <c r="P25" s="146" t="s">
        <v>36</v>
      </c>
      <c r="Q25" s="147"/>
      <c r="U25"/>
    </row>
    <row r="26" spans="2:21" ht="14.45" customHeight="1">
      <c r="B26" s="19"/>
      <c r="D26" s="83">
        <f ca="1">INDEX(data,14,MATCH(B4,Data!C1:ND1,0))</f>
        <v>0</v>
      </c>
      <c r="E26" s="84"/>
      <c r="F26" s="169">
        <f ca="1">INDEX(data,15,MATCH(B4,Data!C1:ND1,0))</f>
        <v>0</v>
      </c>
      <c r="G26" s="175"/>
      <c r="H26" s="175"/>
      <c r="I26" s="170"/>
      <c r="J26"/>
      <c r="K26" s="116">
        <f ca="1">INDEX(data,16,MATCH(B4,Data!C1:ND1,0))</f>
        <v>0</v>
      </c>
      <c r="L26" s="117"/>
      <c r="M26" s="117"/>
      <c r="N26" s="87">
        <f ca="1">INDEX(data,17,MATCH(B4,Data!C1:ND1,0))</f>
        <v>0</v>
      </c>
      <c r="O26" s="84"/>
      <c r="P26" s="88">
        <f ca="1">INDEX(data,18,MATCH(B4,Data!C1:ND1,0))</f>
        <v>0</v>
      </c>
      <c r="Q26" s="200"/>
      <c r="U26"/>
    </row>
    <row r="27" spans="2:21" ht="14.45" customHeight="1" thickBot="1">
      <c r="B27" s="19"/>
      <c r="D27" s="85"/>
      <c r="E27" s="86"/>
      <c r="F27" s="171"/>
      <c r="G27" s="176"/>
      <c r="H27" s="176"/>
      <c r="I27" s="172"/>
      <c r="J27"/>
      <c r="K27" s="118"/>
      <c r="L27" s="119"/>
      <c r="M27" s="119"/>
      <c r="N27" s="89"/>
      <c r="O27" s="86"/>
      <c r="P27" s="90"/>
      <c r="Q27" s="201"/>
      <c r="U27"/>
    </row>
    <row r="28" spans="2:21" ht="14.45" customHeight="1">
      <c r="B28" s="19"/>
      <c r="D28" s="74" t="s">
        <v>11</v>
      </c>
      <c r="E28" s="75"/>
      <c r="F28" s="75"/>
      <c r="G28" s="75"/>
      <c r="H28" s="75"/>
      <c r="I28" s="76"/>
      <c r="J28"/>
      <c r="K28" s="74" t="s">
        <v>11</v>
      </c>
      <c r="L28" s="75"/>
      <c r="M28" s="75"/>
      <c r="N28" s="75"/>
      <c r="O28" s="75"/>
      <c r="P28" s="75"/>
      <c r="Q28" s="76"/>
      <c r="U28"/>
    </row>
    <row r="29" spans="2:21" ht="14.45" customHeight="1">
      <c r="B29" s="19"/>
      <c r="D29" s="120" t="s">
        <v>37</v>
      </c>
      <c r="E29" s="121"/>
      <c r="F29" s="121"/>
      <c r="G29" s="121"/>
      <c r="H29" s="121"/>
      <c r="I29" s="122"/>
      <c r="J29"/>
      <c r="K29" s="77"/>
      <c r="L29" s="78"/>
      <c r="M29" s="78"/>
      <c r="N29" s="78"/>
      <c r="O29" s="78"/>
      <c r="P29" s="78"/>
      <c r="Q29" s="79"/>
      <c r="U29"/>
    </row>
    <row r="30" spans="2:21" ht="14.45" customHeight="1" thickBot="1">
      <c r="B30" s="19"/>
      <c r="D30" s="123"/>
      <c r="E30" s="124"/>
      <c r="F30" s="124"/>
      <c r="G30" s="124"/>
      <c r="H30" s="124"/>
      <c r="I30" s="125"/>
      <c r="J30"/>
      <c r="K30" s="80" t="s">
        <v>38</v>
      </c>
      <c r="L30" s="81"/>
      <c r="M30" s="81"/>
      <c r="N30" s="81"/>
      <c r="O30" s="81"/>
      <c r="P30" s="81"/>
      <c r="Q30" s="82"/>
      <c r="U30"/>
    </row>
    <row r="31" spans="2:21" ht="14.45" customHeight="1" thickBot="1">
      <c r="B31" s="19"/>
      <c r="D31"/>
      <c r="E31"/>
      <c r="F31"/>
      <c r="G31"/>
      <c r="H31"/>
      <c r="I31"/>
      <c r="J31"/>
      <c r="M31"/>
      <c r="N31"/>
      <c r="Q31" s="25"/>
      <c r="U31"/>
    </row>
    <row r="32" spans="2:21" ht="14.45" customHeight="1">
      <c r="B32" s="19"/>
      <c r="D32" s="110" t="s">
        <v>39</v>
      </c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2"/>
      <c r="U32"/>
    </row>
    <row r="33" spans="2:26" ht="14.45" customHeight="1">
      <c r="B33" s="19"/>
      <c r="D33" s="113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5"/>
      <c r="U33"/>
    </row>
    <row r="34" spans="2:26" ht="14.45" customHeight="1">
      <c r="B34" s="19"/>
      <c r="D34" s="126" t="s">
        <v>40</v>
      </c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8"/>
      <c r="U34"/>
    </row>
    <row r="35" spans="2:26" ht="14.45" customHeight="1">
      <c r="B35" s="19"/>
      <c r="D35" s="129" t="s">
        <v>41</v>
      </c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1"/>
      <c r="U35"/>
    </row>
    <row r="36" spans="2:26" ht="14.45" customHeight="1">
      <c r="B36" s="19"/>
      <c r="D36" s="126" t="s">
        <v>42</v>
      </c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U36"/>
    </row>
    <row r="37" spans="2:26" ht="14.45" customHeight="1">
      <c r="B37" s="19"/>
      <c r="D37" s="126" t="s">
        <v>43</v>
      </c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8"/>
      <c r="U37"/>
    </row>
    <row r="38" spans="2:26" ht="14.45" customHeight="1">
      <c r="B38" s="19"/>
      <c r="D38" s="129" t="s">
        <v>44</v>
      </c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1"/>
      <c r="R38" s="22"/>
      <c r="S38" s="20"/>
      <c r="T38" s="20"/>
      <c r="U38" s="19"/>
    </row>
    <row r="39" spans="2:26" ht="14.45" customHeight="1">
      <c r="B39" s="19"/>
      <c r="D39" s="126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8"/>
      <c r="R39" s="22"/>
      <c r="S39" s="20"/>
      <c r="T39" s="20"/>
      <c r="U39" s="19"/>
    </row>
    <row r="40" spans="2:26" ht="14.45" customHeight="1">
      <c r="D40" s="126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8"/>
      <c r="R40"/>
      <c r="U40"/>
    </row>
    <row r="41" spans="2:26" ht="14.45" customHeight="1">
      <c r="D41" s="126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8"/>
      <c r="R41"/>
      <c r="U41"/>
    </row>
    <row r="42" spans="2:26" ht="14.45" customHeight="1" thickBot="1">
      <c r="D42" s="132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4"/>
      <c r="R42"/>
      <c r="U42"/>
    </row>
    <row r="43" spans="2:26" ht="14.45" customHeight="1">
      <c r="D43" s="22"/>
      <c r="E43" s="22"/>
      <c r="F43" s="22"/>
      <c r="G43" s="22"/>
      <c r="H43" s="22"/>
      <c r="I43" s="22"/>
      <c r="J43" s="21"/>
      <c r="K43" s="20"/>
      <c r="L43" s="20"/>
      <c r="M43" s="22"/>
      <c r="N43" s="22"/>
      <c r="O43" s="22"/>
      <c r="P43" s="22"/>
      <c r="Q43" s="22"/>
      <c r="R43"/>
      <c r="U43"/>
    </row>
    <row r="44" spans="2:26" ht="21">
      <c r="D44" s="22"/>
      <c r="E44" s="22"/>
      <c r="F44" s="22"/>
      <c r="G44" s="22"/>
      <c r="H44" s="22"/>
      <c r="I44" s="22"/>
      <c r="K44" s="20"/>
      <c r="L44" s="20"/>
      <c r="M44" s="22"/>
      <c r="N44" s="22"/>
      <c r="O44" s="22"/>
      <c r="P44" s="22"/>
      <c r="Q44" s="22"/>
    </row>
    <row r="45" spans="2:26">
      <c r="D45" s="66"/>
      <c r="E45" s="66"/>
      <c r="F45" s="66"/>
      <c r="G45" s="66"/>
      <c r="H45" s="66"/>
      <c r="I45" s="66"/>
      <c r="M45"/>
      <c r="N45"/>
      <c r="O45"/>
      <c r="P45"/>
      <c r="Q45"/>
    </row>
    <row r="46" spans="2:26">
      <c r="D46" s="66"/>
      <c r="E46" s="66"/>
      <c r="F46" s="66"/>
      <c r="G46" s="66"/>
      <c r="H46" s="66"/>
      <c r="I46" s="66"/>
      <c r="M46"/>
      <c r="N46"/>
      <c r="O46"/>
      <c r="P46"/>
      <c r="Q46"/>
    </row>
    <row r="47" spans="2:26" ht="14.45" customHeight="1">
      <c r="D47" s="90"/>
      <c r="E47" s="90"/>
      <c r="F47" s="90"/>
      <c r="G47" s="90"/>
      <c r="H47" s="90"/>
      <c r="I47" s="90"/>
      <c r="M47"/>
      <c r="N47"/>
      <c r="O47"/>
      <c r="P47"/>
      <c r="Q47"/>
      <c r="R47" s="19"/>
      <c r="S47" s="19"/>
      <c r="T47" s="19"/>
      <c r="U47" s="19"/>
      <c r="V47" s="19"/>
      <c r="X47" s="22"/>
      <c r="Y47" s="22"/>
      <c r="Z47" s="22"/>
    </row>
    <row r="48" spans="2:26" ht="14.45" customHeight="1">
      <c r="D48" s="90"/>
      <c r="E48" s="90"/>
      <c r="F48" s="90"/>
      <c r="G48" s="90"/>
      <c r="H48" s="90"/>
      <c r="I48" s="90"/>
      <c r="M48"/>
      <c r="N48"/>
      <c r="O48"/>
      <c r="P48"/>
      <c r="Q48"/>
      <c r="R48" s="19"/>
      <c r="S48" s="19"/>
      <c r="T48" s="19"/>
      <c r="U48" s="19"/>
      <c r="V48" s="19"/>
      <c r="X48" s="22"/>
      <c r="Y48" s="22"/>
      <c r="Z48" s="22"/>
    </row>
    <row r="49" spans="4:26" ht="14.45" customHeight="1">
      <c r="R49"/>
      <c r="S49"/>
      <c r="T49"/>
      <c r="U49"/>
      <c r="X49" s="1"/>
    </row>
    <row r="50" spans="4:26" ht="14.45" customHeight="1">
      <c r="R50"/>
      <c r="S50"/>
      <c r="T50"/>
      <c r="U50"/>
      <c r="X50" s="1"/>
    </row>
    <row r="51" spans="4:26" ht="14.45" customHeight="1">
      <c r="R51"/>
      <c r="S51"/>
      <c r="T51"/>
      <c r="U51"/>
      <c r="X51" s="26"/>
      <c r="Y51" s="23"/>
      <c r="Z51" s="23"/>
    </row>
    <row r="52" spans="4:26" ht="14.45" customHeight="1">
      <c r="M52" s="19"/>
      <c r="N52" s="19"/>
      <c r="O52" s="19"/>
      <c r="P52" s="19"/>
      <c r="Q52" s="19"/>
      <c r="R52"/>
      <c r="S52"/>
      <c r="T52"/>
      <c r="U52"/>
      <c r="X52" s="24"/>
      <c r="Y52" s="23"/>
      <c r="Z52" s="23"/>
    </row>
    <row r="53" spans="4:26" ht="14.45" customHeight="1">
      <c r="D53" s="22"/>
      <c r="E53" s="22"/>
      <c r="F53" s="22"/>
      <c r="G53" s="22"/>
      <c r="H53" s="22"/>
      <c r="I53" s="22"/>
      <c r="M53" s="19"/>
      <c r="N53" s="19"/>
      <c r="O53" s="19"/>
      <c r="P53" s="19"/>
      <c r="Q53" s="19"/>
    </row>
    <row r="54" spans="4:26" ht="21">
      <c r="D54" s="22"/>
      <c r="E54" s="22"/>
      <c r="F54" s="22"/>
      <c r="G54" s="22"/>
      <c r="H54" s="22"/>
      <c r="I54" s="22"/>
      <c r="M54"/>
      <c r="N54"/>
      <c r="O54"/>
      <c r="P54"/>
      <c r="Q54"/>
    </row>
    <row r="55" spans="4:26">
      <c r="D55"/>
      <c r="E55"/>
      <c r="F55"/>
      <c r="G55"/>
      <c r="H55"/>
      <c r="I55"/>
      <c r="M55"/>
      <c r="N55"/>
      <c r="O55"/>
      <c r="P55"/>
      <c r="Q55"/>
    </row>
    <row r="56" spans="4:26">
      <c r="D56"/>
      <c r="E56"/>
      <c r="F56"/>
      <c r="G56"/>
      <c r="H56"/>
      <c r="I56"/>
      <c r="M56"/>
      <c r="N56"/>
      <c r="O56"/>
      <c r="P56"/>
      <c r="Q56"/>
    </row>
    <row r="57" spans="4:26">
      <c r="D57" s="24"/>
      <c r="E57" s="24"/>
      <c r="F57" s="24"/>
      <c r="G57" s="24"/>
      <c r="H57" s="24"/>
      <c r="I57" s="24"/>
      <c r="M57"/>
      <c r="N57"/>
      <c r="O57"/>
      <c r="P57"/>
      <c r="Q57"/>
    </row>
    <row r="58" spans="4:26">
      <c r="D58" s="24"/>
      <c r="E58" s="24"/>
      <c r="F58" s="24"/>
      <c r="G58" s="24"/>
      <c r="H58" s="24"/>
      <c r="I58" s="24"/>
    </row>
  </sheetData>
  <mergeCells count="90">
    <mergeCell ref="F4:H4"/>
    <mergeCell ref="F5:H5"/>
    <mergeCell ref="F6:H7"/>
    <mergeCell ref="D26:E27"/>
    <mergeCell ref="F26:I27"/>
    <mergeCell ref="D12:F13"/>
    <mergeCell ref="D18:F18"/>
    <mergeCell ref="D19:F19"/>
    <mergeCell ref="D20:F20"/>
    <mergeCell ref="H12:Q13"/>
    <mergeCell ref="N26:O27"/>
    <mergeCell ref="P26:Q27"/>
    <mergeCell ref="D25:E25"/>
    <mergeCell ref="F24:I24"/>
    <mergeCell ref="H14:J14"/>
    <mergeCell ref="H15:J15"/>
    <mergeCell ref="H16:J17"/>
    <mergeCell ref="H18:Q18"/>
    <mergeCell ref="D22:I23"/>
    <mergeCell ref="K22:Q23"/>
    <mergeCell ref="K24:M24"/>
    <mergeCell ref="P16:Q17"/>
    <mergeCell ref="H19:Q19"/>
    <mergeCell ref="H20:Q20"/>
    <mergeCell ref="M16:N17"/>
    <mergeCell ref="K16:L17"/>
    <mergeCell ref="D16:E17"/>
    <mergeCell ref="F16:F17"/>
    <mergeCell ref="O16:O17"/>
    <mergeCell ref="K25:M25"/>
    <mergeCell ref="D24:E24"/>
    <mergeCell ref="N24:O24"/>
    <mergeCell ref="P24:Q24"/>
    <mergeCell ref="F25:I25"/>
    <mergeCell ref="N25:O25"/>
    <mergeCell ref="P25:Q25"/>
    <mergeCell ref="D47:E48"/>
    <mergeCell ref="F47:I48"/>
    <mergeCell ref="D34:Q34"/>
    <mergeCell ref="D35:Q35"/>
    <mergeCell ref="D36:Q36"/>
    <mergeCell ref="D37:Q37"/>
    <mergeCell ref="D38:Q38"/>
    <mergeCell ref="D41:Q41"/>
    <mergeCell ref="D42:Q42"/>
    <mergeCell ref="D45:E45"/>
    <mergeCell ref="F45:I45"/>
    <mergeCell ref="D46:E46"/>
    <mergeCell ref="F46:I46"/>
    <mergeCell ref="D39:Q39"/>
    <mergeCell ref="D40:Q40"/>
    <mergeCell ref="D32:Q33"/>
    <mergeCell ref="K28:Q28"/>
    <mergeCell ref="K29:Q29"/>
    <mergeCell ref="K30:Q30"/>
    <mergeCell ref="K26:M27"/>
    <mergeCell ref="D29:I29"/>
    <mergeCell ref="D30:I30"/>
    <mergeCell ref="D28:I28"/>
    <mergeCell ref="D14:E14"/>
    <mergeCell ref="P14:Q14"/>
    <mergeCell ref="D15:E15"/>
    <mergeCell ref="P15:Q15"/>
    <mergeCell ref="M14:N14"/>
    <mergeCell ref="M15:N15"/>
    <mergeCell ref="K14:L14"/>
    <mergeCell ref="K15:L15"/>
    <mergeCell ref="D8:Q8"/>
    <mergeCell ref="D9:Q9"/>
    <mergeCell ref="D10:Q10"/>
    <mergeCell ref="D6:E7"/>
    <mergeCell ref="I6:M7"/>
    <mergeCell ref="N6:O7"/>
    <mergeCell ref="P6:Q7"/>
    <mergeCell ref="B2:B3"/>
    <mergeCell ref="D2:Q3"/>
    <mergeCell ref="S2:U3"/>
    <mergeCell ref="B4:B6"/>
    <mergeCell ref="D4:E4"/>
    <mergeCell ref="I4:M4"/>
    <mergeCell ref="N4:O4"/>
    <mergeCell ref="P4:Q4"/>
    <mergeCell ref="T4:U4"/>
    <mergeCell ref="D5:E5"/>
    <mergeCell ref="I5:M5"/>
    <mergeCell ref="N5:O5"/>
    <mergeCell ref="P5:Q5"/>
    <mergeCell ref="T5:U5"/>
    <mergeCell ref="T6:U7"/>
    <mergeCell ref="S6:S7"/>
  </mergeCells>
  <conditionalFormatting sqref="D6:E7">
    <cfRule type="cellIs" dxfId="35" priority="38" operator="greaterThan">
      <formula>29</formula>
    </cfRule>
    <cfRule type="cellIs" dxfId="34" priority="39" operator="between">
      <formula>15</formula>
      <formula>29</formula>
    </cfRule>
    <cfRule type="cellIs" dxfId="33" priority="40" operator="lessThan">
      <formula>15</formula>
    </cfRule>
  </conditionalFormatting>
  <conditionalFormatting sqref="D16:E17">
    <cfRule type="cellIs" dxfId="32" priority="17" operator="lessThan">
      <formula>0.9</formula>
    </cfRule>
    <cfRule type="cellIs" dxfId="31" priority="18" operator="greaterThan">
      <formula>0.1</formula>
    </cfRule>
  </conditionalFormatting>
  <conditionalFormatting sqref="D26:E27">
    <cfRule type="cellIs" dxfId="30" priority="4" operator="greaterThan">
      <formula>0.1</formula>
    </cfRule>
    <cfRule type="cellIs" dxfId="29" priority="5" operator="equal">
      <formula>0</formula>
    </cfRule>
  </conditionalFormatting>
  <conditionalFormatting sqref="F16:F17">
    <cfRule type="cellIs" dxfId="28" priority="35" operator="greaterThan">
      <formula>0.9</formula>
    </cfRule>
    <cfRule type="cellIs" dxfId="27" priority="36" operator="equal">
      <formula>0</formula>
    </cfRule>
  </conditionalFormatting>
  <conditionalFormatting sqref="F26:I27">
    <cfRule type="cellIs" dxfId="26" priority="11" operator="greaterThan">
      <formula>0.979</formula>
    </cfRule>
    <cfRule type="cellIs" dxfId="25" priority="12" operator="lessThan">
      <formula>0.98</formula>
    </cfRule>
  </conditionalFormatting>
  <conditionalFormatting sqref="F6:M7">
    <cfRule type="cellIs" dxfId="24" priority="6" operator="greaterThan">
      <formula>0.1</formula>
    </cfRule>
    <cfRule type="cellIs" dxfId="23" priority="7" operator="equal">
      <formula>0</formula>
    </cfRule>
  </conditionalFormatting>
  <conditionalFormatting sqref="H16:J17">
    <cfRule type="cellIs" dxfId="22" priority="3" operator="greaterThan">
      <formula>0.1</formula>
    </cfRule>
    <cfRule type="cellIs" dxfId="21" priority="16" operator="lessThan">
      <formula>0.1</formula>
    </cfRule>
  </conditionalFormatting>
  <conditionalFormatting sqref="K16">
    <cfRule type="cellIs" dxfId="20" priority="33" operator="greaterThan">
      <formula>0.949</formula>
    </cfRule>
    <cfRule type="cellIs" dxfId="19" priority="34" operator="lessThan">
      <formula>0.95</formula>
    </cfRule>
  </conditionalFormatting>
  <conditionalFormatting sqref="K26:M27">
    <cfRule type="cellIs" dxfId="18" priority="10" operator="greaterThan">
      <formula>0</formula>
    </cfRule>
  </conditionalFormatting>
  <conditionalFormatting sqref="M16">
    <cfRule type="cellIs" dxfId="17" priority="25" operator="greaterThan">
      <formula>0.979</formula>
    </cfRule>
    <cfRule type="cellIs" dxfId="16" priority="26" operator="lessThan">
      <formula>0.98</formula>
    </cfRule>
  </conditionalFormatting>
  <conditionalFormatting sqref="N6:Q7">
    <cfRule type="cellIs" dxfId="15" priority="1" operator="greaterThan">
      <formula>2.3</formula>
    </cfRule>
    <cfRule type="cellIs" dxfId="14" priority="2" operator="lessThan">
      <formula>2.4</formula>
    </cfRule>
  </conditionalFormatting>
  <conditionalFormatting sqref="N26:Q27">
    <cfRule type="cellIs" dxfId="13" priority="27" operator="greaterThan">
      <formula>0.9</formula>
    </cfRule>
    <cfRule type="cellIs" dxfId="12" priority="28" operator="lessThan">
      <formula>1</formula>
    </cfRule>
  </conditionalFormatting>
  <conditionalFormatting sqref="O16:O17">
    <cfRule type="cellIs" dxfId="11" priority="31" operator="greaterThan">
      <formula>3.9</formula>
    </cfRule>
    <cfRule type="cellIs" dxfId="10" priority="32" operator="lessThan">
      <formula>4</formula>
    </cfRule>
  </conditionalFormatting>
  <conditionalFormatting sqref="P16:Q17">
    <cfRule type="cellIs" dxfId="9" priority="29" operator="greaterThan">
      <formula>0.769</formula>
    </cfRule>
    <cfRule type="cellIs" dxfId="8" priority="30" operator="lessThan">
      <formula>0.77</formula>
    </cfRule>
  </conditionalFormatting>
  <pageMargins left="0.7" right="0.7" top="0.75" bottom="0.75" header="0.3" footer="0.3"/>
  <pageSetup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98C24-ECEB-4C3F-8F48-68A4548F07C3}">
  <dimension ref="A1:ND27"/>
  <sheetViews>
    <sheetView tabSelected="1" workbookViewId="0">
      <pane xSplit="2" ySplit="1" topLeftCell="FN2" activePane="bottomRight" state="frozen"/>
      <selection pane="bottomRight" activeCell="FP13" sqref="FP13"/>
      <selection pane="bottomLeft" activeCell="A2" sqref="A2"/>
      <selection pane="topRight" activeCell="C1" sqref="C1"/>
    </sheetView>
  </sheetViews>
  <sheetFormatPr defaultRowHeight="15"/>
  <cols>
    <col min="2" max="2" width="25.42578125" customWidth="1"/>
    <col min="135" max="139" width="10.5703125" bestFit="1" customWidth="1"/>
    <col min="144" max="146" width="10.5703125" bestFit="1" customWidth="1"/>
    <col min="149" max="152" width="10.5703125" bestFit="1" customWidth="1"/>
    <col min="156" max="160" width="10.5703125" bestFit="1" customWidth="1"/>
    <col min="164" max="165" width="10.5703125" bestFit="1" customWidth="1"/>
    <col min="167" max="167" width="10.5703125" bestFit="1" customWidth="1"/>
    <col min="171" max="171" width="10.5703125" bestFit="1" customWidth="1"/>
  </cols>
  <sheetData>
    <row r="1" spans="1:368">
      <c r="C1" s="3">
        <v>45292</v>
      </c>
      <c r="D1" s="3">
        <v>45293</v>
      </c>
      <c r="E1" s="3">
        <v>45294</v>
      </c>
      <c r="F1" s="3">
        <v>45295</v>
      </c>
      <c r="G1" s="3">
        <v>45296</v>
      </c>
      <c r="H1" s="3">
        <v>45297</v>
      </c>
      <c r="I1" s="3">
        <v>45298</v>
      </c>
      <c r="J1" s="3">
        <v>45299</v>
      </c>
      <c r="K1" s="3">
        <v>45300</v>
      </c>
      <c r="L1" s="3">
        <v>45301</v>
      </c>
      <c r="M1" s="3">
        <v>45302</v>
      </c>
      <c r="N1" s="3">
        <v>45303</v>
      </c>
      <c r="O1" s="3">
        <v>45304</v>
      </c>
      <c r="P1" s="3">
        <v>45305</v>
      </c>
      <c r="Q1" s="3">
        <v>45306</v>
      </c>
      <c r="R1" s="3">
        <v>45307</v>
      </c>
      <c r="S1" s="3">
        <v>45308</v>
      </c>
      <c r="T1" s="3">
        <v>45309</v>
      </c>
      <c r="U1" s="3">
        <v>45310</v>
      </c>
      <c r="V1" s="3">
        <v>45311</v>
      </c>
      <c r="W1" s="3">
        <v>45312</v>
      </c>
      <c r="X1" s="3">
        <v>45313</v>
      </c>
      <c r="Y1" s="3">
        <v>45314</v>
      </c>
      <c r="Z1" s="3">
        <v>45315</v>
      </c>
      <c r="AA1" s="3">
        <v>45316</v>
      </c>
      <c r="AB1" s="3">
        <v>45317</v>
      </c>
      <c r="AC1" s="3">
        <v>45318</v>
      </c>
      <c r="AD1" s="3">
        <v>45319</v>
      </c>
      <c r="AE1" s="3">
        <v>45320</v>
      </c>
      <c r="AF1" s="3">
        <v>45321</v>
      </c>
      <c r="AG1" s="3">
        <v>45322</v>
      </c>
      <c r="AH1" s="3">
        <v>45323</v>
      </c>
      <c r="AI1" s="3">
        <v>45324</v>
      </c>
      <c r="AJ1" s="3">
        <v>45325</v>
      </c>
      <c r="AK1" s="3">
        <v>45326</v>
      </c>
      <c r="AL1" s="3">
        <v>45327</v>
      </c>
      <c r="AM1" s="3">
        <v>45328</v>
      </c>
      <c r="AN1" s="3">
        <v>45329</v>
      </c>
      <c r="AO1" s="3">
        <v>45330</v>
      </c>
      <c r="AP1" s="3">
        <v>45331</v>
      </c>
      <c r="AQ1" s="3">
        <v>45332</v>
      </c>
      <c r="AR1" s="3">
        <v>45333</v>
      </c>
      <c r="AS1" s="3">
        <v>45334</v>
      </c>
      <c r="AT1" s="3">
        <v>45335</v>
      </c>
      <c r="AU1" s="3">
        <v>45336</v>
      </c>
      <c r="AV1" s="3">
        <v>45337</v>
      </c>
      <c r="AW1" s="3">
        <v>45338</v>
      </c>
      <c r="AX1" s="3">
        <v>45339</v>
      </c>
      <c r="AY1" s="3">
        <v>45340</v>
      </c>
      <c r="AZ1" s="3">
        <v>45341</v>
      </c>
      <c r="BA1" s="3">
        <v>45342</v>
      </c>
      <c r="BB1" s="3">
        <v>45343</v>
      </c>
      <c r="BC1" s="3">
        <v>45344</v>
      </c>
      <c r="BD1" s="3">
        <v>45345</v>
      </c>
      <c r="BE1" s="3">
        <v>45346</v>
      </c>
      <c r="BF1" s="3">
        <v>45347</v>
      </c>
      <c r="BG1" s="3">
        <v>45348</v>
      </c>
      <c r="BH1" s="3">
        <v>45349</v>
      </c>
      <c r="BI1" s="3">
        <v>45350</v>
      </c>
      <c r="BJ1" s="3">
        <v>45351</v>
      </c>
      <c r="BK1" s="3">
        <v>45352</v>
      </c>
      <c r="BL1" s="3">
        <v>45353</v>
      </c>
      <c r="BM1" s="3">
        <v>45354</v>
      </c>
      <c r="BN1" s="3">
        <v>45355</v>
      </c>
      <c r="BO1" s="3">
        <v>45356</v>
      </c>
      <c r="BP1" s="3">
        <v>45357</v>
      </c>
      <c r="BQ1" s="3">
        <v>45358</v>
      </c>
      <c r="BR1" s="3">
        <v>45359</v>
      </c>
      <c r="BS1" s="3">
        <v>45360</v>
      </c>
      <c r="BT1" s="3">
        <v>45361</v>
      </c>
      <c r="BU1" s="3">
        <v>45362</v>
      </c>
      <c r="BV1" s="3">
        <v>45363</v>
      </c>
      <c r="BW1" s="3">
        <v>45364</v>
      </c>
      <c r="BX1" s="3">
        <v>45365</v>
      </c>
      <c r="BY1" s="3">
        <v>45366</v>
      </c>
      <c r="BZ1" s="3">
        <v>45367</v>
      </c>
      <c r="CA1" s="3">
        <v>45368</v>
      </c>
      <c r="CB1" s="3">
        <v>45369</v>
      </c>
      <c r="CC1" s="3">
        <v>45370</v>
      </c>
      <c r="CD1" s="3">
        <v>45371</v>
      </c>
      <c r="CE1" s="3">
        <v>45372</v>
      </c>
      <c r="CF1" s="3">
        <v>45373</v>
      </c>
      <c r="CG1" s="3">
        <v>45374</v>
      </c>
      <c r="CH1" s="3">
        <v>45375</v>
      </c>
      <c r="CI1" s="3">
        <v>45376</v>
      </c>
      <c r="CJ1" s="3">
        <v>45377</v>
      </c>
      <c r="CK1" s="3">
        <v>45378</v>
      </c>
      <c r="CL1" s="3">
        <v>45379</v>
      </c>
      <c r="CM1" s="3">
        <v>45380</v>
      </c>
      <c r="CN1" s="3">
        <v>45381</v>
      </c>
      <c r="CO1" s="3">
        <v>45382</v>
      </c>
      <c r="CP1" s="3">
        <v>45383</v>
      </c>
      <c r="CQ1" s="3">
        <v>45384</v>
      </c>
      <c r="CR1" s="3">
        <v>45385</v>
      </c>
      <c r="CS1" s="3">
        <v>45386</v>
      </c>
      <c r="CT1" s="3">
        <v>45387</v>
      </c>
      <c r="CU1" s="3">
        <v>45388</v>
      </c>
      <c r="CV1" s="3">
        <v>45389</v>
      </c>
      <c r="CW1" s="3">
        <v>45390</v>
      </c>
      <c r="CX1" s="3">
        <v>45391</v>
      </c>
      <c r="CY1" s="3">
        <v>45392</v>
      </c>
      <c r="CZ1" s="3">
        <v>45393</v>
      </c>
      <c r="DA1" s="3">
        <v>45394</v>
      </c>
      <c r="DB1" s="3">
        <v>45395</v>
      </c>
      <c r="DC1" s="3">
        <v>45396</v>
      </c>
      <c r="DD1" s="3">
        <v>45397</v>
      </c>
      <c r="DE1" s="3">
        <v>45398</v>
      </c>
      <c r="DF1" s="3">
        <v>45399</v>
      </c>
      <c r="DG1" s="3">
        <v>45400</v>
      </c>
      <c r="DH1" s="3">
        <v>45401</v>
      </c>
      <c r="DI1" s="3">
        <v>45402</v>
      </c>
      <c r="DJ1" s="3">
        <v>45403</v>
      </c>
      <c r="DK1" s="3">
        <v>45404</v>
      </c>
      <c r="DL1" s="3">
        <v>45405</v>
      </c>
      <c r="DM1" s="3">
        <v>45406</v>
      </c>
      <c r="DN1" s="3">
        <v>45407</v>
      </c>
      <c r="DO1" s="3">
        <v>45408</v>
      </c>
      <c r="DP1" s="3">
        <v>45409</v>
      </c>
      <c r="DQ1" s="3">
        <v>45410</v>
      </c>
      <c r="DR1" s="3">
        <v>45411</v>
      </c>
      <c r="DS1" s="3">
        <v>45412</v>
      </c>
      <c r="DT1" s="3">
        <v>45413</v>
      </c>
      <c r="DU1" s="3">
        <v>45414</v>
      </c>
      <c r="DV1" s="3">
        <v>45415</v>
      </c>
      <c r="DW1" s="3">
        <v>45416</v>
      </c>
      <c r="DX1" s="3">
        <v>45417</v>
      </c>
      <c r="DY1" s="3">
        <v>45418</v>
      </c>
      <c r="DZ1" s="3">
        <v>45419</v>
      </c>
      <c r="EA1" s="3">
        <v>45420</v>
      </c>
      <c r="EB1" s="3">
        <v>45421</v>
      </c>
      <c r="EC1" s="3">
        <v>45422</v>
      </c>
      <c r="ED1" s="3">
        <v>45423</v>
      </c>
      <c r="EE1" s="3">
        <v>45424</v>
      </c>
      <c r="EF1" s="3">
        <v>45425</v>
      </c>
      <c r="EG1" s="3">
        <v>45426</v>
      </c>
      <c r="EH1" s="3">
        <v>45427</v>
      </c>
      <c r="EI1" s="3">
        <v>45428</v>
      </c>
      <c r="EJ1" s="3">
        <v>45429</v>
      </c>
      <c r="EK1" s="3">
        <v>45430</v>
      </c>
      <c r="EL1" s="3">
        <v>45431</v>
      </c>
      <c r="EM1" s="3">
        <v>45432</v>
      </c>
      <c r="EN1" s="3">
        <v>45433</v>
      </c>
      <c r="EO1" s="3">
        <v>45434</v>
      </c>
      <c r="EP1" s="3">
        <v>45435</v>
      </c>
      <c r="EQ1" s="3">
        <v>45436</v>
      </c>
      <c r="ER1" s="3">
        <v>45437</v>
      </c>
      <c r="ES1" s="3">
        <v>45438</v>
      </c>
      <c r="ET1" s="3">
        <v>45439</v>
      </c>
      <c r="EU1" s="3">
        <v>45440</v>
      </c>
      <c r="EV1" s="3">
        <v>45441</v>
      </c>
      <c r="EW1" s="3">
        <v>45442</v>
      </c>
      <c r="EX1" s="3">
        <v>45443</v>
      </c>
      <c r="EY1" s="3">
        <v>45444</v>
      </c>
      <c r="EZ1" s="3">
        <v>45445</v>
      </c>
      <c r="FA1" s="3">
        <v>45446</v>
      </c>
      <c r="FB1" s="3">
        <v>45447</v>
      </c>
      <c r="FC1" s="3">
        <v>45448</v>
      </c>
      <c r="FD1" s="3">
        <v>45449</v>
      </c>
      <c r="FE1" s="3">
        <v>45450</v>
      </c>
      <c r="FF1" s="3">
        <v>45451</v>
      </c>
      <c r="FG1" s="3">
        <v>45452</v>
      </c>
      <c r="FH1" s="3">
        <v>45453</v>
      </c>
      <c r="FI1" s="3">
        <v>45454</v>
      </c>
      <c r="FJ1" s="3">
        <v>45455</v>
      </c>
      <c r="FK1" s="3">
        <v>45456</v>
      </c>
      <c r="FL1" s="3">
        <v>45457</v>
      </c>
      <c r="FM1" s="3">
        <v>45458</v>
      </c>
      <c r="FN1" s="3">
        <v>45459</v>
      </c>
      <c r="FO1" s="3">
        <v>45460</v>
      </c>
      <c r="FP1" s="3">
        <v>45461</v>
      </c>
      <c r="FQ1" s="3">
        <v>45462</v>
      </c>
      <c r="FR1" s="3">
        <v>45463</v>
      </c>
      <c r="FS1" s="3">
        <v>45464</v>
      </c>
      <c r="FT1" s="3">
        <v>45465</v>
      </c>
      <c r="FU1" s="3">
        <v>45466</v>
      </c>
      <c r="FV1" s="3">
        <v>45467</v>
      </c>
      <c r="FW1" s="3">
        <v>45468</v>
      </c>
      <c r="FX1" s="3">
        <v>45469</v>
      </c>
      <c r="FY1" s="3">
        <v>45470</v>
      </c>
      <c r="FZ1" s="3">
        <v>45471</v>
      </c>
      <c r="GA1" s="3">
        <v>45472</v>
      </c>
      <c r="GB1" s="3">
        <v>45473</v>
      </c>
      <c r="GC1" s="3">
        <v>45474</v>
      </c>
      <c r="GD1" s="3">
        <v>45475</v>
      </c>
      <c r="GE1" s="3">
        <v>45476</v>
      </c>
      <c r="GF1" s="3">
        <v>45477</v>
      </c>
      <c r="GG1" s="3">
        <v>45478</v>
      </c>
      <c r="GH1" s="3">
        <v>45479</v>
      </c>
      <c r="GI1" s="3">
        <v>45480</v>
      </c>
      <c r="GJ1" s="3">
        <v>45481</v>
      </c>
      <c r="GK1" s="3">
        <v>45482</v>
      </c>
      <c r="GL1" s="3">
        <v>45483</v>
      </c>
      <c r="GM1" s="3">
        <v>45484</v>
      </c>
      <c r="GN1" s="3">
        <v>45485</v>
      </c>
      <c r="GO1" s="3">
        <v>45486</v>
      </c>
      <c r="GP1" s="3">
        <v>45487</v>
      </c>
      <c r="GQ1" s="3">
        <v>45488</v>
      </c>
      <c r="GR1" s="3">
        <v>45489</v>
      </c>
      <c r="GS1" s="3">
        <v>45490</v>
      </c>
      <c r="GT1" s="3">
        <v>45491</v>
      </c>
      <c r="GU1" s="3">
        <v>45492</v>
      </c>
      <c r="GV1" s="3">
        <v>45493</v>
      </c>
      <c r="GW1" s="3">
        <v>45494</v>
      </c>
      <c r="GX1" s="3">
        <v>45495</v>
      </c>
      <c r="GY1" s="3">
        <v>45496</v>
      </c>
      <c r="GZ1" s="3">
        <v>45497</v>
      </c>
      <c r="HA1" s="3">
        <v>45498</v>
      </c>
      <c r="HB1" s="3">
        <v>45499</v>
      </c>
      <c r="HC1" s="3">
        <v>45500</v>
      </c>
      <c r="HD1" s="3">
        <v>45501</v>
      </c>
      <c r="HE1" s="3">
        <v>45502</v>
      </c>
      <c r="HF1" s="3">
        <v>45503</v>
      </c>
      <c r="HG1" s="3">
        <v>45504</v>
      </c>
      <c r="HH1" s="3">
        <v>45505</v>
      </c>
      <c r="HI1" s="3">
        <v>45506</v>
      </c>
      <c r="HJ1" s="3">
        <v>45507</v>
      </c>
      <c r="HK1" s="3">
        <v>45508</v>
      </c>
      <c r="HL1" s="3">
        <v>45509</v>
      </c>
      <c r="HM1" s="3">
        <v>45510</v>
      </c>
      <c r="HN1" s="3">
        <v>45511</v>
      </c>
      <c r="HO1" s="3">
        <v>45512</v>
      </c>
      <c r="HP1" s="3">
        <v>45513</v>
      </c>
      <c r="HQ1" s="3">
        <v>45514</v>
      </c>
      <c r="HR1" s="3">
        <v>45515</v>
      </c>
      <c r="HS1" s="3">
        <v>45516</v>
      </c>
      <c r="HT1" s="3">
        <v>45517</v>
      </c>
      <c r="HU1" s="3">
        <v>45518</v>
      </c>
      <c r="HV1" s="3">
        <v>45519</v>
      </c>
      <c r="HW1" s="3">
        <v>45520</v>
      </c>
      <c r="HX1" s="3">
        <v>45521</v>
      </c>
      <c r="HY1" s="3">
        <v>45522</v>
      </c>
      <c r="HZ1" s="3">
        <v>45523</v>
      </c>
      <c r="IA1" s="3">
        <v>45524</v>
      </c>
      <c r="IB1" s="3">
        <v>45525</v>
      </c>
      <c r="IC1" s="3">
        <v>45526</v>
      </c>
      <c r="ID1" s="3">
        <v>45527</v>
      </c>
      <c r="IE1" s="3">
        <v>45528</v>
      </c>
      <c r="IF1" s="3">
        <v>45529</v>
      </c>
      <c r="IG1" s="3">
        <v>45530</v>
      </c>
      <c r="IH1" s="3">
        <v>45531</v>
      </c>
      <c r="II1" s="3">
        <v>45532</v>
      </c>
      <c r="IJ1" s="3">
        <v>45533</v>
      </c>
      <c r="IK1" s="3">
        <v>45534</v>
      </c>
      <c r="IL1" s="3">
        <v>45535</v>
      </c>
      <c r="IM1" s="3">
        <v>45536</v>
      </c>
      <c r="IN1" s="3">
        <v>45537</v>
      </c>
      <c r="IO1" s="3">
        <v>45538</v>
      </c>
      <c r="IP1" s="3">
        <v>45539</v>
      </c>
      <c r="IQ1" s="3">
        <v>45540</v>
      </c>
      <c r="IR1" s="3">
        <v>45541</v>
      </c>
      <c r="IS1" s="3">
        <v>45542</v>
      </c>
      <c r="IT1" s="3">
        <v>45543</v>
      </c>
      <c r="IU1" s="3">
        <v>45544</v>
      </c>
      <c r="IV1" s="3">
        <v>45545</v>
      </c>
      <c r="IW1" s="3">
        <v>45546</v>
      </c>
      <c r="IX1" s="3">
        <v>45547</v>
      </c>
      <c r="IY1" s="3">
        <v>45548</v>
      </c>
      <c r="IZ1" s="3">
        <v>45549</v>
      </c>
      <c r="JA1" s="3">
        <v>45550</v>
      </c>
      <c r="JB1" s="3">
        <v>45551</v>
      </c>
      <c r="JC1" s="3">
        <v>45552</v>
      </c>
      <c r="JD1" s="3">
        <v>45553</v>
      </c>
      <c r="JE1" s="3">
        <v>45554</v>
      </c>
      <c r="JF1" s="3">
        <v>45555</v>
      </c>
      <c r="JG1" s="3">
        <v>45556</v>
      </c>
      <c r="JH1" s="3">
        <v>45557</v>
      </c>
      <c r="JI1" s="3">
        <v>45558</v>
      </c>
      <c r="JJ1" s="3">
        <v>45559</v>
      </c>
      <c r="JK1" s="3">
        <v>45560</v>
      </c>
      <c r="JL1" s="3">
        <v>45561</v>
      </c>
      <c r="JM1" s="3">
        <v>45562</v>
      </c>
      <c r="JN1" s="3">
        <v>45563</v>
      </c>
      <c r="JO1" s="3">
        <v>45564</v>
      </c>
      <c r="JP1" s="3">
        <v>45565</v>
      </c>
      <c r="JQ1" s="3">
        <v>45566</v>
      </c>
      <c r="JR1" s="3">
        <v>45567</v>
      </c>
      <c r="JS1" s="3">
        <v>45568</v>
      </c>
      <c r="JT1" s="3">
        <v>45569</v>
      </c>
      <c r="JU1" s="3">
        <v>45570</v>
      </c>
      <c r="JV1" s="3">
        <v>45571</v>
      </c>
      <c r="JW1" s="3">
        <v>45572</v>
      </c>
      <c r="JX1" s="3">
        <v>45573</v>
      </c>
      <c r="JY1" s="3">
        <v>45574</v>
      </c>
      <c r="JZ1" s="3">
        <v>45575</v>
      </c>
      <c r="KA1" s="3">
        <v>45576</v>
      </c>
      <c r="KB1" s="3">
        <v>45577</v>
      </c>
      <c r="KC1" s="3">
        <v>45578</v>
      </c>
      <c r="KD1" s="3">
        <v>45579</v>
      </c>
      <c r="KE1" s="3">
        <v>45580</v>
      </c>
      <c r="KF1" s="3">
        <v>45581</v>
      </c>
      <c r="KG1" s="3">
        <v>45582</v>
      </c>
      <c r="KH1" s="3">
        <v>45583</v>
      </c>
      <c r="KI1" s="3">
        <v>45584</v>
      </c>
      <c r="KJ1" s="3">
        <v>45585</v>
      </c>
      <c r="KK1" s="3">
        <v>45586</v>
      </c>
      <c r="KL1" s="3">
        <v>45587</v>
      </c>
      <c r="KM1" s="3">
        <v>45588</v>
      </c>
      <c r="KN1" s="3">
        <v>45589</v>
      </c>
      <c r="KO1" s="3">
        <v>45590</v>
      </c>
      <c r="KP1" s="3">
        <v>45591</v>
      </c>
      <c r="KQ1" s="3">
        <v>45592</v>
      </c>
      <c r="KR1" s="3">
        <v>45593</v>
      </c>
      <c r="KS1" s="3">
        <v>45594</v>
      </c>
      <c r="KT1" s="3">
        <v>45595</v>
      </c>
      <c r="KU1" s="3">
        <v>45596</v>
      </c>
      <c r="KV1" s="3">
        <v>45597</v>
      </c>
      <c r="KW1" s="3">
        <v>45598</v>
      </c>
      <c r="KX1" s="3">
        <v>45599</v>
      </c>
      <c r="KY1" s="3">
        <v>45600</v>
      </c>
      <c r="KZ1" s="3">
        <v>45601</v>
      </c>
      <c r="LA1" s="3">
        <v>45602</v>
      </c>
      <c r="LB1" s="3">
        <v>45603</v>
      </c>
      <c r="LC1" s="3">
        <v>45604</v>
      </c>
      <c r="LD1" s="3">
        <v>45605</v>
      </c>
      <c r="LE1" s="3">
        <v>45606</v>
      </c>
      <c r="LF1" s="3">
        <v>45607</v>
      </c>
      <c r="LG1" s="3">
        <v>45608</v>
      </c>
      <c r="LH1" s="3">
        <v>45609</v>
      </c>
      <c r="LI1" s="3">
        <v>45610</v>
      </c>
      <c r="LJ1" s="3">
        <v>45611</v>
      </c>
      <c r="LK1" s="3">
        <v>45612</v>
      </c>
      <c r="LL1" s="3">
        <v>45613</v>
      </c>
      <c r="LM1" s="3">
        <v>45614</v>
      </c>
      <c r="LN1" s="3">
        <v>45615</v>
      </c>
      <c r="LO1" s="3">
        <v>45616</v>
      </c>
      <c r="LP1" s="3">
        <v>45617</v>
      </c>
      <c r="LQ1" s="3">
        <v>45618</v>
      </c>
      <c r="LR1" s="3">
        <v>45619</v>
      </c>
      <c r="LS1" s="3">
        <v>45620</v>
      </c>
      <c r="LT1" s="3">
        <v>45621</v>
      </c>
      <c r="LU1" s="3">
        <v>45622</v>
      </c>
      <c r="LV1" s="3">
        <v>45623</v>
      </c>
      <c r="LW1" s="3">
        <v>45624</v>
      </c>
      <c r="LX1" s="3">
        <v>45625</v>
      </c>
      <c r="LY1" s="3">
        <v>45626</v>
      </c>
      <c r="LZ1" s="3">
        <v>45627</v>
      </c>
      <c r="MA1" s="3">
        <v>45628</v>
      </c>
      <c r="MB1" s="3">
        <v>45629</v>
      </c>
      <c r="MC1" s="3">
        <v>45630</v>
      </c>
      <c r="MD1" s="3">
        <v>45631</v>
      </c>
      <c r="ME1" s="3">
        <v>45632</v>
      </c>
      <c r="MF1" s="3">
        <v>45633</v>
      </c>
      <c r="MG1" s="3">
        <v>45634</v>
      </c>
      <c r="MH1" s="3">
        <v>45635</v>
      </c>
      <c r="MI1" s="3">
        <v>45636</v>
      </c>
      <c r="MJ1" s="3">
        <v>45637</v>
      </c>
      <c r="MK1" s="3">
        <v>45638</v>
      </c>
      <c r="ML1" s="3">
        <v>45639</v>
      </c>
      <c r="MM1" s="3">
        <v>45640</v>
      </c>
      <c r="MN1" s="3">
        <v>45641</v>
      </c>
      <c r="MO1" s="3">
        <v>45642</v>
      </c>
      <c r="MP1" s="3">
        <v>45643</v>
      </c>
      <c r="MQ1" s="3">
        <v>45644</v>
      </c>
      <c r="MR1" s="3">
        <v>45645</v>
      </c>
      <c r="MS1" s="3">
        <v>45646</v>
      </c>
      <c r="MT1" s="3">
        <v>45647</v>
      </c>
      <c r="MU1" s="3">
        <v>45648</v>
      </c>
      <c r="MV1" s="3">
        <v>45649</v>
      </c>
      <c r="MW1" s="3">
        <v>45650</v>
      </c>
      <c r="MX1" s="3">
        <v>45651</v>
      </c>
      <c r="MY1" s="3">
        <v>45652</v>
      </c>
      <c r="MZ1" s="3">
        <v>45653</v>
      </c>
      <c r="NA1" s="3">
        <v>45654</v>
      </c>
      <c r="NB1" s="3">
        <v>45655</v>
      </c>
      <c r="NC1" s="3">
        <v>45656</v>
      </c>
      <c r="ND1" s="3">
        <v>45657</v>
      </c>
    </row>
    <row r="2" spans="1:368">
      <c r="B2" s="4" t="s">
        <v>45</v>
      </c>
      <c r="AD2">
        <v>19</v>
      </c>
      <c r="AE2">
        <v>20</v>
      </c>
      <c r="AF2">
        <f>AE2+1</f>
        <v>21</v>
      </c>
      <c r="AG2">
        <f t="shared" ref="AG2:AR2" si="0">AF2+1</f>
        <v>22</v>
      </c>
      <c r="AH2">
        <f t="shared" si="0"/>
        <v>23</v>
      </c>
      <c r="AI2">
        <f t="shared" si="0"/>
        <v>24</v>
      </c>
      <c r="AJ2">
        <f t="shared" si="0"/>
        <v>25</v>
      </c>
      <c r="AK2">
        <f t="shared" si="0"/>
        <v>26</v>
      </c>
      <c r="AL2">
        <f t="shared" si="0"/>
        <v>27</v>
      </c>
      <c r="AM2">
        <f t="shared" si="0"/>
        <v>28</v>
      </c>
      <c r="AN2">
        <f t="shared" si="0"/>
        <v>29</v>
      </c>
      <c r="AO2">
        <f t="shared" si="0"/>
        <v>30</v>
      </c>
      <c r="AP2">
        <f t="shared" si="0"/>
        <v>31</v>
      </c>
      <c r="AQ2">
        <f t="shared" si="0"/>
        <v>32</v>
      </c>
      <c r="AR2">
        <f t="shared" si="0"/>
        <v>33</v>
      </c>
      <c r="AS2">
        <f t="shared" ref="AS2" si="1">AR2+1</f>
        <v>34</v>
      </c>
      <c r="AT2">
        <f t="shared" ref="AT2" si="2">AS2+1</f>
        <v>35</v>
      </c>
      <c r="AU2">
        <f t="shared" ref="AU2" si="3">AT2+1</f>
        <v>36</v>
      </c>
      <c r="AV2">
        <f t="shared" ref="AV2" si="4">AU2+1</f>
        <v>37</v>
      </c>
      <c r="AW2">
        <f t="shared" ref="AW2" si="5">AV2+1</f>
        <v>38</v>
      </c>
      <c r="AX2">
        <f t="shared" ref="AX2" si="6">AW2+1</f>
        <v>39</v>
      </c>
      <c r="AY2">
        <f t="shared" ref="AY2" si="7">AX2+1</f>
        <v>40</v>
      </c>
      <c r="AZ2">
        <f t="shared" ref="AZ2" si="8">AY2+1</f>
        <v>41</v>
      </c>
      <c r="BA2">
        <v>42</v>
      </c>
      <c r="BB2">
        <f t="shared" ref="BB2" si="9">BA2+1</f>
        <v>43</v>
      </c>
      <c r="BC2">
        <f t="shared" ref="BC2" si="10">BB2+1</f>
        <v>44</v>
      </c>
      <c r="BD2">
        <v>45</v>
      </c>
      <c r="BE2">
        <v>46</v>
      </c>
      <c r="BF2">
        <f t="shared" ref="BF2" si="11">BE2+1</f>
        <v>47</v>
      </c>
      <c r="BG2">
        <v>48</v>
      </c>
      <c r="BH2">
        <f t="shared" ref="BH2" si="12">BG2+1</f>
        <v>49</v>
      </c>
      <c r="BI2">
        <f t="shared" ref="BI2" si="13">BH2+1</f>
        <v>50</v>
      </c>
      <c r="BJ2">
        <v>51</v>
      </c>
      <c r="BK2">
        <f t="shared" ref="BK2" si="14">BJ2+1</f>
        <v>52</v>
      </c>
      <c r="BL2">
        <f t="shared" ref="BL2" si="15">BK2+1</f>
        <v>53</v>
      </c>
      <c r="BM2">
        <v>54</v>
      </c>
      <c r="BN2">
        <f t="shared" ref="BN2" si="16">BM2+1</f>
        <v>55</v>
      </c>
      <c r="BO2">
        <f t="shared" ref="BO2" si="17">BN2+1</f>
        <v>56</v>
      </c>
      <c r="BP2">
        <v>57</v>
      </c>
      <c r="BQ2">
        <f t="shared" ref="BQ2" si="18">BP2+1</f>
        <v>58</v>
      </c>
      <c r="BR2">
        <f t="shared" ref="BR2" si="19">BQ2+1</f>
        <v>59</v>
      </c>
      <c r="BS2">
        <v>60</v>
      </c>
      <c r="BT2">
        <v>61</v>
      </c>
      <c r="BU2">
        <v>62</v>
      </c>
      <c r="BV2">
        <v>63</v>
      </c>
      <c r="BW2">
        <v>64</v>
      </c>
      <c r="BX2">
        <v>65</v>
      </c>
      <c r="BY2">
        <v>66</v>
      </c>
      <c r="BZ2">
        <v>67</v>
      </c>
      <c r="CA2">
        <v>68</v>
      </c>
      <c r="CB2">
        <v>69</v>
      </c>
      <c r="CC2">
        <v>70</v>
      </c>
      <c r="CD2">
        <v>71</v>
      </c>
      <c r="CE2">
        <v>72</v>
      </c>
      <c r="CF2">
        <v>73</v>
      </c>
      <c r="CG2">
        <v>74</v>
      </c>
      <c r="CH2">
        <v>75</v>
      </c>
      <c r="CI2">
        <v>76</v>
      </c>
      <c r="CJ2">
        <v>77</v>
      </c>
      <c r="CK2">
        <v>78</v>
      </c>
      <c r="CL2">
        <v>79</v>
      </c>
      <c r="CM2">
        <v>80</v>
      </c>
      <c r="CN2">
        <v>81</v>
      </c>
      <c r="CO2">
        <v>82</v>
      </c>
      <c r="CP2">
        <v>83</v>
      </c>
      <c r="CQ2">
        <v>84</v>
      </c>
      <c r="CR2">
        <v>85</v>
      </c>
      <c r="CS2">
        <v>86</v>
      </c>
      <c r="CT2">
        <v>87</v>
      </c>
      <c r="CU2">
        <v>88</v>
      </c>
      <c r="CV2">
        <v>89</v>
      </c>
      <c r="CW2">
        <v>90</v>
      </c>
      <c r="CX2">
        <v>91</v>
      </c>
      <c r="CY2">
        <v>92</v>
      </c>
      <c r="CZ2">
        <v>93</v>
      </c>
      <c r="DA2">
        <v>94</v>
      </c>
      <c r="DB2">
        <v>95</v>
      </c>
      <c r="DC2">
        <v>96</v>
      </c>
      <c r="DD2">
        <v>97</v>
      </c>
      <c r="DE2">
        <v>98</v>
      </c>
      <c r="DF2">
        <v>99</v>
      </c>
      <c r="DG2">
        <v>100</v>
      </c>
      <c r="DH2">
        <v>101</v>
      </c>
      <c r="DI2">
        <v>102</v>
      </c>
      <c r="DJ2">
        <v>103</v>
      </c>
      <c r="DK2">
        <v>104</v>
      </c>
      <c r="DL2">
        <v>105</v>
      </c>
      <c r="DM2">
        <v>106</v>
      </c>
      <c r="DN2">
        <v>107</v>
      </c>
      <c r="DO2">
        <v>108</v>
      </c>
      <c r="DP2">
        <v>109</v>
      </c>
      <c r="DQ2">
        <v>0</v>
      </c>
      <c r="DR2">
        <v>2</v>
      </c>
      <c r="DS2">
        <v>3</v>
      </c>
      <c r="DT2">
        <v>4</v>
      </c>
      <c r="DU2">
        <v>5</v>
      </c>
      <c r="DV2">
        <v>6</v>
      </c>
      <c r="DW2">
        <v>7</v>
      </c>
      <c r="DX2">
        <v>8</v>
      </c>
      <c r="DY2">
        <v>9</v>
      </c>
      <c r="DZ2">
        <v>10</v>
      </c>
      <c r="EA2">
        <v>11</v>
      </c>
      <c r="EB2">
        <v>12</v>
      </c>
      <c r="EC2">
        <v>13</v>
      </c>
      <c r="ED2">
        <v>14</v>
      </c>
      <c r="EE2">
        <v>15</v>
      </c>
      <c r="EF2">
        <v>16</v>
      </c>
      <c r="EG2">
        <v>17</v>
      </c>
      <c r="EH2">
        <v>18</v>
      </c>
      <c r="EI2">
        <v>19</v>
      </c>
      <c r="EJ2">
        <v>20</v>
      </c>
      <c r="EK2">
        <v>21</v>
      </c>
      <c r="EL2">
        <v>22</v>
      </c>
      <c r="EM2">
        <v>23</v>
      </c>
      <c r="EN2">
        <v>24</v>
      </c>
      <c r="EO2">
        <v>25</v>
      </c>
      <c r="EP2">
        <v>26</v>
      </c>
      <c r="EQ2">
        <v>27</v>
      </c>
      <c r="ER2">
        <v>28</v>
      </c>
      <c r="ES2">
        <v>29</v>
      </c>
      <c r="ET2">
        <v>30</v>
      </c>
      <c r="EU2">
        <v>31</v>
      </c>
      <c r="EV2">
        <v>32</v>
      </c>
      <c r="EW2">
        <v>33</v>
      </c>
      <c r="EX2">
        <v>34</v>
      </c>
      <c r="EY2">
        <v>35</v>
      </c>
      <c r="EZ2">
        <v>36</v>
      </c>
      <c r="FA2">
        <v>37</v>
      </c>
      <c r="FB2">
        <v>38</v>
      </c>
      <c r="FC2">
        <v>39</v>
      </c>
      <c r="FD2">
        <v>40</v>
      </c>
      <c r="FE2">
        <v>41</v>
      </c>
      <c r="FF2">
        <v>42</v>
      </c>
      <c r="FG2">
        <v>43</v>
      </c>
      <c r="FH2">
        <v>44</v>
      </c>
      <c r="FI2">
        <v>45</v>
      </c>
      <c r="FJ2">
        <v>46</v>
      </c>
      <c r="FK2">
        <v>47</v>
      </c>
      <c r="FL2">
        <v>48</v>
      </c>
      <c r="FM2">
        <v>49</v>
      </c>
      <c r="FN2">
        <v>50</v>
      </c>
      <c r="FO2">
        <v>51</v>
      </c>
      <c r="FP2">
        <v>52</v>
      </c>
      <c r="FQ2">
        <v>53</v>
      </c>
      <c r="FR2">
        <v>54</v>
      </c>
      <c r="FS2">
        <v>55</v>
      </c>
      <c r="FT2">
        <v>56</v>
      </c>
      <c r="FU2">
        <v>57</v>
      </c>
      <c r="FV2">
        <v>58</v>
      </c>
      <c r="FW2">
        <v>59</v>
      </c>
      <c r="FX2">
        <v>60</v>
      </c>
    </row>
    <row r="3" spans="1:368">
      <c r="B3" s="4" t="s">
        <v>3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M3">
        <v>1</v>
      </c>
      <c r="BT3">
        <v>0</v>
      </c>
      <c r="BU3">
        <v>0</v>
      </c>
      <c r="BV3">
        <v>0</v>
      </c>
      <c r="BW3">
        <v>0</v>
      </c>
      <c r="CA3">
        <v>0</v>
      </c>
      <c r="CB3">
        <v>0</v>
      </c>
      <c r="CC3">
        <v>0</v>
      </c>
      <c r="CD3">
        <v>0</v>
      </c>
      <c r="CH3">
        <v>0</v>
      </c>
      <c r="CJ3">
        <v>0</v>
      </c>
      <c r="CK3">
        <v>0</v>
      </c>
      <c r="CL3">
        <v>0</v>
      </c>
      <c r="CO3">
        <v>0</v>
      </c>
      <c r="CP3">
        <v>0</v>
      </c>
      <c r="CQ3">
        <v>0</v>
      </c>
      <c r="CR3">
        <v>0</v>
      </c>
      <c r="CS3">
        <v>1</v>
      </c>
      <c r="CV3">
        <v>0</v>
      </c>
      <c r="CW3">
        <v>0</v>
      </c>
      <c r="CX3">
        <v>0</v>
      </c>
      <c r="CY3">
        <v>0</v>
      </c>
      <c r="CZ3">
        <v>0</v>
      </c>
      <c r="DC3">
        <v>0</v>
      </c>
      <c r="DD3">
        <v>0</v>
      </c>
      <c r="DE3">
        <v>1</v>
      </c>
      <c r="DF3">
        <v>1</v>
      </c>
      <c r="DG3">
        <v>1</v>
      </c>
      <c r="DJ3">
        <v>0</v>
      </c>
      <c r="DM3">
        <v>0</v>
      </c>
      <c r="DN3">
        <v>0</v>
      </c>
      <c r="DR3">
        <v>0</v>
      </c>
      <c r="DS3">
        <v>0</v>
      </c>
      <c r="DZ3">
        <v>0</v>
      </c>
      <c r="EA3">
        <v>0</v>
      </c>
      <c r="EE3">
        <v>0</v>
      </c>
      <c r="EF3">
        <v>0</v>
      </c>
      <c r="EG3">
        <v>1</v>
      </c>
      <c r="EH3">
        <v>1</v>
      </c>
      <c r="EI3">
        <v>1</v>
      </c>
      <c r="EN3">
        <v>1</v>
      </c>
      <c r="EO3">
        <v>1</v>
      </c>
      <c r="EP3">
        <v>1</v>
      </c>
      <c r="ES3">
        <v>0</v>
      </c>
      <c r="ET3">
        <v>1</v>
      </c>
      <c r="EU3">
        <v>1</v>
      </c>
      <c r="EV3">
        <v>1</v>
      </c>
      <c r="EZ3">
        <v>0</v>
      </c>
      <c r="FA3">
        <v>0</v>
      </c>
      <c r="FB3">
        <v>0</v>
      </c>
      <c r="FC3">
        <v>1</v>
      </c>
      <c r="FD3">
        <v>2</v>
      </c>
      <c r="FH3">
        <v>0</v>
      </c>
      <c r="FI3">
        <v>2</v>
      </c>
      <c r="FJ3">
        <v>6</v>
      </c>
      <c r="FK3">
        <v>6</v>
      </c>
      <c r="FO3">
        <v>0</v>
      </c>
    </row>
    <row r="4" spans="1:368">
      <c r="B4" s="4" t="s">
        <v>4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M4">
        <v>0</v>
      </c>
      <c r="BT4">
        <v>0</v>
      </c>
      <c r="BU4">
        <v>0</v>
      </c>
      <c r="BV4">
        <v>0</v>
      </c>
      <c r="BW4">
        <v>0</v>
      </c>
      <c r="CA4">
        <v>0</v>
      </c>
      <c r="CB4">
        <v>0</v>
      </c>
      <c r="CC4">
        <v>0</v>
      </c>
      <c r="CD4">
        <v>1</v>
      </c>
      <c r="CH4">
        <v>1</v>
      </c>
      <c r="CJ4">
        <v>1</v>
      </c>
      <c r="CK4">
        <v>1</v>
      </c>
      <c r="CL4">
        <v>1</v>
      </c>
      <c r="CO4">
        <v>0</v>
      </c>
      <c r="CP4">
        <v>0</v>
      </c>
      <c r="CQ4">
        <v>0</v>
      </c>
      <c r="CR4">
        <v>0</v>
      </c>
      <c r="CS4">
        <v>0</v>
      </c>
      <c r="CV4">
        <v>0</v>
      </c>
      <c r="CW4">
        <v>0</v>
      </c>
      <c r="CX4">
        <v>0</v>
      </c>
      <c r="CY4">
        <v>0</v>
      </c>
      <c r="CZ4">
        <v>1</v>
      </c>
      <c r="DC4">
        <v>1</v>
      </c>
      <c r="DD4">
        <v>1</v>
      </c>
      <c r="DE4">
        <v>2</v>
      </c>
      <c r="DF4">
        <v>2</v>
      </c>
      <c r="DG4">
        <v>2</v>
      </c>
      <c r="DJ4">
        <v>2</v>
      </c>
      <c r="DM4">
        <v>2</v>
      </c>
      <c r="DN4">
        <v>2</v>
      </c>
      <c r="DR4">
        <v>2</v>
      </c>
      <c r="DS4">
        <v>0</v>
      </c>
      <c r="DZ4">
        <v>0</v>
      </c>
      <c r="EA4">
        <v>0</v>
      </c>
      <c r="EE4">
        <v>0</v>
      </c>
      <c r="EF4">
        <v>0</v>
      </c>
      <c r="EG4">
        <v>0</v>
      </c>
      <c r="EH4">
        <v>1</v>
      </c>
      <c r="EI4">
        <v>1</v>
      </c>
      <c r="EN4">
        <v>1</v>
      </c>
      <c r="EO4">
        <v>1</v>
      </c>
      <c r="EP4">
        <v>2</v>
      </c>
      <c r="ES4">
        <v>2</v>
      </c>
      <c r="ET4">
        <v>2</v>
      </c>
      <c r="EU4">
        <v>2</v>
      </c>
      <c r="EV4">
        <v>2</v>
      </c>
      <c r="EZ4">
        <v>0</v>
      </c>
      <c r="FA4">
        <v>0</v>
      </c>
      <c r="FB4">
        <v>0</v>
      </c>
      <c r="FC4">
        <v>0</v>
      </c>
      <c r="FD4">
        <v>0</v>
      </c>
      <c r="FH4">
        <v>0</v>
      </c>
      <c r="FI4">
        <v>1</v>
      </c>
      <c r="FJ4">
        <v>1</v>
      </c>
      <c r="FK4">
        <v>1</v>
      </c>
      <c r="FO4">
        <v>1</v>
      </c>
    </row>
    <row r="5" spans="1:368" s="29" customFormat="1">
      <c r="B5" s="28" t="s">
        <v>5</v>
      </c>
      <c r="AE5" s="29">
        <v>0</v>
      </c>
      <c r="AF5" s="29">
        <v>0</v>
      </c>
      <c r="AG5" s="29">
        <v>0.61</v>
      </c>
      <c r="AH5" s="29">
        <v>0.61</v>
      </c>
      <c r="AI5" s="29">
        <v>0.61</v>
      </c>
      <c r="AJ5" s="29">
        <v>0.61</v>
      </c>
      <c r="AK5" s="29">
        <v>0.61</v>
      </c>
      <c r="AL5" s="29">
        <v>2.79</v>
      </c>
      <c r="AM5" s="29">
        <v>2.79</v>
      </c>
      <c r="AN5" s="29">
        <v>3.1</v>
      </c>
      <c r="AO5" s="29">
        <v>3.1</v>
      </c>
      <c r="AP5" s="29">
        <v>3.1</v>
      </c>
      <c r="AQ5" s="29">
        <v>3.1</v>
      </c>
      <c r="AR5" s="29">
        <v>3.1</v>
      </c>
      <c r="AS5" s="29">
        <v>1.55</v>
      </c>
      <c r="AT5" s="29">
        <v>1.55</v>
      </c>
      <c r="AU5" s="29">
        <v>1.55</v>
      </c>
      <c r="AV5" s="29">
        <v>3.1</v>
      </c>
      <c r="AW5" s="29">
        <v>3.1</v>
      </c>
      <c r="AX5" s="29">
        <v>3.1</v>
      </c>
      <c r="AY5" s="29">
        <v>3.1</v>
      </c>
      <c r="AZ5" s="29">
        <v>3.1</v>
      </c>
      <c r="BA5" s="29">
        <v>1.86</v>
      </c>
      <c r="BB5" s="29">
        <v>1.86</v>
      </c>
      <c r="BC5" s="29">
        <v>1.86</v>
      </c>
      <c r="BD5" s="29">
        <v>1.86</v>
      </c>
      <c r="BE5" s="29">
        <v>1.86</v>
      </c>
      <c r="BF5" s="29">
        <v>1.86</v>
      </c>
      <c r="BG5" s="29">
        <v>1.24</v>
      </c>
      <c r="BH5" s="29">
        <v>3.1</v>
      </c>
      <c r="BM5" s="29">
        <v>2.17</v>
      </c>
      <c r="BT5" s="29">
        <v>1.86</v>
      </c>
      <c r="BU5" s="29" t="s">
        <v>46</v>
      </c>
      <c r="BV5" s="29">
        <v>1.83</v>
      </c>
      <c r="BW5" s="29">
        <v>3.1</v>
      </c>
      <c r="CA5" s="29">
        <v>3.1</v>
      </c>
      <c r="CB5" s="29">
        <v>3.1</v>
      </c>
      <c r="CC5" s="29">
        <v>3.1</v>
      </c>
      <c r="CD5" s="29">
        <v>5</v>
      </c>
      <c r="CH5" s="29">
        <v>1.24</v>
      </c>
      <c r="CJ5" s="29">
        <v>1.83</v>
      </c>
      <c r="CK5" s="29">
        <v>2.17</v>
      </c>
      <c r="CL5" s="29">
        <v>3.1</v>
      </c>
      <c r="CO5" s="29">
        <v>3.1</v>
      </c>
      <c r="CP5" s="29">
        <v>0.31</v>
      </c>
      <c r="CQ5" s="29">
        <v>1.86</v>
      </c>
      <c r="CR5" s="29">
        <v>1.24</v>
      </c>
      <c r="CS5" s="29">
        <v>1.24</v>
      </c>
      <c r="CV5" s="29">
        <v>1.24</v>
      </c>
      <c r="CW5" s="29">
        <v>3.1</v>
      </c>
      <c r="CX5" s="29">
        <v>2.17</v>
      </c>
      <c r="CY5" s="29">
        <v>2.17</v>
      </c>
      <c r="CZ5" s="29">
        <v>3.1</v>
      </c>
      <c r="DC5" s="29" t="s">
        <v>46</v>
      </c>
      <c r="DD5" s="29">
        <v>3.1</v>
      </c>
      <c r="DE5" s="29">
        <v>3.1</v>
      </c>
      <c r="DF5" s="29">
        <v>1.86</v>
      </c>
      <c r="DG5" s="29">
        <v>3.1</v>
      </c>
      <c r="DJ5" s="29" t="s">
        <v>46</v>
      </c>
      <c r="DM5" s="29" t="s">
        <v>46</v>
      </c>
      <c r="DN5" s="29">
        <v>2.17</v>
      </c>
      <c r="DR5" s="29">
        <v>2.17</v>
      </c>
      <c r="DS5" s="29">
        <v>2.17</v>
      </c>
      <c r="DZ5" s="29">
        <v>0.93</v>
      </c>
      <c r="EA5" s="29">
        <v>3.1</v>
      </c>
      <c r="EE5" s="29" t="s">
        <v>46</v>
      </c>
      <c r="EF5" s="29">
        <v>3.1</v>
      </c>
      <c r="EG5" s="29">
        <v>2.48</v>
      </c>
      <c r="EH5" s="29">
        <v>2.17</v>
      </c>
      <c r="EI5" s="29">
        <v>1.86</v>
      </c>
      <c r="EN5" s="29">
        <v>4.03</v>
      </c>
      <c r="EO5" s="29">
        <v>2.17</v>
      </c>
      <c r="EP5" s="29">
        <v>2.17</v>
      </c>
      <c r="ES5" s="29" t="s">
        <v>46</v>
      </c>
      <c r="ET5" s="29" t="s">
        <v>46</v>
      </c>
      <c r="EU5" s="29">
        <v>3.1</v>
      </c>
      <c r="EV5" s="29">
        <v>3.1</v>
      </c>
      <c r="EZ5" s="29" t="s">
        <v>46</v>
      </c>
      <c r="FA5" s="29">
        <v>2.17</v>
      </c>
      <c r="FB5" s="29">
        <v>1.86</v>
      </c>
      <c r="FC5" s="29">
        <v>1.86</v>
      </c>
      <c r="FD5" s="29">
        <v>1.86</v>
      </c>
      <c r="FH5" s="29">
        <v>4.03</v>
      </c>
      <c r="FI5" s="29">
        <v>5</v>
      </c>
      <c r="FK5" s="29">
        <v>1.86</v>
      </c>
      <c r="FO5" s="29">
        <v>4.03</v>
      </c>
    </row>
    <row r="6" spans="1:368" s="29" customFormat="1">
      <c r="B6" s="28" t="s">
        <v>6</v>
      </c>
      <c r="AH6" s="29">
        <v>0.31</v>
      </c>
      <c r="AI6" s="29">
        <v>0.31</v>
      </c>
      <c r="AJ6" s="29">
        <v>0.31</v>
      </c>
      <c r="AK6" s="29">
        <v>0.31</v>
      </c>
      <c r="AL6" s="29">
        <v>0.93</v>
      </c>
      <c r="AM6" s="29">
        <v>0.93</v>
      </c>
      <c r="AN6" s="29">
        <v>1.86</v>
      </c>
      <c r="AO6" s="29">
        <v>1.86</v>
      </c>
      <c r="AP6" s="29">
        <v>1.86</v>
      </c>
      <c r="AQ6" s="29">
        <v>1.86</v>
      </c>
      <c r="AR6" s="29">
        <v>1.86</v>
      </c>
      <c r="AS6" s="29">
        <v>0.62</v>
      </c>
      <c r="AT6" s="29">
        <v>0.62</v>
      </c>
      <c r="AU6" s="29">
        <v>0.62</v>
      </c>
      <c r="AV6" s="29">
        <v>1.24</v>
      </c>
      <c r="AW6" s="29">
        <v>1.24</v>
      </c>
      <c r="AX6" s="29">
        <v>1.24</v>
      </c>
      <c r="AY6" s="29">
        <v>1.24</v>
      </c>
      <c r="AZ6" s="29">
        <v>0.93</v>
      </c>
      <c r="BA6" s="29">
        <v>1.86</v>
      </c>
      <c r="BB6" s="29">
        <v>1.86</v>
      </c>
      <c r="BC6" s="29">
        <v>1.86</v>
      </c>
      <c r="BD6" s="29">
        <v>1.86</v>
      </c>
      <c r="BE6" s="29">
        <v>1.86</v>
      </c>
      <c r="BF6" s="29">
        <v>1.86</v>
      </c>
      <c r="BG6" s="29">
        <v>1.86</v>
      </c>
      <c r="BH6" s="29">
        <v>3.1</v>
      </c>
      <c r="BM6" s="29">
        <v>2.17</v>
      </c>
      <c r="BT6" s="29">
        <v>1.86</v>
      </c>
      <c r="BU6" s="29" t="s">
        <v>46</v>
      </c>
      <c r="BV6" s="29">
        <v>0.93</v>
      </c>
      <c r="BW6" s="29">
        <v>3.1</v>
      </c>
      <c r="CA6" s="29">
        <v>3.1</v>
      </c>
      <c r="CB6" s="29">
        <v>3.1</v>
      </c>
      <c r="CC6" s="29">
        <v>3.1</v>
      </c>
      <c r="CD6" s="29">
        <v>3.1</v>
      </c>
      <c r="CH6" s="29">
        <v>3.1</v>
      </c>
      <c r="CJ6" s="29">
        <v>1.83</v>
      </c>
      <c r="CK6" s="29">
        <v>0.31</v>
      </c>
      <c r="CL6" s="29">
        <v>3.1</v>
      </c>
      <c r="CO6" s="29">
        <v>3.1</v>
      </c>
      <c r="CP6" s="29">
        <v>2.17</v>
      </c>
      <c r="CQ6" s="29">
        <v>3.1</v>
      </c>
      <c r="CR6" s="29">
        <v>2.17</v>
      </c>
      <c r="CS6" s="29">
        <v>2.48</v>
      </c>
      <c r="CV6" s="29">
        <v>2.48</v>
      </c>
      <c r="CW6" s="29">
        <v>3.1</v>
      </c>
      <c r="CX6" s="29">
        <v>3.1</v>
      </c>
      <c r="CY6" s="29">
        <v>3.1</v>
      </c>
      <c r="CZ6" s="29">
        <v>2.17</v>
      </c>
      <c r="DC6" s="29" t="s">
        <v>46</v>
      </c>
      <c r="DD6" s="29">
        <v>3.1</v>
      </c>
      <c r="DE6" s="29">
        <v>1.24</v>
      </c>
      <c r="DF6" s="29">
        <v>1.24</v>
      </c>
      <c r="DG6" s="29">
        <v>3.1</v>
      </c>
      <c r="DJ6" s="29" t="s">
        <v>46</v>
      </c>
      <c r="DM6" s="29" t="s">
        <v>46</v>
      </c>
      <c r="DN6" s="29">
        <v>2.17</v>
      </c>
      <c r="DR6" s="29">
        <v>2.17</v>
      </c>
      <c r="DS6" s="29">
        <v>0.31</v>
      </c>
      <c r="DZ6" s="29">
        <v>2.17</v>
      </c>
      <c r="EA6" s="29">
        <v>2.17</v>
      </c>
      <c r="EE6" s="29" t="s">
        <v>46</v>
      </c>
      <c r="EF6" s="29">
        <v>2.17</v>
      </c>
      <c r="EG6" s="29">
        <v>1.86</v>
      </c>
      <c r="EH6" s="29">
        <v>0.93</v>
      </c>
      <c r="EI6" s="29">
        <v>0.93</v>
      </c>
      <c r="EN6" s="29">
        <v>3.1</v>
      </c>
      <c r="EO6" s="29">
        <v>3.1</v>
      </c>
      <c r="EP6" s="29">
        <v>3.1</v>
      </c>
      <c r="ES6" s="29" t="s">
        <v>46</v>
      </c>
      <c r="ET6" s="29" t="s">
        <v>46</v>
      </c>
      <c r="EU6" s="29">
        <v>0.93</v>
      </c>
      <c r="EV6" s="29">
        <v>4.03</v>
      </c>
      <c r="EZ6" s="29" t="s">
        <v>46</v>
      </c>
      <c r="FA6" s="29">
        <v>0</v>
      </c>
      <c r="FB6" s="29">
        <v>4.03</v>
      </c>
      <c r="FC6" s="29">
        <v>3.1</v>
      </c>
      <c r="FD6" s="29">
        <v>0.93</v>
      </c>
      <c r="FH6" s="29">
        <v>3.1</v>
      </c>
      <c r="FI6" s="29">
        <v>3.1</v>
      </c>
      <c r="FK6" s="29">
        <v>2.48</v>
      </c>
      <c r="FO6" s="29">
        <v>3.1</v>
      </c>
    </row>
    <row r="7" spans="1:368" s="8" customFormat="1">
      <c r="A7" s="6"/>
      <c r="B7" s="5" t="s">
        <v>14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>
        <v>1</v>
      </c>
      <c r="AF7" s="6">
        <v>0.9677</v>
      </c>
      <c r="AG7" s="6">
        <v>1</v>
      </c>
      <c r="AH7" s="6">
        <v>1</v>
      </c>
      <c r="AI7" s="6">
        <v>1</v>
      </c>
      <c r="AJ7" s="6">
        <v>1</v>
      </c>
      <c r="AK7" s="6">
        <v>1</v>
      </c>
      <c r="AL7" s="6">
        <v>1</v>
      </c>
      <c r="AM7" s="6">
        <v>0.8</v>
      </c>
      <c r="AN7" s="6">
        <v>1</v>
      </c>
      <c r="AO7" s="6">
        <v>1</v>
      </c>
      <c r="AP7" s="6">
        <v>1</v>
      </c>
      <c r="AQ7" s="6">
        <v>1</v>
      </c>
      <c r="AR7" s="6">
        <v>1</v>
      </c>
      <c r="AS7" s="6">
        <v>1</v>
      </c>
      <c r="AT7" s="6">
        <v>1</v>
      </c>
      <c r="AU7" s="6">
        <v>0.86</v>
      </c>
      <c r="AV7" s="6">
        <v>1</v>
      </c>
      <c r="AW7" s="6">
        <v>1</v>
      </c>
      <c r="AX7" s="6">
        <v>1</v>
      </c>
      <c r="AY7" s="6">
        <v>1</v>
      </c>
      <c r="AZ7" s="6">
        <v>1</v>
      </c>
      <c r="BA7" s="6">
        <v>1</v>
      </c>
      <c r="BB7" s="6">
        <v>1</v>
      </c>
      <c r="BC7" s="6">
        <v>1</v>
      </c>
      <c r="BD7" s="6">
        <v>0.76500000000000001</v>
      </c>
      <c r="BE7" s="6">
        <v>1</v>
      </c>
      <c r="BF7" s="6">
        <v>1</v>
      </c>
      <c r="BG7" s="6">
        <v>1</v>
      </c>
      <c r="BH7" s="6">
        <v>1</v>
      </c>
      <c r="BI7" s="6"/>
      <c r="BJ7" s="6"/>
      <c r="BK7" s="6"/>
      <c r="BL7" s="6"/>
      <c r="BM7" s="6">
        <v>1</v>
      </c>
      <c r="BN7" s="6">
        <v>1</v>
      </c>
      <c r="BO7" s="6"/>
      <c r="BP7" s="6"/>
      <c r="BQ7" s="6"/>
      <c r="BR7" s="6"/>
      <c r="BS7" s="6"/>
      <c r="BT7" s="6">
        <v>1</v>
      </c>
      <c r="BU7" s="6">
        <v>1</v>
      </c>
      <c r="BV7" s="6">
        <v>1</v>
      </c>
      <c r="BW7" s="6">
        <v>1</v>
      </c>
      <c r="BX7" s="6"/>
      <c r="BY7" s="6"/>
      <c r="BZ7" s="6"/>
      <c r="CA7" s="6">
        <v>1</v>
      </c>
      <c r="CB7" s="6">
        <v>0.91</v>
      </c>
      <c r="CC7" s="6">
        <v>1</v>
      </c>
      <c r="CD7" s="6">
        <v>1</v>
      </c>
      <c r="CE7" s="6"/>
      <c r="CF7" s="6"/>
      <c r="CG7" s="6"/>
      <c r="CH7" s="6">
        <v>1</v>
      </c>
      <c r="CI7" s="6"/>
      <c r="CJ7" s="6">
        <v>1</v>
      </c>
      <c r="CK7" s="6">
        <v>1</v>
      </c>
      <c r="CL7" s="8">
        <v>0</v>
      </c>
      <c r="CM7" s="6"/>
      <c r="CN7" s="6"/>
      <c r="CO7" s="8">
        <v>0</v>
      </c>
      <c r="CP7" s="8">
        <v>0</v>
      </c>
      <c r="CQ7" s="8">
        <v>2</v>
      </c>
      <c r="CR7" s="8">
        <v>0</v>
      </c>
      <c r="CS7" s="8">
        <v>0</v>
      </c>
      <c r="CV7" s="8">
        <v>0</v>
      </c>
      <c r="CW7" s="8">
        <v>0</v>
      </c>
      <c r="CX7" s="8">
        <v>0</v>
      </c>
      <c r="CY7" s="8">
        <v>0</v>
      </c>
      <c r="CZ7" s="8">
        <v>0</v>
      </c>
      <c r="DC7" s="8">
        <v>0</v>
      </c>
      <c r="DD7" s="8">
        <v>0</v>
      </c>
      <c r="DE7" s="8">
        <v>0</v>
      </c>
      <c r="DF7" s="8">
        <v>1</v>
      </c>
      <c r="DG7" s="8">
        <v>0</v>
      </c>
      <c r="DJ7" s="8">
        <v>1</v>
      </c>
      <c r="DN7" s="8">
        <v>0</v>
      </c>
      <c r="DR7" s="8">
        <v>0</v>
      </c>
      <c r="DS7" s="8">
        <v>0</v>
      </c>
      <c r="DZ7" s="8">
        <v>0</v>
      </c>
      <c r="EA7" s="8">
        <v>1</v>
      </c>
      <c r="EE7" s="8">
        <v>2</v>
      </c>
      <c r="EF7" s="8">
        <v>0</v>
      </c>
      <c r="EG7" s="8">
        <v>0</v>
      </c>
      <c r="EH7" s="8">
        <v>0</v>
      </c>
      <c r="EI7" s="8">
        <v>0</v>
      </c>
      <c r="EO7" s="8">
        <v>0</v>
      </c>
      <c r="EP7" s="8">
        <v>0</v>
      </c>
      <c r="ES7" s="8">
        <v>0</v>
      </c>
      <c r="EU7" s="8">
        <v>0</v>
      </c>
      <c r="EV7" s="8">
        <v>0</v>
      </c>
      <c r="EZ7" s="8">
        <v>0</v>
      </c>
      <c r="FA7" s="8">
        <v>1</v>
      </c>
      <c r="FB7" s="8">
        <v>1</v>
      </c>
      <c r="FC7" s="8">
        <v>0</v>
      </c>
      <c r="FD7" s="8">
        <v>0</v>
      </c>
      <c r="FH7" s="8">
        <v>0</v>
      </c>
      <c r="FI7" s="8">
        <v>1</v>
      </c>
      <c r="FK7" s="8">
        <v>0</v>
      </c>
      <c r="FO7" s="8">
        <v>1</v>
      </c>
    </row>
    <row r="8" spans="1:368">
      <c r="B8" s="36" t="s">
        <v>15</v>
      </c>
      <c r="AE8">
        <v>1</v>
      </c>
      <c r="AF8">
        <v>0</v>
      </c>
      <c r="AG8">
        <v>2</v>
      </c>
      <c r="AH8">
        <v>2</v>
      </c>
      <c r="AI8">
        <v>0</v>
      </c>
      <c r="AJ8">
        <v>0</v>
      </c>
      <c r="AK8">
        <v>0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  <c r="BD8">
        <v>0</v>
      </c>
      <c r="BE8">
        <v>0</v>
      </c>
      <c r="BF8">
        <v>0</v>
      </c>
      <c r="BG8">
        <v>0</v>
      </c>
      <c r="BH8">
        <v>1</v>
      </c>
      <c r="BJ8">
        <v>2</v>
      </c>
      <c r="BK8">
        <v>1</v>
      </c>
      <c r="BL8">
        <v>0</v>
      </c>
      <c r="BM8">
        <v>0</v>
      </c>
      <c r="BN8">
        <v>0</v>
      </c>
      <c r="BT8">
        <v>0</v>
      </c>
      <c r="BU8">
        <v>0</v>
      </c>
      <c r="BV8">
        <v>0</v>
      </c>
      <c r="BW8">
        <v>0</v>
      </c>
      <c r="CA8">
        <v>0</v>
      </c>
      <c r="CB8">
        <v>0</v>
      </c>
      <c r="CC8">
        <v>1</v>
      </c>
      <c r="CD8">
        <v>1</v>
      </c>
      <c r="CH8">
        <v>1</v>
      </c>
      <c r="CJ8">
        <v>0</v>
      </c>
      <c r="CK8">
        <v>0</v>
      </c>
      <c r="CL8" s="8">
        <v>2</v>
      </c>
      <c r="CO8" s="8">
        <v>3</v>
      </c>
      <c r="CP8" s="8">
        <v>0</v>
      </c>
      <c r="CQ8" s="8">
        <v>1</v>
      </c>
      <c r="CR8" s="8">
        <v>2</v>
      </c>
      <c r="CS8" s="8">
        <v>0</v>
      </c>
      <c r="CV8" s="8">
        <v>0</v>
      </c>
      <c r="CW8" s="8">
        <v>0</v>
      </c>
      <c r="CX8" s="8">
        <v>0</v>
      </c>
      <c r="CY8" s="8">
        <v>1</v>
      </c>
      <c r="CZ8" s="8">
        <v>0</v>
      </c>
      <c r="DC8" s="8">
        <v>0</v>
      </c>
      <c r="DD8" s="8">
        <v>0</v>
      </c>
      <c r="DE8" s="8">
        <v>0</v>
      </c>
      <c r="DF8" s="8">
        <v>1</v>
      </c>
      <c r="DG8" s="8">
        <v>0</v>
      </c>
      <c r="DJ8" s="8">
        <v>0</v>
      </c>
      <c r="DM8">
        <v>1</v>
      </c>
      <c r="DN8" s="8">
        <v>0</v>
      </c>
      <c r="DR8" s="8">
        <v>0</v>
      </c>
      <c r="DS8" s="8">
        <v>0</v>
      </c>
      <c r="DZ8" s="8">
        <v>0</v>
      </c>
      <c r="EA8" s="8">
        <v>1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N8" s="8">
        <v>0</v>
      </c>
      <c r="EO8" s="8">
        <v>1</v>
      </c>
      <c r="EP8" s="8">
        <v>1</v>
      </c>
      <c r="ES8" s="8">
        <v>0</v>
      </c>
      <c r="ET8" s="8">
        <v>0</v>
      </c>
      <c r="EU8" s="8">
        <v>0</v>
      </c>
      <c r="EV8" s="8">
        <v>0</v>
      </c>
      <c r="EZ8" s="8">
        <v>0</v>
      </c>
      <c r="FA8" s="8">
        <v>0</v>
      </c>
      <c r="FB8" s="8">
        <v>1</v>
      </c>
      <c r="FC8" s="8">
        <v>0</v>
      </c>
      <c r="FD8" s="8">
        <v>0</v>
      </c>
      <c r="FH8" s="8">
        <v>2</v>
      </c>
      <c r="FI8" s="8">
        <v>0</v>
      </c>
      <c r="FK8" s="8">
        <v>0</v>
      </c>
      <c r="FO8" s="8">
        <v>1</v>
      </c>
    </row>
    <row r="9" spans="1:368" s="8" customFormat="1">
      <c r="B9" s="27" t="s">
        <v>16</v>
      </c>
      <c r="DC9" s="8">
        <v>0</v>
      </c>
      <c r="DD9" s="8">
        <v>0</v>
      </c>
      <c r="DE9" s="8">
        <v>0</v>
      </c>
      <c r="DF9" s="8">
        <v>0</v>
      </c>
      <c r="DG9" s="8">
        <v>0</v>
      </c>
      <c r="DJ9" s="8">
        <v>0</v>
      </c>
      <c r="DM9" s="8">
        <v>0</v>
      </c>
      <c r="DN9" s="8">
        <v>2</v>
      </c>
      <c r="DR9" s="8">
        <v>0</v>
      </c>
      <c r="DS9" s="8">
        <v>4</v>
      </c>
      <c r="DZ9" s="8">
        <v>1</v>
      </c>
      <c r="EA9" s="8">
        <v>2</v>
      </c>
      <c r="EE9" s="8">
        <v>2</v>
      </c>
      <c r="EF9" s="8">
        <v>0</v>
      </c>
      <c r="EG9" s="8">
        <v>0</v>
      </c>
      <c r="EH9" s="8">
        <v>0</v>
      </c>
      <c r="EI9" s="8">
        <v>0</v>
      </c>
      <c r="EN9" s="8">
        <v>0</v>
      </c>
      <c r="EO9" s="8">
        <v>1</v>
      </c>
      <c r="EP9" s="8">
        <v>0</v>
      </c>
      <c r="ES9" s="8">
        <v>1</v>
      </c>
      <c r="ET9" s="8">
        <v>1</v>
      </c>
      <c r="EU9" s="8">
        <v>1</v>
      </c>
      <c r="EV9" s="8">
        <v>1</v>
      </c>
      <c r="EZ9" s="8">
        <v>1</v>
      </c>
      <c r="FA9" s="8">
        <v>0</v>
      </c>
      <c r="FB9" s="8">
        <v>0</v>
      </c>
      <c r="FC9" s="8">
        <v>0</v>
      </c>
      <c r="FD9" s="8">
        <v>0</v>
      </c>
      <c r="FI9" s="8">
        <v>0</v>
      </c>
      <c r="FK9" s="8">
        <v>0</v>
      </c>
      <c r="FO9" s="8">
        <v>0</v>
      </c>
    </row>
    <row r="10" spans="1:368" s="6" customFormat="1">
      <c r="B10" s="7" t="s">
        <v>17</v>
      </c>
      <c r="AG10" s="6">
        <v>0.66</v>
      </c>
      <c r="AH10" s="6">
        <v>0.91</v>
      </c>
      <c r="AI10" s="6">
        <v>0.53</v>
      </c>
      <c r="AJ10" s="6">
        <v>0.88</v>
      </c>
      <c r="AK10" s="6">
        <v>2.25</v>
      </c>
      <c r="AL10" s="6">
        <v>0.67</v>
      </c>
      <c r="AM10" s="6">
        <v>0.71</v>
      </c>
      <c r="AN10" s="6">
        <v>0.93</v>
      </c>
      <c r="AO10" s="6">
        <v>0.83</v>
      </c>
      <c r="AP10" s="6">
        <v>0.76</v>
      </c>
      <c r="AQ10" s="6">
        <v>0.56999999999999995</v>
      </c>
      <c r="AR10" s="6">
        <v>0.56999999999999995</v>
      </c>
      <c r="AS10" s="6">
        <v>0.67</v>
      </c>
      <c r="AT10" s="6">
        <v>0.91</v>
      </c>
      <c r="AU10" s="6">
        <v>0.81</v>
      </c>
      <c r="AV10" s="6">
        <v>0.9</v>
      </c>
      <c r="AW10" s="6">
        <v>0.67</v>
      </c>
      <c r="AX10" s="6">
        <v>0.15</v>
      </c>
      <c r="AY10" s="6">
        <v>0.71</v>
      </c>
      <c r="AZ10" s="6">
        <v>0.67</v>
      </c>
      <c r="BG10" s="6">
        <v>0.62</v>
      </c>
      <c r="BH10" s="6">
        <v>0.9</v>
      </c>
      <c r="BM10" s="6">
        <v>0.8</v>
      </c>
      <c r="BT10" s="6" t="s">
        <v>46</v>
      </c>
      <c r="BU10" s="6" t="s">
        <v>46</v>
      </c>
      <c r="BV10" s="6" t="s">
        <v>46</v>
      </c>
      <c r="BW10" s="6" t="s">
        <v>46</v>
      </c>
      <c r="CA10" s="6" t="s">
        <v>46</v>
      </c>
      <c r="CB10" s="6" t="s">
        <v>46</v>
      </c>
      <c r="CC10" s="6" t="s">
        <v>46</v>
      </c>
      <c r="CD10" s="6" t="s">
        <v>46</v>
      </c>
      <c r="CH10" s="6" t="s">
        <v>46</v>
      </c>
      <c r="CJ10" s="6" t="s">
        <v>46</v>
      </c>
      <c r="CK10" s="6" t="s">
        <v>46</v>
      </c>
      <c r="CL10" s="6" t="s">
        <v>46</v>
      </c>
      <c r="CO10" s="6" t="s">
        <v>46</v>
      </c>
      <c r="CP10" s="6" t="s">
        <v>46</v>
      </c>
      <c r="CQ10" s="6" t="s">
        <v>46</v>
      </c>
      <c r="CR10" s="6" t="s">
        <v>46</v>
      </c>
      <c r="CS10" s="6" t="s">
        <v>46</v>
      </c>
      <c r="CV10" s="6" t="s">
        <v>46</v>
      </c>
      <c r="CW10" s="6" t="s">
        <v>46</v>
      </c>
      <c r="CX10" s="6" t="s">
        <v>46</v>
      </c>
      <c r="CY10" s="6" t="s">
        <v>46</v>
      </c>
      <c r="CZ10" s="6" t="s">
        <v>46</v>
      </c>
      <c r="DC10" s="6" t="s">
        <v>46</v>
      </c>
      <c r="DD10" s="6" t="s">
        <v>46</v>
      </c>
      <c r="DE10" s="6" t="s">
        <v>46</v>
      </c>
      <c r="DF10" s="6" t="s">
        <v>46</v>
      </c>
      <c r="DG10" s="6" t="s">
        <v>46</v>
      </c>
      <c r="DJ10" s="6" t="s">
        <v>46</v>
      </c>
      <c r="DM10" s="6" t="s">
        <v>46</v>
      </c>
      <c r="DN10" s="6" t="s">
        <v>46</v>
      </c>
      <c r="DR10" s="6" t="s">
        <v>46</v>
      </c>
      <c r="DS10" s="6" t="s">
        <v>46</v>
      </c>
      <c r="DZ10" s="6" t="s">
        <v>46</v>
      </c>
      <c r="EA10" s="6" t="s">
        <v>46</v>
      </c>
      <c r="EE10" s="6" t="s">
        <v>46</v>
      </c>
      <c r="EF10" s="6" t="s">
        <v>46</v>
      </c>
      <c r="EG10" s="6" t="s">
        <v>46</v>
      </c>
      <c r="EH10" s="6" t="s">
        <v>46</v>
      </c>
      <c r="EI10" s="6" t="s">
        <v>46</v>
      </c>
      <c r="EN10" s="6" t="s">
        <v>46</v>
      </c>
      <c r="EO10" s="6" t="s">
        <v>46</v>
      </c>
      <c r="EP10" s="6" t="s">
        <v>46</v>
      </c>
      <c r="ES10" s="6" t="s">
        <v>46</v>
      </c>
      <c r="ET10" s="6" t="s">
        <v>46</v>
      </c>
      <c r="EU10" s="6" t="s">
        <v>46</v>
      </c>
      <c r="EV10" s="6" t="s">
        <v>46</v>
      </c>
      <c r="EZ10" s="6" t="s">
        <v>46</v>
      </c>
      <c r="FA10" s="6" t="s">
        <v>46</v>
      </c>
      <c r="FB10" s="6" t="s">
        <v>46</v>
      </c>
      <c r="FC10" s="6" t="s">
        <v>46</v>
      </c>
      <c r="FD10" s="6" t="s">
        <v>46</v>
      </c>
      <c r="FH10" s="6" t="s">
        <v>46</v>
      </c>
      <c r="FI10" s="6" t="s">
        <v>46</v>
      </c>
      <c r="FK10" s="6" t="s">
        <v>46</v>
      </c>
      <c r="FO10" s="6" t="s">
        <v>46</v>
      </c>
    </row>
    <row r="11" spans="1:368" s="6" customFormat="1">
      <c r="B11" s="7" t="s">
        <v>47</v>
      </c>
      <c r="AG11" s="6">
        <v>1</v>
      </c>
      <c r="AH11" s="6">
        <v>0.66</v>
      </c>
      <c r="AI11" s="6">
        <v>0.74</v>
      </c>
      <c r="AJ11" s="6">
        <v>0.33</v>
      </c>
      <c r="AK11" s="6">
        <v>0.33</v>
      </c>
      <c r="AL11" s="6">
        <v>0.09</v>
      </c>
      <c r="AM11" s="6">
        <v>1</v>
      </c>
      <c r="AN11" s="6">
        <v>0.96</v>
      </c>
      <c r="AO11" s="6">
        <v>1</v>
      </c>
      <c r="AP11" s="6">
        <v>0.95</v>
      </c>
      <c r="AR11" s="6">
        <v>0.86</v>
      </c>
      <c r="AS11" s="6">
        <v>1</v>
      </c>
      <c r="AT11" s="6">
        <v>1</v>
      </c>
      <c r="AU11" s="6">
        <v>0.91</v>
      </c>
      <c r="AV11" s="6">
        <v>1</v>
      </c>
      <c r="AW11" s="6">
        <v>0.63</v>
      </c>
      <c r="AY11" s="6">
        <v>0.98</v>
      </c>
      <c r="AZ11" s="6">
        <v>0.88</v>
      </c>
      <c r="BG11" s="6">
        <v>0.92</v>
      </c>
      <c r="BH11" s="6">
        <v>0.89</v>
      </c>
      <c r="BM11" s="6">
        <v>0.38</v>
      </c>
      <c r="BT11" s="6">
        <v>0.55000000000000004</v>
      </c>
      <c r="BU11" s="6">
        <v>0.94</v>
      </c>
      <c r="BV11" s="6">
        <v>0.93</v>
      </c>
      <c r="BW11" s="6">
        <v>1</v>
      </c>
      <c r="CA11" s="6">
        <v>1</v>
      </c>
      <c r="CB11" s="6">
        <v>0.88</v>
      </c>
      <c r="CC11" s="6">
        <v>0.94</v>
      </c>
      <c r="CD11" s="6">
        <v>1</v>
      </c>
      <c r="CH11" s="6">
        <v>1</v>
      </c>
      <c r="CJ11" s="6">
        <v>0.72</v>
      </c>
      <c r="CK11" s="6">
        <v>0.52</v>
      </c>
      <c r="CO11" s="6">
        <v>0.59</v>
      </c>
      <c r="CP11" s="6">
        <v>0.77</v>
      </c>
      <c r="CQ11" s="6">
        <v>0.98</v>
      </c>
      <c r="CR11" s="6">
        <v>0.88</v>
      </c>
      <c r="CS11" s="6">
        <v>0.75</v>
      </c>
      <c r="CV11" s="6">
        <v>0.67</v>
      </c>
      <c r="CW11" s="6">
        <v>0.83</v>
      </c>
      <c r="CX11" s="6">
        <v>1</v>
      </c>
      <c r="CY11" s="6">
        <v>0.68</v>
      </c>
      <c r="CZ11" s="6">
        <v>0.71</v>
      </c>
      <c r="DC11" s="6">
        <v>0.69</v>
      </c>
      <c r="DD11" s="6">
        <v>0.92</v>
      </c>
      <c r="DE11" s="6">
        <v>0.86</v>
      </c>
      <c r="DF11" s="6">
        <v>0.94</v>
      </c>
      <c r="DJ11" s="6">
        <v>0.96</v>
      </c>
      <c r="DN11" s="6">
        <v>0.6</v>
      </c>
      <c r="DR11" s="6">
        <v>0.89</v>
      </c>
      <c r="DS11" s="6">
        <v>0.98</v>
      </c>
      <c r="DZ11" s="6">
        <v>0.94</v>
      </c>
      <c r="EA11" s="6">
        <v>0.88</v>
      </c>
      <c r="EE11" s="6">
        <v>0.92</v>
      </c>
      <c r="EG11" s="6">
        <v>1</v>
      </c>
      <c r="EH11" s="6">
        <v>0.87</v>
      </c>
      <c r="EI11" s="6">
        <v>0.92</v>
      </c>
      <c r="EN11" s="6">
        <v>0.87</v>
      </c>
      <c r="EO11" s="6">
        <v>0.88</v>
      </c>
      <c r="EP11" s="6">
        <v>0.91</v>
      </c>
      <c r="ET11" s="6">
        <v>0.75</v>
      </c>
      <c r="EU11" s="6">
        <v>0.88</v>
      </c>
      <c r="EV11" s="6">
        <v>0.94</v>
      </c>
      <c r="EZ11" s="6">
        <v>0.94</v>
      </c>
      <c r="FA11" s="6">
        <v>0.82</v>
      </c>
      <c r="FB11" s="6">
        <v>0.98</v>
      </c>
      <c r="FC11" s="6">
        <v>1</v>
      </c>
      <c r="FD11" s="6">
        <v>0.94</v>
      </c>
      <c r="FH11" s="6">
        <v>0.94</v>
      </c>
      <c r="FI11" s="6">
        <v>0.98</v>
      </c>
      <c r="FK11" s="6">
        <v>1</v>
      </c>
      <c r="FO11" s="6">
        <v>1</v>
      </c>
    </row>
    <row r="12" spans="1:368" s="8" customFormat="1">
      <c r="B12" s="27" t="s">
        <v>19</v>
      </c>
      <c r="AG12" s="8">
        <v>4</v>
      </c>
      <c r="AH12" s="8">
        <v>4</v>
      </c>
      <c r="AI12" s="8">
        <v>4</v>
      </c>
      <c r="AJ12" s="8">
        <v>4</v>
      </c>
      <c r="AK12" s="8">
        <v>4</v>
      </c>
      <c r="AL12" s="8">
        <v>4</v>
      </c>
      <c r="AM12" s="8">
        <v>4</v>
      </c>
      <c r="AN12" s="8">
        <v>2</v>
      </c>
      <c r="AO12" s="8">
        <v>2</v>
      </c>
      <c r="AP12" s="8">
        <v>2</v>
      </c>
      <c r="AQ12" s="8">
        <v>2</v>
      </c>
      <c r="AR12" s="8">
        <v>2</v>
      </c>
      <c r="AS12" s="8">
        <v>4</v>
      </c>
      <c r="AT12" s="8">
        <v>4</v>
      </c>
      <c r="AU12" s="8">
        <v>4</v>
      </c>
      <c r="AV12" s="8">
        <v>2</v>
      </c>
      <c r="AW12" s="8">
        <v>2</v>
      </c>
      <c r="AX12" s="8">
        <v>2</v>
      </c>
      <c r="AY12" s="8">
        <v>4</v>
      </c>
      <c r="AZ12" s="8">
        <v>4</v>
      </c>
      <c r="BA12" s="8">
        <v>4</v>
      </c>
      <c r="BB12" s="8">
        <v>4</v>
      </c>
      <c r="BC12" s="8">
        <v>4</v>
      </c>
      <c r="BD12" s="8">
        <v>4</v>
      </c>
      <c r="BE12" s="8">
        <v>4</v>
      </c>
      <c r="BF12" s="8">
        <v>4</v>
      </c>
      <c r="BG12" s="8">
        <v>4</v>
      </c>
      <c r="BH12" s="8">
        <v>2</v>
      </c>
      <c r="BM12" s="8">
        <v>4</v>
      </c>
      <c r="BT12" s="8">
        <v>4</v>
      </c>
      <c r="BU12" s="8" t="s">
        <v>46</v>
      </c>
      <c r="BV12" s="8">
        <v>4</v>
      </c>
      <c r="BW12" s="8">
        <v>4</v>
      </c>
      <c r="CA12" s="8">
        <v>4</v>
      </c>
      <c r="CB12" s="8">
        <v>4</v>
      </c>
      <c r="CC12" s="8">
        <v>4</v>
      </c>
      <c r="CD12" s="8">
        <v>4</v>
      </c>
      <c r="CH12" s="8" t="s">
        <v>46</v>
      </c>
      <c r="CJ12" s="8" t="s">
        <v>46</v>
      </c>
      <c r="CK12" s="8" t="s">
        <v>46</v>
      </c>
      <c r="CL12" s="8">
        <v>4</v>
      </c>
      <c r="CO12" s="8">
        <v>4</v>
      </c>
      <c r="CP12" s="8">
        <v>4</v>
      </c>
      <c r="CQ12" s="8">
        <v>4</v>
      </c>
      <c r="CR12" s="8">
        <v>4</v>
      </c>
      <c r="CS12" s="8">
        <v>4</v>
      </c>
      <c r="CV12" s="8">
        <v>4</v>
      </c>
      <c r="CW12" s="8">
        <v>4</v>
      </c>
      <c r="CX12" s="8">
        <v>4</v>
      </c>
      <c r="CY12" s="8">
        <v>4</v>
      </c>
      <c r="CZ12" s="8">
        <v>4</v>
      </c>
      <c r="DC12" s="8">
        <v>4</v>
      </c>
      <c r="DD12" s="8">
        <v>4</v>
      </c>
      <c r="DE12" s="8">
        <v>4</v>
      </c>
      <c r="DF12" s="8">
        <v>4</v>
      </c>
      <c r="DJ12" s="8">
        <v>4</v>
      </c>
      <c r="DM12" s="8">
        <v>4</v>
      </c>
      <c r="DN12" s="8">
        <v>4</v>
      </c>
      <c r="DR12" s="8">
        <v>4</v>
      </c>
      <c r="DS12" s="8">
        <v>4</v>
      </c>
      <c r="DZ12" s="8">
        <v>4</v>
      </c>
      <c r="EA12" s="8">
        <v>4</v>
      </c>
      <c r="EE12" s="8">
        <v>4</v>
      </c>
      <c r="EF12" s="8">
        <v>4</v>
      </c>
      <c r="EG12" s="8">
        <v>4</v>
      </c>
      <c r="EH12" s="8">
        <v>4</v>
      </c>
      <c r="EI12" s="8">
        <v>4</v>
      </c>
      <c r="EN12" s="8">
        <v>4</v>
      </c>
      <c r="EO12" s="8">
        <v>4</v>
      </c>
      <c r="EP12" s="8">
        <v>4</v>
      </c>
      <c r="ES12" s="8">
        <v>4</v>
      </c>
      <c r="ET12" s="8">
        <v>4</v>
      </c>
      <c r="EU12" s="8">
        <v>4</v>
      </c>
      <c r="EV12" s="8">
        <v>4</v>
      </c>
      <c r="EZ12" s="8">
        <v>4</v>
      </c>
      <c r="FA12" s="8">
        <v>4</v>
      </c>
      <c r="FB12" s="8">
        <v>4</v>
      </c>
      <c r="FC12" s="8">
        <v>4</v>
      </c>
      <c r="FD12" s="8">
        <v>4</v>
      </c>
      <c r="FH12" s="8">
        <v>4</v>
      </c>
      <c r="FI12" s="8">
        <v>4</v>
      </c>
      <c r="FK12" s="8">
        <v>4</v>
      </c>
      <c r="FO12" s="8">
        <v>4</v>
      </c>
    </row>
    <row r="13" spans="1:368" s="6" customFormat="1">
      <c r="B13" s="7" t="s">
        <v>48</v>
      </c>
      <c r="AE13" s="6">
        <v>1</v>
      </c>
      <c r="AF13" s="6">
        <v>1</v>
      </c>
      <c r="AG13" s="6">
        <v>0.96</v>
      </c>
      <c r="AH13" s="6">
        <v>0.96</v>
      </c>
      <c r="AI13" s="6">
        <v>1</v>
      </c>
      <c r="AK13" s="6">
        <v>0.81</v>
      </c>
      <c r="AL13" s="6">
        <v>0.92</v>
      </c>
      <c r="AM13" s="6">
        <v>1</v>
      </c>
      <c r="AN13" s="6">
        <v>0.85</v>
      </c>
      <c r="AO13" s="6">
        <v>1</v>
      </c>
      <c r="AP13" s="6">
        <v>0.38</v>
      </c>
      <c r="AQ13" s="6" t="s">
        <v>46</v>
      </c>
      <c r="AR13" s="6" t="s">
        <v>46</v>
      </c>
      <c r="AS13" s="6">
        <v>0.96</v>
      </c>
      <c r="AT13" s="6">
        <v>1</v>
      </c>
      <c r="AU13" s="6">
        <v>0.92</v>
      </c>
      <c r="AV13" s="6">
        <v>1</v>
      </c>
      <c r="AW13" s="6">
        <v>1</v>
      </c>
      <c r="AX13" s="6" t="s">
        <v>46</v>
      </c>
      <c r="AY13" s="6" t="s">
        <v>46</v>
      </c>
      <c r="AZ13" s="6">
        <v>1</v>
      </c>
      <c r="BE13" s="6">
        <v>0.92</v>
      </c>
      <c r="BF13" s="6" t="s">
        <v>46</v>
      </c>
      <c r="BG13" s="6">
        <v>1</v>
      </c>
      <c r="BH13" s="6">
        <v>1</v>
      </c>
      <c r="BM13" s="6" t="s">
        <v>46</v>
      </c>
      <c r="BT13" s="6" t="s">
        <v>46</v>
      </c>
      <c r="BU13" s="6">
        <v>0.96</v>
      </c>
      <c r="BV13" s="6">
        <v>0.77</v>
      </c>
      <c r="BW13" s="6">
        <v>1</v>
      </c>
      <c r="CA13" s="6">
        <v>0.96</v>
      </c>
      <c r="CB13" s="6">
        <v>0.96</v>
      </c>
      <c r="CC13" s="6">
        <v>1</v>
      </c>
      <c r="CD13" s="6">
        <v>1</v>
      </c>
      <c r="CH13" s="6" t="s">
        <v>46</v>
      </c>
      <c r="CJ13" s="6">
        <v>1</v>
      </c>
      <c r="CK13" s="6">
        <v>1</v>
      </c>
      <c r="CL13" s="6">
        <v>1</v>
      </c>
      <c r="CO13" s="6">
        <v>1</v>
      </c>
      <c r="CP13" s="6">
        <v>1</v>
      </c>
      <c r="CQ13" s="6">
        <v>1</v>
      </c>
      <c r="CR13" s="6">
        <v>0.96</v>
      </c>
      <c r="CS13" s="6">
        <v>1</v>
      </c>
      <c r="CV13" s="6" t="s">
        <v>46</v>
      </c>
      <c r="CW13" s="6">
        <v>1</v>
      </c>
      <c r="CX13" s="6">
        <v>0.96</v>
      </c>
      <c r="CY13" s="6">
        <v>1</v>
      </c>
      <c r="CZ13" s="6">
        <v>1</v>
      </c>
      <c r="DC13" s="6" t="s">
        <v>46</v>
      </c>
      <c r="DD13" s="6">
        <v>1</v>
      </c>
      <c r="DE13" s="6">
        <v>1</v>
      </c>
      <c r="DF13" s="6">
        <v>1</v>
      </c>
      <c r="DJ13" s="6" t="s">
        <v>46</v>
      </c>
      <c r="DM13" s="6">
        <v>1</v>
      </c>
      <c r="DN13" s="6">
        <v>0.85</v>
      </c>
      <c r="DR13" s="6">
        <v>1</v>
      </c>
      <c r="DS13" s="6">
        <v>1</v>
      </c>
      <c r="DZ13" s="6">
        <v>1</v>
      </c>
      <c r="EA13" s="6">
        <v>1</v>
      </c>
      <c r="EE13" s="6" t="s">
        <v>46</v>
      </c>
      <c r="EF13" s="6">
        <v>0.96</v>
      </c>
      <c r="EG13" s="6">
        <v>1</v>
      </c>
      <c r="EH13" s="6">
        <v>1</v>
      </c>
      <c r="EI13" s="6">
        <v>1</v>
      </c>
      <c r="EN13" s="6">
        <v>1</v>
      </c>
      <c r="EO13" s="6">
        <v>1</v>
      </c>
      <c r="EP13" s="6">
        <v>1</v>
      </c>
      <c r="ES13" s="6" t="s">
        <v>46</v>
      </c>
      <c r="ET13" s="6">
        <v>1</v>
      </c>
      <c r="EU13" s="6">
        <v>0.96</v>
      </c>
      <c r="EV13" s="6">
        <v>1</v>
      </c>
      <c r="EZ13" s="6" t="s">
        <v>46</v>
      </c>
      <c r="FA13" s="6">
        <v>0.92</v>
      </c>
      <c r="FB13" s="6">
        <v>1</v>
      </c>
      <c r="FC13" s="6">
        <v>1</v>
      </c>
      <c r="FD13" s="6">
        <v>1</v>
      </c>
      <c r="FH13" s="6">
        <v>1</v>
      </c>
      <c r="FI13" s="6">
        <v>1</v>
      </c>
      <c r="FK13" s="6">
        <v>0.77</v>
      </c>
      <c r="FO13" s="6">
        <v>0.9</v>
      </c>
      <c r="FP13" s="6" t="s">
        <v>49</v>
      </c>
    </row>
    <row r="14" spans="1:368">
      <c r="B14" s="43" t="s">
        <v>29</v>
      </c>
      <c r="DD14" s="8">
        <v>1</v>
      </c>
      <c r="DE14" s="8">
        <v>1</v>
      </c>
      <c r="DF14">
        <v>2</v>
      </c>
      <c r="DJ14">
        <v>0</v>
      </c>
      <c r="DM14" s="8">
        <v>0</v>
      </c>
      <c r="DN14" s="8">
        <v>0</v>
      </c>
      <c r="DR14">
        <v>1</v>
      </c>
      <c r="DS14" s="8">
        <v>1</v>
      </c>
      <c r="DZ14" s="8">
        <v>2</v>
      </c>
      <c r="EA14" s="8">
        <v>2</v>
      </c>
      <c r="EE14">
        <v>3</v>
      </c>
      <c r="EF14" s="8">
        <v>3</v>
      </c>
      <c r="EG14" s="8">
        <v>3</v>
      </c>
      <c r="EH14" s="8">
        <v>3</v>
      </c>
      <c r="EI14" s="8">
        <v>3</v>
      </c>
      <c r="EN14" s="8">
        <v>3</v>
      </c>
      <c r="EO14" s="8">
        <v>7</v>
      </c>
      <c r="EP14" s="6">
        <v>7.0000000000000007E-2</v>
      </c>
      <c r="ES14">
        <v>1</v>
      </c>
      <c r="ET14" s="8">
        <v>1</v>
      </c>
      <c r="EU14" s="8">
        <v>1</v>
      </c>
      <c r="EV14" s="8">
        <v>2</v>
      </c>
      <c r="EZ14">
        <v>0</v>
      </c>
      <c r="FA14" s="8">
        <v>0</v>
      </c>
      <c r="FB14" s="8">
        <v>0</v>
      </c>
      <c r="FC14" s="8">
        <v>0</v>
      </c>
      <c r="FD14" s="8">
        <v>0</v>
      </c>
      <c r="FH14">
        <v>1</v>
      </c>
      <c r="FI14" s="8">
        <v>1</v>
      </c>
      <c r="FK14" s="8">
        <v>1</v>
      </c>
      <c r="FO14" s="8">
        <v>0</v>
      </c>
    </row>
    <row r="15" spans="1:368" s="6" customFormat="1">
      <c r="B15" s="44" t="s">
        <v>50</v>
      </c>
      <c r="AE15" s="6">
        <v>0.97</v>
      </c>
      <c r="AF15" s="6">
        <v>0.97</v>
      </c>
      <c r="AG15" s="6">
        <v>0.97</v>
      </c>
      <c r="AJ15" s="6">
        <v>0.95</v>
      </c>
      <c r="AK15" s="6">
        <v>0.95</v>
      </c>
      <c r="AL15" s="6">
        <v>0.92300000000000004</v>
      </c>
      <c r="AM15" s="6">
        <v>0.89</v>
      </c>
      <c r="AN15" s="6">
        <v>0.91</v>
      </c>
      <c r="AO15" s="6">
        <v>0.91</v>
      </c>
      <c r="AP15" s="6">
        <v>0.91</v>
      </c>
      <c r="AQ15" s="6">
        <v>0.91</v>
      </c>
      <c r="AR15" s="6">
        <v>0.91400000000000003</v>
      </c>
      <c r="AS15" s="6">
        <v>0.97</v>
      </c>
      <c r="AT15" s="6">
        <v>0.97</v>
      </c>
      <c r="AU15" s="6">
        <v>0.97099999999999997</v>
      </c>
      <c r="AV15" s="6">
        <v>0.92900000000000005</v>
      </c>
      <c r="AW15" s="6">
        <v>0.93</v>
      </c>
      <c r="AX15" s="6">
        <v>0.93</v>
      </c>
      <c r="AY15" s="6">
        <v>0.93</v>
      </c>
      <c r="AZ15" s="6">
        <v>0.91</v>
      </c>
      <c r="BA15" s="6">
        <v>0.96</v>
      </c>
      <c r="BB15" s="6">
        <v>0.96</v>
      </c>
      <c r="BC15" s="6">
        <v>0.96</v>
      </c>
      <c r="BD15" s="6">
        <v>0.96</v>
      </c>
      <c r="BE15" s="6">
        <v>0.96</v>
      </c>
      <c r="BF15" s="6">
        <v>0.96</v>
      </c>
      <c r="BG15" s="6">
        <v>0.97</v>
      </c>
      <c r="BH15" s="6">
        <v>0.97</v>
      </c>
      <c r="BI15" s="6">
        <v>1</v>
      </c>
      <c r="BJ15" s="6">
        <v>1</v>
      </c>
      <c r="BK15" s="6">
        <v>1</v>
      </c>
      <c r="BL15" s="6">
        <v>1</v>
      </c>
      <c r="BM15" s="6">
        <v>0.98</v>
      </c>
      <c r="BN15" s="6">
        <v>1</v>
      </c>
      <c r="BT15" s="6">
        <v>1</v>
      </c>
      <c r="BU15" s="6">
        <v>1</v>
      </c>
      <c r="BV15" s="6">
        <v>1</v>
      </c>
      <c r="BW15" s="6">
        <v>0.94499999999999995</v>
      </c>
      <c r="CA15" s="6">
        <v>0.83</v>
      </c>
      <c r="CB15" s="6">
        <v>0.92</v>
      </c>
      <c r="CC15" s="6">
        <v>1</v>
      </c>
      <c r="CD15" s="6">
        <v>1</v>
      </c>
      <c r="CH15" s="6">
        <v>0.8</v>
      </c>
      <c r="CJ15" s="6">
        <v>1</v>
      </c>
      <c r="CK15" s="6">
        <v>1</v>
      </c>
      <c r="CL15" s="6">
        <v>1</v>
      </c>
      <c r="CO15" s="6">
        <v>1</v>
      </c>
      <c r="CP15" s="6">
        <v>1</v>
      </c>
      <c r="CQ15" s="6">
        <v>1</v>
      </c>
      <c r="CR15" s="6">
        <v>1</v>
      </c>
      <c r="CS15" s="6">
        <v>1</v>
      </c>
      <c r="CV15" s="6">
        <v>1</v>
      </c>
      <c r="CW15" s="6">
        <v>1</v>
      </c>
      <c r="CX15" s="6">
        <v>1</v>
      </c>
      <c r="CY15" s="6">
        <v>1</v>
      </c>
      <c r="CZ15" s="6">
        <v>1</v>
      </c>
      <c r="DC15" s="6">
        <v>1</v>
      </c>
      <c r="DD15" s="6">
        <v>1</v>
      </c>
      <c r="DE15" s="6">
        <v>1</v>
      </c>
      <c r="DF15" s="6">
        <v>1</v>
      </c>
      <c r="DJ15" s="6">
        <v>0.78</v>
      </c>
      <c r="DM15" s="6">
        <v>1</v>
      </c>
      <c r="DN15" s="6">
        <v>1</v>
      </c>
      <c r="DR15" s="6">
        <v>1</v>
      </c>
      <c r="DS15" s="6">
        <v>1</v>
      </c>
      <c r="DZ15" s="6">
        <v>1</v>
      </c>
      <c r="EA15" s="6">
        <v>1</v>
      </c>
      <c r="EE15" s="6">
        <v>1</v>
      </c>
      <c r="EF15" s="6">
        <v>1</v>
      </c>
      <c r="EG15" s="6">
        <v>1</v>
      </c>
      <c r="EH15" s="6">
        <v>1</v>
      </c>
      <c r="EI15" s="6">
        <v>1</v>
      </c>
      <c r="EN15" s="6">
        <v>0.74</v>
      </c>
      <c r="EO15" s="6">
        <v>1</v>
      </c>
      <c r="EP15" s="6">
        <v>1</v>
      </c>
      <c r="ES15" s="6">
        <v>0.82</v>
      </c>
      <c r="ET15" s="6">
        <v>1</v>
      </c>
      <c r="EU15" s="6">
        <v>1</v>
      </c>
      <c r="EV15" s="6">
        <v>1</v>
      </c>
      <c r="EZ15" s="6">
        <v>0.96</v>
      </c>
      <c r="FA15" s="6">
        <v>0.97299999999999998</v>
      </c>
      <c r="FB15" s="6">
        <v>0.97</v>
      </c>
      <c r="FC15" s="6">
        <v>0.82</v>
      </c>
      <c r="FD15" s="6">
        <v>0.95</v>
      </c>
      <c r="FH15" s="6">
        <v>1</v>
      </c>
      <c r="FI15" s="6">
        <v>1</v>
      </c>
      <c r="FK15" s="6">
        <v>1</v>
      </c>
      <c r="FO15" s="6">
        <v>0.99</v>
      </c>
    </row>
    <row r="16" spans="1:368">
      <c r="B16" s="45" t="s">
        <v>31</v>
      </c>
      <c r="DC16" s="47">
        <v>534</v>
      </c>
      <c r="DD16" s="47">
        <v>534</v>
      </c>
      <c r="DE16" s="47">
        <v>534</v>
      </c>
      <c r="DF16" s="47">
        <v>534</v>
      </c>
      <c r="DJ16" s="47">
        <v>667.5</v>
      </c>
      <c r="DM16" s="47">
        <v>667.5</v>
      </c>
      <c r="DN16" s="47">
        <v>667.5</v>
      </c>
      <c r="DR16" s="47">
        <v>801</v>
      </c>
      <c r="DS16" s="47">
        <v>801</v>
      </c>
      <c r="DZ16" s="47">
        <v>934.5</v>
      </c>
      <c r="EA16" s="47">
        <v>934.5</v>
      </c>
      <c r="EE16" s="47">
        <v>1068</v>
      </c>
      <c r="EF16" s="47">
        <v>1068</v>
      </c>
      <c r="EG16" s="47">
        <v>1068</v>
      </c>
      <c r="EH16" s="47">
        <v>1068</v>
      </c>
      <c r="EI16" s="47">
        <v>1068</v>
      </c>
      <c r="EN16" s="47">
        <v>1201.5</v>
      </c>
      <c r="EO16" s="47">
        <v>1201.5</v>
      </c>
      <c r="EP16" s="47">
        <v>1201.5</v>
      </c>
      <c r="ES16" s="47">
        <v>1335</v>
      </c>
      <c r="ET16" s="47">
        <v>1335</v>
      </c>
      <c r="EU16" s="47">
        <v>1335</v>
      </c>
      <c r="EV16" s="47">
        <v>1335</v>
      </c>
      <c r="EZ16" s="47">
        <v>1468.5</v>
      </c>
      <c r="FA16" s="47">
        <v>1468.5</v>
      </c>
      <c r="FB16" s="47">
        <v>1468.5</v>
      </c>
      <c r="FC16" s="47">
        <v>1468.5</v>
      </c>
      <c r="FD16" s="47">
        <v>1468.5</v>
      </c>
      <c r="FH16" s="47">
        <v>1602</v>
      </c>
      <c r="FI16" s="47">
        <v>1602</v>
      </c>
      <c r="FK16" s="47">
        <v>1602</v>
      </c>
      <c r="FO16" s="47">
        <v>1735.5</v>
      </c>
    </row>
    <row r="17" spans="2:171">
      <c r="B17" s="45" t="s">
        <v>32</v>
      </c>
      <c r="AE17" s="8">
        <v>0</v>
      </c>
      <c r="AF17" s="8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>
        <v>2</v>
      </c>
      <c r="AZ17" s="8">
        <v>2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</v>
      </c>
      <c r="BG17" s="8">
        <v>1</v>
      </c>
      <c r="BH17" s="8">
        <v>2</v>
      </c>
      <c r="BM17">
        <v>0</v>
      </c>
      <c r="BT17" s="8">
        <v>3</v>
      </c>
      <c r="BU17">
        <v>3</v>
      </c>
      <c r="BV17" s="8">
        <v>3</v>
      </c>
      <c r="BW17" s="8">
        <v>3</v>
      </c>
      <c r="CA17" s="8">
        <v>0</v>
      </c>
      <c r="CB17">
        <v>0</v>
      </c>
      <c r="CC17" s="8">
        <v>0</v>
      </c>
      <c r="CD17" s="8">
        <v>1</v>
      </c>
      <c r="CH17">
        <v>1</v>
      </c>
      <c r="CJ17">
        <v>1</v>
      </c>
      <c r="CK17">
        <v>0</v>
      </c>
      <c r="CL17">
        <v>0</v>
      </c>
      <c r="CO17" s="8">
        <v>0</v>
      </c>
      <c r="CP17" s="8">
        <v>0</v>
      </c>
      <c r="CQ17" s="8">
        <v>0</v>
      </c>
      <c r="CR17" s="8">
        <v>1</v>
      </c>
      <c r="CS17" s="8">
        <v>2</v>
      </c>
      <c r="CV17" s="8">
        <v>1</v>
      </c>
      <c r="CW17" s="8">
        <v>1</v>
      </c>
      <c r="CX17" s="8">
        <v>1</v>
      </c>
      <c r="CY17" s="8">
        <v>1</v>
      </c>
      <c r="CZ17" s="8">
        <v>1</v>
      </c>
      <c r="DC17">
        <v>0</v>
      </c>
      <c r="DD17">
        <v>0</v>
      </c>
      <c r="DE17">
        <v>0</v>
      </c>
      <c r="DF17">
        <v>0</v>
      </c>
      <c r="DJ17">
        <v>0</v>
      </c>
      <c r="DM17">
        <v>0</v>
      </c>
      <c r="DN17">
        <v>0</v>
      </c>
      <c r="DR17">
        <v>0</v>
      </c>
      <c r="DS17">
        <v>0</v>
      </c>
      <c r="DZ17">
        <v>0</v>
      </c>
      <c r="EA17" s="8">
        <v>0</v>
      </c>
      <c r="EE17">
        <v>0</v>
      </c>
      <c r="EF17">
        <v>0</v>
      </c>
      <c r="EG17" s="8">
        <v>1</v>
      </c>
      <c r="EH17" s="8">
        <v>1</v>
      </c>
      <c r="EI17" s="8">
        <v>1</v>
      </c>
      <c r="EN17">
        <v>0</v>
      </c>
      <c r="EO17" s="8">
        <v>0</v>
      </c>
      <c r="EP17" s="8">
        <v>0</v>
      </c>
      <c r="ES17">
        <v>0</v>
      </c>
      <c r="ET17" s="8">
        <v>0</v>
      </c>
      <c r="EU17" s="8">
        <v>0</v>
      </c>
      <c r="EV17" s="8">
        <v>0</v>
      </c>
      <c r="EZ17">
        <v>0</v>
      </c>
      <c r="FA17">
        <v>0</v>
      </c>
      <c r="FB17">
        <v>0</v>
      </c>
      <c r="FC17">
        <v>0</v>
      </c>
      <c r="FD17">
        <v>0</v>
      </c>
      <c r="FH17">
        <v>0</v>
      </c>
      <c r="FI17" s="8">
        <v>0</v>
      </c>
      <c r="FK17" s="8">
        <v>0</v>
      </c>
      <c r="FO17">
        <v>0</v>
      </c>
    </row>
    <row r="18" spans="2:171">
      <c r="B18" s="45" t="s">
        <v>33</v>
      </c>
      <c r="AE18" s="8">
        <v>2</v>
      </c>
      <c r="AF18" s="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 s="8">
        <v>2</v>
      </c>
      <c r="AM18" s="8">
        <v>2</v>
      </c>
      <c r="AN18" s="8">
        <v>2</v>
      </c>
      <c r="AO18" s="8">
        <v>2</v>
      </c>
      <c r="AP18" s="8">
        <v>2</v>
      </c>
      <c r="AQ18" s="8">
        <v>2</v>
      </c>
      <c r="AR18" s="8">
        <v>2</v>
      </c>
      <c r="AS18" s="8">
        <v>1</v>
      </c>
      <c r="AT18" s="8">
        <v>1</v>
      </c>
      <c r="AU18" s="8">
        <v>1</v>
      </c>
      <c r="AV18" s="8">
        <v>1</v>
      </c>
      <c r="AW18" s="8">
        <v>1</v>
      </c>
      <c r="AX18" s="8">
        <v>1</v>
      </c>
      <c r="AY18">
        <v>2</v>
      </c>
      <c r="AZ18" s="8">
        <v>2</v>
      </c>
      <c r="BA18" s="8">
        <v>2</v>
      </c>
      <c r="BB18" s="8">
        <v>2</v>
      </c>
      <c r="BC18" s="8">
        <v>2</v>
      </c>
      <c r="BD18" s="8">
        <v>2</v>
      </c>
      <c r="BE18" s="8">
        <v>2</v>
      </c>
      <c r="BF18" s="8">
        <v>2</v>
      </c>
      <c r="BG18" s="8">
        <v>3</v>
      </c>
      <c r="BH18" s="8">
        <v>3</v>
      </c>
      <c r="BM18">
        <v>3</v>
      </c>
      <c r="BT18" s="8">
        <v>3</v>
      </c>
      <c r="BU18">
        <v>4</v>
      </c>
      <c r="BV18" s="8">
        <v>4</v>
      </c>
      <c r="BW18" s="8">
        <v>4</v>
      </c>
      <c r="CA18" s="8">
        <v>4</v>
      </c>
      <c r="CB18">
        <v>4</v>
      </c>
      <c r="CC18" s="8">
        <v>4</v>
      </c>
      <c r="CD18" s="8">
        <v>4</v>
      </c>
      <c r="CH18">
        <v>5</v>
      </c>
      <c r="CJ18">
        <v>4</v>
      </c>
      <c r="CK18">
        <v>4</v>
      </c>
      <c r="CL18">
        <v>3</v>
      </c>
      <c r="CO18" s="8">
        <v>3</v>
      </c>
      <c r="CP18" s="8">
        <v>4</v>
      </c>
      <c r="CQ18" s="8">
        <v>4</v>
      </c>
      <c r="CR18" s="8">
        <v>4</v>
      </c>
      <c r="CS18" s="8">
        <v>4</v>
      </c>
      <c r="CV18" s="8">
        <v>5</v>
      </c>
      <c r="CW18" s="8">
        <v>5</v>
      </c>
      <c r="CX18" s="8">
        <v>5</v>
      </c>
      <c r="CY18" s="8">
        <v>5</v>
      </c>
      <c r="CZ18" s="8">
        <v>5</v>
      </c>
      <c r="DC18">
        <v>5</v>
      </c>
      <c r="DD18">
        <v>5</v>
      </c>
      <c r="DE18">
        <v>5</v>
      </c>
      <c r="DF18">
        <v>5</v>
      </c>
      <c r="DJ18">
        <v>4</v>
      </c>
      <c r="DM18">
        <v>4</v>
      </c>
      <c r="DN18">
        <v>4</v>
      </c>
      <c r="DR18">
        <v>4</v>
      </c>
      <c r="DS18">
        <v>4</v>
      </c>
      <c r="DZ18">
        <v>4</v>
      </c>
      <c r="EA18" s="8">
        <v>4</v>
      </c>
      <c r="EE18">
        <v>4</v>
      </c>
      <c r="EF18">
        <v>3</v>
      </c>
      <c r="EG18" s="8">
        <v>3</v>
      </c>
      <c r="EH18" s="8">
        <v>3</v>
      </c>
      <c r="EI18" s="8">
        <v>3</v>
      </c>
      <c r="EN18">
        <v>4</v>
      </c>
      <c r="EO18" s="8">
        <v>4</v>
      </c>
      <c r="EP18" s="8">
        <v>4</v>
      </c>
      <c r="ES18">
        <v>4</v>
      </c>
      <c r="ET18" s="8">
        <v>4</v>
      </c>
      <c r="EU18" s="8">
        <v>4</v>
      </c>
      <c r="EV18" s="8">
        <v>5</v>
      </c>
      <c r="EZ18">
        <v>5</v>
      </c>
      <c r="FA18">
        <v>5</v>
      </c>
      <c r="FB18">
        <v>5</v>
      </c>
      <c r="FC18">
        <v>5</v>
      </c>
      <c r="FD18">
        <v>5</v>
      </c>
      <c r="FH18">
        <v>5</v>
      </c>
      <c r="FI18" s="8">
        <v>5</v>
      </c>
      <c r="FK18" s="8">
        <v>5</v>
      </c>
      <c r="FO18">
        <v>5</v>
      </c>
    </row>
    <row r="19" spans="2:171">
      <c r="B19" t="s">
        <v>51</v>
      </c>
    </row>
    <row r="20" spans="2:171">
      <c r="B20" t="s">
        <v>52</v>
      </c>
    </row>
    <row r="22" spans="2:171">
      <c r="B22" t="s">
        <v>53</v>
      </c>
    </row>
    <row r="23" spans="2:171">
      <c r="B23" t="s">
        <v>54</v>
      </c>
    </row>
    <row r="24" spans="2:171">
      <c r="B24" t="s">
        <v>55</v>
      </c>
    </row>
    <row r="25" spans="2:171">
      <c r="B25" t="s">
        <v>56</v>
      </c>
    </row>
    <row r="26" spans="2:171">
      <c r="B26" s="46" t="s">
        <v>57</v>
      </c>
    </row>
    <row r="27" spans="2:171">
      <c r="B27" t="s">
        <v>58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F8F60-A6C6-4BDD-9275-6C2818EA6E23}">
  <dimension ref="A1:D6"/>
  <sheetViews>
    <sheetView workbookViewId="0">
      <selection activeCell="D9" sqref="D9"/>
    </sheetView>
  </sheetViews>
  <sheetFormatPr defaultRowHeight="15"/>
  <cols>
    <col min="1" max="1" width="11.85546875" customWidth="1"/>
    <col min="2" max="2" width="17" customWidth="1"/>
    <col min="3" max="3" width="70.85546875" customWidth="1"/>
    <col min="4" max="4" width="16.85546875" customWidth="1"/>
  </cols>
  <sheetData>
    <row r="1" spans="1:4">
      <c r="A1" t="s">
        <v>59</v>
      </c>
      <c r="B1" t="s">
        <v>60</v>
      </c>
      <c r="C1" t="s">
        <v>61</v>
      </c>
      <c r="D1" t="s">
        <v>0</v>
      </c>
    </row>
    <row r="2" spans="1:4">
      <c r="A2" t="s">
        <v>62</v>
      </c>
      <c r="B2" t="s">
        <v>63</v>
      </c>
      <c r="C2" t="s">
        <v>64</v>
      </c>
    </row>
    <row r="3" spans="1:4">
      <c r="A3" t="s">
        <v>65</v>
      </c>
      <c r="B3" t="s">
        <v>66</v>
      </c>
      <c r="C3" t="s">
        <v>67</v>
      </c>
      <c r="D3" s="48">
        <v>45397</v>
      </c>
    </row>
    <row r="4" spans="1:4">
      <c r="A4" t="s">
        <v>68</v>
      </c>
      <c r="B4" t="s">
        <v>69</v>
      </c>
      <c r="C4" t="s">
        <v>70</v>
      </c>
      <c r="D4" s="48">
        <v>45398</v>
      </c>
    </row>
    <row r="5" spans="1:4">
      <c r="A5" t="s">
        <v>68</v>
      </c>
      <c r="B5" t="s">
        <v>69</v>
      </c>
      <c r="C5" t="s">
        <v>71</v>
      </c>
      <c r="D5" s="48">
        <v>45411</v>
      </c>
    </row>
    <row r="6" spans="1:4">
      <c r="A6" t="s">
        <v>72</v>
      </c>
      <c r="C6" t="s">
        <v>73</v>
      </c>
      <c r="D6" s="48">
        <v>45424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83926-6C94-414C-A928-CBA75C08B6E5}">
  <dimension ref="A1:F19"/>
  <sheetViews>
    <sheetView workbookViewId="0">
      <selection activeCell="D9" sqref="D9"/>
    </sheetView>
  </sheetViews>
  <sheetFormatPr defaultRowHeight="15"/>
  <cols>
    <col min="1" max="1" width="11.85546875" style="18" customWidth="1"/>
    <col min="2" max="2" width="11" style="18" customWidth="1"/>
    <col min="3" max="3" width="17.42578125" style="18" customWidth="1"/>
    <col min="4" max="4" width="48.85546875" style="18" customWidth="1"/>
    <col min="5" max="5" width="19.28515625" customWidth="1"/>
    <col min="6" max="6" width="19.42578125" customWidth="1"/>
  </cols>
  <sheetData>
    <row r="1" spans="1:6">
      <c r="A1" s="34" t="s">
        <v>0</v>
      </c>
      <c r="B1" s="34" t="s">
        <v>74</v>
      </c>
      <c r="C1" s="34" t="s">
        <v>75</v>
      </c>
      <c r="D1" s="34" t="s">
        <v>76</v>
      </c>
      <c r="E1" s="35" t="s">
        <v>59</v>
      </c>
      <c r="F1" s="35" t="s">
        <v>60</v>
      </c>
    </row>
    <row r="2" spans="1:6">
      <c r="A2" s="33">
        <v>45321</v>
      </c>
      <c r="B2" s="31" t="s">
        <v>77</v>
      </c>
      <c r="C2" s="31"/>
      <c r="D2" s="31" t="s">
        <v>78</v>
      </c>
      <c r="E2" s="32"/>
      <c r="F2" s="32"/>
    </row>
    <row r="3" spans="1:6">
      <c r="A3" s="33">
        <v>45329</v>
      </c>
      <c r="B3" s="31" t="s">
        <v>77</v>
      </c>
      <c r="C3" s="31"/>
      <c r="D3" s="31" t="s">
        <v>79</v>
      </c>
      <c r="E3" s="32"/>
      <c r="F3" s="32"/>
    </row>
    <row r="4" spans="1:6">
      <c r="A4" s="33">
        <v>45336</v>
      </c>
      <c r="B4" s="31" t="s">
        <v>80</v>
      </c>
      <c r="C4" s="31"/>
      <c r="D4" s="31" t="s">
        <v>81</v>
      </c>
      <c r="E4" s="32"/>
      <c r="F4" s="32"/>
    </row>
    <row r="5" spans="1:6">
      <c r="A5" s="33">
        <v>45336</v>
      </c>
      <c r="B5" s="31" t="s">
        <v>80</v>
      </c>
      <c r="C5" s="31"/>
      <c r="D5" s="31" t="s">
        <v>82</v>
      </c>
      <c r="E5" s="32"/>
      <c r="F5" s="32"/>
    </row>
    <row r="6" spans="1:6">
      <c r="A6" s="33">
        <v>45370</v>
      </c>
      <c r="B6" s="31" t="s">
        <v>77</v>
      </c>
      <c r="C6" s="31"/>
      <c r="D6" s="31" t="s">
        <v>83</v>
      </c>
      <c r="E6" s="32"/>
      <c r="F6" s="32"/>
    </row>
    <row r="7" spans="1:6">
      <c r="A7" s="33">
        <v>45379</v>
      </c>
      <c r="B7" s="31" t="s">
        <v>77</v>
      </c>
      <c r="C7" s="31"/>
      <c r="D7" s="31" t="s">
        <v>84</v>
      </c>
      <c r="E7" s="32" t="s">
        <v>85</v>
      </c>
      <c r="F7" s="32" t="s">
        <v>86</v>
      </c>
    </row>
    <row r="8" spans="1:6">
      <c r="A8" s="33">
        <v>45384</v>
      </c>
      <c r="B8" s="31" t="s">
        <v>77</v>
      </c>
      <c r="C8" s="31"/>
      <c r="D8" s="31" t="s">
        <v>87</v>
      </c>
      <c r="E8" s="32"/>
      <c r="F8" s="32"/>
    </row>
    <row r="9" spans="1:6">
      <c r="A9" s="33">
        <v>45384</v>
      </c>
      <c r="B9" s="31" t="s">
        <v>77</v>
      </c>
      <c r="C9" s="31" t="s">
        <v>88</v>
      </c>
      <c r="D9" s="31"/>
      <c r="E9" s="32"/>
      <c r="F9" s="32"/>
    </row>
    <row r="10" spans="1:6">
      <c r="A10" s="31"/>
      <c r="B10" s="31"/>
      <c r="C10" s="31"/>
      <c r="D10" s="31"/>
      <c r="E10" s="32"/>
      <c r="F10" s="32"/>
    </row>
    <row r="11" spans="1:6">
      <c r="A11" s="31"/>
      <c r="B11" s="31"/>
      <c r="C11" s="31"/>
      <c r="D11" s="31"/>
      <c r="E11" s="32"/>
      <c r="F11" s="32"/>
    </row>
    <row r="12" spans="1:6">
      <c r="A12" s="31"/>
      <c r="B12" s="31"/>
      <c r="C12" s="31"/>
      <c r="D12" s="31"/>
      <c r="E12" s="32"/>
      <c r="F12" s="32"/>
    </row>
    <row r="13" spans="1:6">
      <c r="A13" s="31"/>
      <c r="B13" s="31"/>
      <c r="C13" s="31"/>
      <c r="D13" s="31"/>
      <c r="E13" s="32"/>
      <c r="F13" s="32"/>
    </row>
    <row r="14" spans="1:6">
      <c r="A14" s="31"/>
      <c r="B14" s="31"/>
      <c r="C14" s="31"/>
      <c r="D14" s="31"/>
      <c r="E14" s="32"/>
      <c r="F14" s="32"/>
    </row>
    <row r="15" spans="1:6">
      <c r="A15" s="31"/>
      <c r="B15" s="31"/>
      <c r="C15" s="31"/>
      <c r="D15" s="31"/>
      <c r="E15" s="32"/>
      <c r="F15" s="32"/>
    </row>
    <row r="16" spans="1:6">
      <c r="A16" s="31"/>
      <c r="B16" s="31"/>
      <c r="C16" s="31"/>
      <c r="D16" s="31"/>
      <c r="E16" s="32"/>
      <c r="F16" s="32"/>
    </row>
    <row r="17" spans="1:6">
      <c r="A17" s="31"/>
      <c r="B17" s="31"/>
      <c r="C17" s="31"/>
      <c r="D17" s="31"/>
      <c r="E17" s="32"/>
      <c r="F17" s="32"/>
    </row>
    <row r="18" spans="1:6">
      <c r="A18" s="31"/>
      <c r="B18" s="31"/>
      <c r="C18" s="31"/>
      <c r="D18" s="31"/>
      <c r="E18" s="32"/>
      <c r="F18" s="32"/>
    </row>
    <row r="19" spans="1:6">
      <c r="A19" s="31"/>
      <c r="B19" s="31"/>
      <c r="C19" s="31"/>
      <c r="D19" s="31"/>
      <c r="E19" s="32"/>
      <c r="F19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9F6E-9CDE-4DAB-BF7B-F5C52F9F92D7}">
  <dimension ref="A1:O199"/>
  <sheetViews>
    <sheetView workbookViewId="0">
      <selection activeCell="G21" sqref="G21"/>
    </sheetView>
  </sheetViews>
  <sheetFormatPr defaultRowHeight="15"/>
  <cols>
    <col min="2" max="2" width="11.85546875" style="9" customWidth="1"/>
    <col min="3" max="3" width="12" style="9" customWidth="1"/>
    <col min="5" max="5" width="11.28515625" style="1" customWidth="1"/>
    <col min="6" max="6" width="11" style="1" customWidth="1"/>
    <col min="7" max="7" width="12.85546875" style="10" customWidth="1"/>
    <col min="9" max="9" width="14.85546875" style="9" customWidth="1"/>
    <col min="10" max="10" width="14.28515625" style="9" customWidth="1"/>
    <col min="13" max="13" width="11.28515625" style="1" customWidth="1"/>
    <col min="14" max="14" width="11" style="1" customWidth="1"/>
    <col min="15" max="15" width="12.85546875" style="10" customWidth="1"/>
  </cols>
  <sheetData>
    <row r="1" spans="1:15" ht="15.75" thickBot="1">
      <c r="A1" s="211" t="s">
        <v>89</v>
      </c>
      <c r="B1" s="212"/>
      <c r="C1" s="212"/>
      <c r="D1" s="212"/>
      <c r="E1" s="212"/>
      <c r="F1" s="212"/>
      <c r="G1" s="213"/>
      <c r="H1" s="211" t="s">
        <v>89</v>
      </c>
      <c r="I1" s="212"/>
      <c r="J1" s="212"/>
      <c r="K1" s="212"/>
      <c r="L1" s="212"/>
      <c r="M1" s="212"/>
      <c r="N1" s="212"/>
      <c r="O1" s="213"/>
    </row>
    <row r="2" spans="1:15">
      <c r="B2" s="15" t="s">
        <v>90</v>
      </c>
      <c r="C2" s="15" t="s">
        <v>91</v>
      </c>
      <c r="E2" s="16" t="s">
        <v>92</v>
      </c>
      <c r="F2" s="16" t="s">
        <v>93</v>
      </c>
      <c r="G2" s="17" t="s">
        <v>17</v>
      </c>
      <c r="I2" s="15" t="s">
        <v>90</v>
      </c>
      <c r="J2" s="15" t="s">
        <v>91</v>
      </c>
      <c r="K2" s="15" t="s">
        <v>94</v>
      </c>
      <c r="M2" s="16" t="s">
        <v>92</v>
      </c>
      <c r="N2" s="16" t="s">
        <v>93</v>
      </c>
      <c r="O2" s="17" t="s">
        <v>17</v>
      </c>
    </row>
    <row r="3" spans="1:15">
      <c r="B3" s="9">
        <v>3261539</v>
      </c>
      <c r="C3" s="9">
        <v>3262175</v>
      </c>
      <c r="E3" s="11">
        <f>COUNT(C3:C1048576)</f>
        <v>11</v>
      </c>
      <c r="F3" s="11">
        <f>COUNT(B3:B199)</f>
        <v>20</v>
      </c>
      <c r="G3" s="12">
        <f>F3/E3</f>
        <v>1.8181818181818181</v>
      </c>
      <c r="I3" s="13">
        <v>3254072</v>
      </c>
      <c r="J3" s="13">
        <v>3229353</v>
      </c>
      <c r="K3" s="14" t="str">
        <f>IF(COUNTIF(I:I,J3)&gt;0,"Yes","No")</f>
        <v>No</v>
      </c>
      <c r="M3" s="11">
        <f>COUNTA(J3:J1048576)</f>
        <v>10</v>
      </c>
      <c r="N3" s="11">
        <f>COUNTIF(K3:K199,"Yes")</f>
        <v>8</v>
      </c>
      <c r="O3" s="12">
        <f>N3/M3</f>
        <v>0.8</v>
      </c>
    </row>
    <row r="4" spans="1:15">
      <c r="B4" s="9">
        <v>3274377</v>
      </c>
      <c r="C4" s="9">
        <v>3271600</v>
      </c>
      <c r="I4" s="9">
        <v>3260477</v>
      </c>
      <c r="J4" s="9">
        <v>3271611</v>
      </c>
      <c r="K4" s="14" t="str">
        <f t="shared" ref="K4:K67" si="0">IF(COUNTIF(I:I,J4)&gt;0,"Yes","No")</f>
        <v>No</v>
      </c>
    </row>
    <row r="5" spans="1:15">
      <c r="B5" s="9">
        <v>3266906</v>
      </c>
      <c r="C5" s="9">
        <v>3271276</v>
      </c>
      <c r="I5" s="9">
        <v>3276379</v>
      </c>
      <c r="J5" s="9">
        <v>3280197</v>
      </c>
      <c r="K5" s="14" t="str">
        <f t="shared" si="0"/>
        <v>Yes</v>
      </c>
    </row>
    <row r="6" spans="1:15">
      <c r="B6" s="9">
        <v>3264181</v>
      </c>
      <c r="C6" s="9">
        <v>3253081</v>
      </c>
      <c r="I6" s="9">
        <v>3238671</v>
      </c>
      <c r="J6" s="9">
        <v>3276391</v>
      </c>
      <c r="K6" s="14" t="str">
        <f t="shared" si="0"/>
        <v>Yes</v>
      </c>
    </row>
    <row r="7" spans="1:15">
      <c r="B7" s="9">
        <v>3246779</v>
      </c>
      <c r="C7" s="9">
        <v>3268881</v>
      </c>
      <c r="I7" s="9">
        <v>3263375</v>
      </c>
      <c r="J7" s="9">
        <v>3277901</v>
      </c>
      <c r="K7" s="14" t="str">
        <f t="shared" si="0"/>
        <v>Yes</v>
      </c>
    </row>
    <row r="8" spans="1:15">
      <c r="B8" s="9">
        <v>3244738</v>
      </c>
      <c r="C8" s="9">
        <v>3262155</v>
      </c>
      <c r="I8" s="9">
        <v>3266911</v>
      </c>
      <c r="J8" s="9">
        <v>3249781</v>
      </c>
      <c r="K8" s="14" t="str">
        <f t="shared" si="0"/>
        <v>Yes</v>
      </c>
    </row>
    <row r="9" spans="1:15">
      <c r="B9" s="9">
        <v>3271291</v>
      </c>
      <c r="C9" s="9">
        <v>3266887</v>
      </c>
      <c r="I9" s="9">
        <v>3267900</v>
      </c>
      <c r="J9" s="9">
        <v>3273639</v>
      </c>
      <c r="K9" s="14" t="str">
        <f t="shared" si="0"/>
        <v>Yes</v>
      </c>
    </row>
    <row r="10" spans="1:15">
      <c r="B10" s="9">
        <v>3256375</v>
      </c>
      <c r="C10" s="9">
        <v>3250355</v>
      </c>
      <c r="I10" s="9">
        <v>3282702</v>
      </c>
      <c r="J10" s="9">
        <v>3273638</v>
      </c>
      <c r="K10" s="14" t="str">
        <f t="shared" si="0"/>
        <v>Yes</v>
      </c>
    </row>
    <row r="11" spans="1:15">
      <c r="B11" s="9">
        <v>3248702</v>
      </c>
      <c r="C11" s="9">
        <v>3260502</v>
      </c>
      <c r="I11" s="9">
        <v>3264771</v>
      </c>
      <c r="J11" s="9">
        <v>3229183</v>
      </c>
      <c r="K11" s="14" t="str">
        <f t="shared" si="0"/>
        <v>Yes</v>
      </c>
    </row>
    <row r="12" spans="1:15">
      <c r="B12" s="9">
        <v>3262799</v>
      </c>
      <c r="C12" s="9">
        <v>3254993</v>
      </c>
      <c r="I12" s="9">
        <v>3260102</v>
      </c>
      <c r="J12" s="9">
        <v>3262471</v>
      </c>
      <c r="K12" s="14" t="str">
        <f t="shared" si="0"/>
        <v>Yes</v>
      </c>
    </row>
    <row r="13" spans="1:15">
      <c r="B13" s="9">
        <v>3271607</v>
      </c>
      <c r="C13" s="9">
        <v>3256383</v>
      </c>
      <c r="I13" s="9">
        <v>3269496</v>
      </c>
      <c r="K13" s="14" t="str">
        <f t="shared" si="0"/>
        <v>No</v>
      </c>
    </row>
    <row r="14" spans="1:15">
      <c r="B14" s="9">
        <v>3268278</v>
      </c>
      <c r="I14" s="9">
        <v>3252240</v>
      </c>
      <c r="K14" s="14" t="str">
        <f t="shared" si="0"/>
        <v>No</v>
      </c>
    </row>
    <row r="15" spans="1:15">
      <c r="B15" s="9">
        <v>3250893</v>
      </c>
      <c r="I15" s="9">
        <v>3229052</v>
      </c>
      <c r="K15" s="14" t="str">
        <f t="shared" si="0"/>
        <v>No</v>
      </c>
    </row>
    <row r="16" spans="1:15">
      <c r="B16" s="9">
        <v>3244281</v>
      </c>
      <c r="I16" s="9">
        <v>3267005</v>
      </c>
      <c r="K16" s="14" t="str">
        <f t="shared" si="0"/>
        <v>No</v>
      </c>
    </row>
    <row r="17" spans="2:11">
      <c r="B17" s="9">
        <v>3263373</v>
      </c>
      <c r="I17" s="9">
        <v>3261886</v>
      </c>
      <c r="K17" s="14" t="str">
        <f t="shared" si="0"/>
        <v>No</v>
      </c>
    </row>
    <row r="18" spans="2:11">
      <c r="B18" s="9">
        <v>3243720</v>
      </c>
      <c r="I18" s="9">
        <v>3260489</v>
      </c>
      <c r="K18" s="14" t="str">
        <f t="shared" si="0"/>
        <v>No</v>
      </c>
    </row>
    <row r="19" spans="2:11">
      <c r="B19" s="9">
        <v>3271981</v>
      </c>
      <c r="I19" s="9">
        <v>3269503</v>
      </c>
      <c r="K19" s="14" t="str">
        <f t="shared" si="0"/>
        <v>No</v>
      </c>
    </row>
    <row r="20" spans="2:11">
      <c r="B20" s="9">
        <v>3271982</v>
      </c>
      <c r="I20" s="9">
        <v>3277900</v>
      </c>
      <c r="K20" s="14" t="str">
        <f t="shared" si="0"/>
        <v>No</v>
      </c>
    </row>
    <row r="21" spans="2:11">
      <c r="B21" s="9">
        <v>3265875</v>
      </c>
      <c r="I21" s="9">
        <v>3277908</v>
      </c>
      <c r="K21" s="14" t="str">
        <f t="shared" si="0"/>
        <v>No</v>
      </c>
    </row>
    <row r="22" spans="2:11">
      <c r="B22" s="9">
        <v>3263255</v>
      </c>
      <c r="I22" s="9">
        <v>3277973</v>
      </c>
      <c r="K22" s="14" t="str">
        <f t="shared" si="0"/>
        <v>No</v>
      </c>
    </row>
    <row r="23" spans="2:11">
      <c r="I23" s="9">
        <v>3265274</v>
      </c>
      <c r="K23" s="14" t="str">
        <f t="shared" si="0"/>
        <v>No</v>
      </c>
    </row>
    <row r="24" spans="2:11">
      <c r="I24" s="9">
        <v>3264971</v>
      </c>
      <c r="K24" s="14" t="str">
        <f t="shared" si="0"/>
        <v>No</v>
      </c>
    </row>
    <row r="25" spans="2:11">
      <c r="I25" s="9">
        <v>3258876</v>
      </c>
      <c r="K25" s="14" t="str">
        <f t="shared" si="0"/>
        <v>No</v>
      </c>
    </row>
    <row r="26" spans="2:11">
      <c r="I26" s="9">
        <v>3254074</v>
      </c>
      <c r="K26" s="14" t="str">
        <f t="shared" si="0"/>
        <v>No</v>
      </c>
    </row>
    <row r="27" spans="2:11">
      <c r="I27" s="9">
        <v>3274176</v>
      </c>
      <c r="K27" s="14" t="str">
        <f t="shared" si="0"/>
        <v>No</v>
      </c>
    </row>
    <row r="28" spans="2:11">
      <c r="I28" s="9">
        <v>3230326</v>
      </c>
      <c r="K28" s="14" t="str">
        <f t="shared" si="0"/>
        <v>No</v>
      </c>
    </row>
    <row r="29" spans="2:11">
      <c r="I29" s="9">
        <v>3271588</v>
      </c>
      <c r="K29" s="14" t="str">
        <f t="shared" si="0"/>
        <v>No</v>
      </c>
    </row>
    <row r="30" spans="2:11">
      <c r="I30" s="9">
        <v>3276373</v>
      </c>
      <c r="K30" s="14" t="str">
        <f t="shared" si="0"/>
        <v>No</v>
      </c>
    </row>
    <row r="31" spans="2:11">
      <c r="I31" s="9">
        <v>3262098</v>
      </c>
      <c r="K31" s="14" t="str">
        <f t="shared" si="0"/>
        <v>No</v>
      </c>
    </row>
    <row r="32" spans="2:11">
      <c r="I32" s="9">
        <v>3277636</v>
      </c>
      <c r="K32" s="14" t="str">
        <f t="shared" si="0"/>
        <v>No</v>
      </c>
    </row>
    <row r="33" spans="9:11">
      <c r="I33" s="9">
        <v>3260513</v>
      </c>
      <c r="K33" s="14" t="str">
        <f t="shared" si="0"/>
        <v>No</v>
      </c>
    </row>
    <row r="34" spans="9:11">
      <c r="I34" s="9">
        <v>3269781</v>
      </c>
      <c r="K34" s="14" t="str">
        <f t="shared" si="0"/>
        <v>No</v>
      </c>
    </row>
    <row r="35" spans="9:11">
      <c r="I35" s="9">
        <v>3276894</v>
      </c>
      <c r="K35" s="14" t="str">
        <f t="shared" si="0"/>
        <v>No</v>
      </c>
    </row>
    <row r="36" spans="9:11">
      <c r="I36" s="9">
        <v>3261548</v>
      </c>
      <c r="K36" s="14" t="str">
        <f t="shared" si="0"/>
        <v>No</v>
      </c>
    </row>
    <row r="37" spans="9:11">
      <c r="I37" s="9">
        <v>3270075</v>
      </c>
      <c r="K37" s="14" t="str">
        <f t="shared" si="0"/>
        <v>No</v>
      </c>
    </row>
    <row r="38" spans="9:11">
      <c r="I38" s="9">
        <v>3264141</v>
      </c>
      <c r="K38" s="14" t="str">
        <f t="shared" si="0"/>
        <v>No</v>
      </c>
    </row>
    <row r="39" spans="9:11">
      <c r="I39" s="9">
        <v>3278594</v>
      </c>
      <c r="K39" s="14" t="str">
        <f t="shared" si="0"/>
        <v>No</v>
      </c>
    </row>
    <row r="40" spans="9:11">
      <c r="I40" s="9">
        <v>3276880</v>
      </c>
      <c r="K40" s="14" t="str">
        <f t="shared" si="0"/>
        <v>No</v>
      </c>
    </row>
    <row r="41" spans="9:11">
      <c r="I41" s="9">
        <v>3261512</v>
      </c>
      <c r="K41" s="14" t="str">
        <f t="shared" si="0"/>
        <v>No</v>
      </c>
    </row>
    <row r="42" spans="9:11">
      <c r="I42" s="9">
        <v>3261552</v>
      </c>
      <c r="K42" s="14" t="str">
        <f t="shared" si="0"/>
        <v>No</v>
      </c>
    </row>
    <row r="43" spans="9:11">
      <c r="I43" s="9">
        <v>3229140</v>
      </c>
      <c r="K43" s="14" t="str">
        <f t="shared" si="0"/>
        <v>No</v>
      </c>
    </row>
    <row r="44" spans="9:11">
      <c r="I44" s="9">
        <v>3275773</v>
      </c>
      <c r="K44" s="14" t="str">
        <f t="shared" si="0"/>
        <v>No</v>
      </c>
    </row>
    <row r="45" spans="9:11">
      <c r="I45" s="9">
        <v>3275784</v>
      </c>
      <c r="K45" s="14" t="str">
        <f t="shared" si="0"/>
        <v>No</v>
      </c>
    </row>
    <row r="46" spans="9:11">
      <c r="I46" s="9">
        <v>3264176</v>
      </c>
      <c r="K46" s="14" t="str">
        <f t="shared" si="0"/>
        <v>No</v>
      </c>
    </row>
    <row r="47" spans="9:11">
      <c r="I47" s="9">
        <v>3274174</v>
      </c>
      <c r="K47" s="14" t="str">
        <f t="shared" si="0"/>
        <v>No</v>
      </c>
    </row>
    <row r="48" spans="9:11">
      <c r="I48" s="9">
        <v>3277905</v>
      </c>
      <c r="K48" s="14" t="str">
        <f t="shared" si="0"/>
        <v>No</v>
      </c>
    </row>
    <row r="49" spans="9:11">
      <c r="I49" s="9">
        <v>3269482</v>
      </c>
      <c r="K49" s="14" t="str">
        <f t="shared" si="0"/>
        <v>No</v>
      </c>
    </row>
    <row r="50" spans="9:11">
      <c r="I50" s="9">
        <v>3254070</v>
      </c>
      <c r="K50" s="14" t="str">
        <f t="shared" si="0"/>
        <v>No</v>
      </c>
    </row>
    <row r="51" spans="9:11">
      <c r="I51" s="9">
        <v>3248698</v>
      </c>
      <c r="K51" s="14" t="str">
        <f t="shared" si="0"/>
        <v>No</v>
      </c>
    </row>
    <row r="52" spans="9:11">
      <c r="I52" s="9">
        <v>3229172</v>
      </c>
      <c r="K52" s="14" t="str">
        <f t="shared" si="0"/>
        <v>No</v>
      </c>
    </row>
    <row r="53" spans="9:11">
      <c r="I53" s="9">
        <v>3226390</v>
      </c>
      <c r="K53" s="14" t="str">
        <f t="shared" si="0"/>
        <v>No</v>
      </c>
    </row>
    <row r="54" spans="9:11">
      <c r="I54" s="9">
        <v>3278681</v>
      </c>
      <c r="K54" s="14" t="str">
        <f t="shared" si="0"/>
        <v>No</v>
      </c>
    </row>
    <row r="55" spans="9:11">
      <c r="I55" s="9">
        <v>3280880</v>
      </c>
      <c r="K55" s="14" t="str">
        <f t="shared" si="0"/>
        <v>No</v>
      </c>
    </row>
    <row r="56" spans="9:11">
      <c r="I56" s="9">
        <v>3254081</v>
      </c>
      <c r="K56" s="14" t="str">
        <f t="shared" si="0"/>
        <v>No</v>
      </c>
    </row>
    <row r="57" spans="9:11">
      <c r="I57" s="9">
        <v>3232800</v>
      </c>
      <c r="K57" s="14" t="str">
        <f t="shared" si="0"/>
        <v>No</v>
      </c>
    </row>
    <row r="58" spans="9:11">
      <c r="I58" s="9">
        <v>3276375</v>
      </c>
      <c r="K58" s="14" t="str">
        <f t="shared" si="0"/>
        <v>No</v>
      </c>
    </row>
    <row r="59" spans="9:11">
      <c r="I59" s="9">
        <v>3229064</v>
      </c>
      <c r="K59" s="14" t="str">
        <f t="shared" si="0"/>
        <v>No</v>
      </c>
    </row>
    <row r="60" spans="9:11">
      <c r="I60" s="9">
        <v>3229080</v>
      </c>
      <c r="K60" s="14" t="str">
        <f t="shared" si="0"/>
        <v>No</v>
      </c>
    </row>
    <row r="61" spans="9:11">
      <c r="I61" s="9">
        <v>3260494</v>
      </c>
      <c r="K61" s="14" t="str">
        <f t="shared" si="0"/>
        <v>No</v>
      </c>
    </row>
    <row r="62" spans="9:11">
      <c r="I62" s="9">
        <v>3258875</v>
      </c>
      <c r="K62" s="14" t="str">
        <f t="shared" si="0"/>
        <v>No</v>
      </c>
    </row>
    <row r="63" spans="9:11">
      <c r="I63" s="9">
        <v>3277901</v>
      </c>
      <c r="K63" s="14" t="str">
        <f t="shared" si="0"/>
        <v>No</v>
      </c>
    </row>
    <row r="64" spans="9:11">
      <c r="I64" s="9">
        <v>3277904</v>
      </c>
      <c r="K64" s="14" t="str">
        <f t="shared" si="0"/>
        <v>No</v>
      </c>
    </row>
    <row r="65" spans="9:11">
      <c r="I65" s="9">
        <v>3271992</v>
      </c>
      <c r="K65" s="14" t="str">
        <f t="shared" si="0"/>
        <v>No</v>
      </c>
    </row>
    <row r="66" spans="9:11">
      <c r="I66" s="9">
        <v>3272263</v>
      </c>
      <c r="K66" s="14" t="str">
        <f t="shared" si="0"/>
        <v>No</v>
      </c>
    </row>
    <row r="67" spans="9:11">
      <c r="I67" s="9">
        <v>3276381</v>
      </c>
      <c r="K67" s="14" t="str">
        <f t="shared" si="0"/>
        <v>No</v>
      </c>
    </row>
    <row r="68" spans="9:11">
      <c r="I68" s="9">
        <v>3279022</v>
      </c>
      <c r="K68" s="14" t="str">
        <f t="shared" ref="K68:K131" si="1">IF(COUNTIF(I:I,J68)&gt;0,"Yes","No")</f>
        <v>No</v>
      </c>
    </row>
    <row r="69" spans="9:11">
      <c r="I69" s="9">
        <v>3262471</v>
      </c>
      <c r="K69" s="14" t="str">
        <f t="shared" si="1"/>
        <v>No</v>
      </c>
    </row>
    <row r="70" spans="9:11">
      <c r="I70" s="9">
        <v>3280194</v>
      </c>
      <c r="K70" s="14" t="str">
        <f t="shared" si="1"/>
        <v>No</v>
      </c>
    </row>
    <row r="71" spans="9:11">
      <c r="I71" s="9">
        <v>3229183</v>
      </c>
      <c r="K71" s="14" t="str">
        <f t="shared" si="1"/>
        <v>No</v>
      </c>
    </row>
    <row r="72" spans="9:11">
      <c r="I72" s="9">
        <v>3280877</v>
      </c>
      <c r="K72" s="14" t="str">
        <f t="shared" si="1"/>
        <v>No</v>
      </c>
    </row>
    <row r="73" spans="9:11">
      <c r="I73" s="9">
        <v>3243979</v>
      </c>
      <c r="K73" s="14" t="str">
        <f t="shared" si="1"/>
        <v>No</v>
      </c>
    </row>
    <row r="74" spans="9:11">
      <c r="I74" s="9">
        <v>3280878</v>
      </c>
      <c r="K74" s="14" t="str">
        <f t="shared" si="1"/>
        <v>No</v>
      </c>
    </row>
    <row r="75" spans="9:11">
      <c r="I75" s="9">
        <v>3276391</v>
      </c>
      <c r="K75" s="14" t="str">
        <f t="shared" si="1"/>
        <v>No</v>
      </c>
    </row>
    <row r="76" spans="9:11">
      <c r="I76" s="9">
        <v>3273638</v>
      </c>
      <c r="K76" s="14" t="str">
        <f t="shared" si="1"/>
        <v>No</v>
      </c>
    </row>
    <row r="77" spans="9:11">
      <c r="I77" s="9">
        <v>3273639</v>
      </c>
      <c r="K77" s="14" t="str">
        <f t="shared" si="1"/>
        <v>No</v>
      </c>
    </row>
    <row r="78" spans="9:11">
      <c r="I78" s="9">
        <v>3260471</v>
      </c>
      <c r="K78" s="14" t="str">
        <f t="shared" si="1"/>
        <v>No</v>
      </c>
    </row>
    <row r="79" spans="9:11">
      <c r="I79" s="9">
        <v>3262116</v>
      </c>
      <c r="K79" s="14" t="str">
        <f t="shared" si="1"/>
        <v>No</v>
      </c>
    </row>
    <row r="80" spans="9:11">
      <c r="I80" s="9">
        <v>3280197</v>
      </c>
      <c r="K80" s="14" t="str">
        <f t="shared" si="1"/>
        <v>No</v>
      </c>
    </row>
    <row r="81" spans="9:11">
      <c r="I81" s="9">
        <v>3249781</v>
      </c>
      <c r="K81" s="14" t="str">
        <f t="shared" si="1"/>
        <v>No</v>
      </c>
    </row>
    <row r="82" spans="9:11">
      <c r="K82" s="14" t="str">
        <f t="shared" si="1"/>
        <v>No</v>
      </c>
    </row>
    <row r="83" spans="9:11">
      <c r="K83" s="14" t="str">
        <f t="shared" si="1"/>
        <v>No</v>
      </c>
    </row>
    <row r="84" spans="9:11">
      <c r="K84" s="14" t="str">
        <f t="shared" si="1"/>
        <v>No</v>
      </c>
    </row>
    <row r="85" spans="9:11">
      <c r="K85" s="14" t="str">
        <f t="shared" si="1"/>
        <v>No</v>
      </c>
    </row>
    <row r="86" spans="9:11">
      <c r="K86" s="14" t="str">
        <f t="shared" si="1"/>
        <v>No</v>
      </c>
    </row>
    <row r="87" spans="9:11">
      <c r="K87" s="14" t="str">
        <f t="shared" si="1"/>
        <v>No</v>
      </c>
    </row>
    <row r="88" spans="9:11">
      <c r="K88" s="14" t="str">
        <f t="shared" si="1"/>
        <v>No</v>
      </c>
    </row>
    <row r="89" spans="9:11">
      <c r="K89" s="14" t="str">
        <f t="shared" si="1"/>
        <v>No</v>
      </c>
    </row>
    <row r="90" spans="9:11">
      <c r="K90" s="14" t="str">
        <f t="shared" si="1"/>
        <v>No</v>
      </c>
    </row>
    <row r="91" spans="9:11">
      <c r="K91" s="14" t="str">
        <f t="shared" si="1"/>
        <v>No</v>
      </c>
    </row>
    <row r="92" spans="9:11">
      <c r="K92" s="14" t="str">
        <f t="shared" si="1"/>
        <v>No</v>
      </c>
    </row>
    <row r="93" spans="9:11">
      <c r="K93" s="14" t="str">
        <f t="shared" si="1"/>
        <v>No</v>
      </c>
    </row>
    <row r="94" spans="9:11">
      <c r="K94" s="14" t="str">
        <f t="shared" si="1"/>
        <v>No</v>
      </c>
    </row>
    <row r="95" spans="9:11">
      <c r="K95" s="14" t="str">
        <f t="shared" si="1"/>
        <v>No</v>
      </c>
    </row>
    <row r="96" spans="9:11">
      <c r="K96" s="14" t="str">
        <f t="shared" si="1"/>
        <v>No</v>
      </c>
    </row>
    <row r="97" spans="11:11">
      <c r="K97" s="14" t="str">
        <f t="shared" si="1"/>
        <v>No</v>
      </c>
    </row>
    <row r="98" spans="11:11">
      <c r="K98" s="14" t="str">
        <f t="shared" si="1"/>
        <v>No</v>
      </c>
    </row>
    <row r="99" spans="11:11">
      <c r="K99" s="14" t="str">
        <f t="shared" si="1"/>
        <v>No</v>
      </c>
    </row>
    <row r="100" spans="11:11">
      <c r="K100" s="14" t="str">
        <f t="shared" si="1"/>
        <v>No</v>
      </c>
    </row>
    <row r="101" spans="11:11">
      <c r="K101" s="14" t="str">
        <f t="shared" si="1"/>
        <v>No</v>
      </c>
    </row>
    <row r="102" spans="11:11">
      <c r="K102" s="14" t="str">
        <f t="shared" si="1"/>
        <v>No</v>
      </c>
    </row>
    <row r="103" spans="11:11">
      <c r="K103" s="14" t="str">
        <f t="shared" si="1"/>
        <v>No</v>
      </c>
    </row>
    <row r="104" spans="11:11">
      <c r="K104" s="14" t="str">
        <f t="shared" si="1"/>
        <v>No</v>
      </c>
    </row>
    <row r="105" spans="11:11">
      <c r="K105" s="14" t="str">
        <f t="shared" si="1"/>
        <v>No</v>
      </c>
    </row>
    <row r="106" spans="11:11">
      <c r="K106" s="14" t="str">
        <f t="shared" si="1"/>
        <v>No</v>
      </c>
    </row>
    <row r="107" spans="11:11">
      <c r="K107" s="14" t="str">
        <f t="shared" si="1"/>
        <v>No</v>
      </c>
    </row>
    <row r="108" spans="11:11">
      <c r="K108" s="14" t="str">
        <f t="shared" si="1"/>
        <v>No</v>
      </c>
    </row>
    <row r="109" spans="11:11">
      <c r="K109" s="14" t="str">
        <f t="shared" si="1"/>
        <v>No</v>
      </c>
    </row>
    <row r="110" spans="11:11">
      <c r="K110" s="14" t="str">
        <f t="shared" si="1"/>
        <v>No</v>
      </c>
    </row>
    <row r="111" spans="11:11">
      <c r="K111" s="14" t="str">
        <f t="shared" si="1"/>
        <v>No</v>
      </c>
    </row>
    <row r="112" spans="11:11">
      <c r="K112" s="14" t="str">
        <f t="shared" si="1"/>
        <v>No</v>
      </c>
    </row>
    <row r="113" spans="11:11">
      <c r="K113" s="14" t="str">
        <f t="shared" si="1"/>
        <v>No</v>
      </c>
    </row>
    <row r="114" spans="11:11">
      <c r="K114" s="14" t="str">
        <f t="shared" si="1"/>
        <v>No</v>
      </c>
    </row>
    <row r="115" spans="11:11">
      <c r="K115" s="14" t="str">
        <f t="shared" si="1"/>
        <v>No</v>
      </c>
    </row>
    <row r="116" spans="11:11">
      <c r="K116" s="14" t="str">
        <f t="shared" si="1"/>
        <v>No</v>
      </c>
    </row>
    <row r="117" spans="11:11">
      <c r="K117" s="14" t="str">
        <f t="shared" si="1"/>
        <v>No</v>
      </c>
    </row>
    <row r="118" spans="11:11">
      <c r="K118" s="14" t="str">
        <f t="shared" si="1"/>
        <v>No</v>
      </c>
    </row>
    <row r="119" spans="11:11">
      <c r="K119" s="14" t="str">
        <f t="shared" si="1"/>
        <v>No</v>
      </c>
    </row>
    <row r="120" spans="11:11">
      <c r="K120" s="14" t="str">
        <f t="shared" si="1"/>
        <v>No</v>
      </c>
    </row>
    <row r="121" spans="11:11">
      <c r="K121" s="14" t="str">
        <f t="shared" si="1"/>
        <v>No</v>
      </c>
    </row>
    <row r="122" spans="11:11">
      <c r="K122" s="14" t="str">
        <f t="shared" si="1"/>
        <v>No</v>
      </c>
    </row>
    <row r="123" spans="11:11">
      <c r="K123" s="14" t="str">
        <f t="shared" si="1"/>
        <v>No</v>
      </c>
    </row>
    <row r="124" spans="11:11">
      <c r="K124" s="14" t="str">
        <f t="shared" si="1"/>
        <v>No</v>
      </c>
    </row>
    <row r="125" spans="11:11">
      <c r="K125" s="14" t="str">
        <f t="shared" si="1"/>
        <v>No</v>
      </c>
    </row>
    <row r="126" spans="11:11">
      <c r="K126" s="14" t="str">
        <f t="shared" si="1"/>
        <v>No</v>
      </c>
    </row>
    <row r="127" spans="11:11">
      <c r="K127" s="14" t="str">
        <f t="shared" si="1"/>
        <v>No</v>
      </c>
    </row>
    <row r="128" spans="11:11">
      <c r="K128" s="14" t="str">
        <f t="shared" si="1"/>
        <v>No</v>
      </c>
    </row>
    <row r="129" spans="11:11">
      <c r="K129" s="14" t="str">
        <f t="shared" si="1"/>
        <v>No</v>
      </c>
    </row>
    <row r="130" spans="11:11">
      <c r="K130" s="14" t="str">
        <f t="shared" si="1"/>
        <v>No</v>
      </c>
    </row>
    <row r="131" spans="11:11">
      <c r="K131" s="14" t="str">
        <f t="shared" si="1"/>
        <v>No</v>
      </c>
    </row>
    <row r="132" spans="11:11">
      <c r="K132" s="14" t="str">
        <f t="shared" ref="K132:K195" si="2">IF(COUNTIF(I:I,J132)&gt;0,"Yes","No")</f>
        <v>No</v>
      </c>
    </row>
    <row r="133" spans="11:11">
      <c r="K133" s="14" t="str">
        <f t="shared" si="2"/>
        <v>No</v>
      </c>
    </row>
    <row r="134" spans="11:11">
      <c r="K134" s="14" t="str">
        <f t="shared" si="2"/>
        <v>No</v>
      </c>
    </row>
    <row r="135" spans="11:11">
      <c r="K135" s="14" t="str">
        <f t="shared" si="2"/>
        <v>No</v>
      </c>
    </row>
    <row r="136" spans="11:11">
      <c r="K136" s="14" t="str">
        <f t="shared" si="2"/>
        <v>No</v>
      </c>
    </row>
    <row r="137" spans="11:11">
      <c r="K137" s="14" t="str">
        <f t="shared" si="2"/>
        <v>No</v>
      </c>
    </row>
    <row r="138" spans="11:11">
      <c r="K138" s="14" t="str">
        <f t="shared" si="2"/>
        <v>No</v>
      </c>
    </row>
    <row r="139" spans="11:11">
      <c r="K139" s="14" t="str">
        <f t="shared" si="2"/>
        <v>No</v>
      </c>
    </row>
    <row r="140" spans="11:11">
      <c r="K140" s="14" t="str">
        <f t="shared" si="2"/>
        <v>No</v>
      </c>
    </row>
    <row r="141" spans="11:11">
      <c r="K141" s="14" t="str">
        <f t="shared" si="2"/>
        <v>No</v>
      </c>
    </row>
    <row r="142" spans="11:11">
      <c r="K142" s="14" t="str">
        <f t="shared" si="2"/>
        <v>No</v>
      </c>
    </row>
    <row r="143" spans="11:11">
      <c r="K143" s="14" t="str">
        <f t="shared" si="2"/>
        <v>No</v>
      </c>
    </row>
    <row r="144" spans="11:11">
      <c r="K144" s="14" t="str">
        <f t="shared" si="2"/>
        <v>No</v>
      </c>
    </row>
    <row r="145" spans="11:11">
      <c r="K145" s="14" t="str">
        <f t="shared" si="2"/>
        <v>No</v>
      </c>
    </row>
    <row r="146" spans="11:11">
      <c r="K146" s="14" t="str">
        <f t="shared" si="2"/>
        <v>No</v>
      </c>
    </row>
    <row r="147" spans="11:11">
      <c r="K147" s="14" t="str">
        <f t="shared" si="2"/>
        <v>No</v>
      </c>
    </row>
    <row r="148" spans="11:11">
      <c r="K148" s="14" t="str">
        <f t="shared" si="2"/>
        <v>No</v>
      </c>
    </row>
    <row r="149" spans="11:11">
      <c r="K149" s="14" t="str">
        <f t="shared" si="2"/>
        <v>No</v>
      </c>
    </row>
    <row r="150" spans="11:11">
      <c r="K150" s="14" t="str">
        <f t="shared" si="2"/>
        <v>No</v>
      </c>
    </row>
    <row r="151" spans="11:11">
      <c r="K151" s="14" t="str">
        <f t="shared" si="2"/>
        <v>No</v>
      </c>
    </row>
    <row r="152" spans="11:11">
      <c r="K152" s="14" t="str">
        <f t="shared" si="2"/>
        <v>No</v>
      </c>
    </row>
    <row r="153" spans="11:11">
      <c r="K153" s="14" t="str">
        <f t="shared" si="2"/>
        <v>No</v>
      </c>
    </row>
    <row r="154" spans="11:11">
      <c r="K154" s="14" t="str">
        <f t="shared" si="2"/>
        <v>No</v>
      </c>
    </row>
    <row r="155" spans="11:11">
      <c r="K155" s="14" t="str">
        <f t="shared" si="2"/>
        <v>No</v>
      </c>
    </row>
    <row r="156" spans="11:11">
      <c r="K156" s="14" t="str">
        <f t="shared" si="2"/>
        <v>No</v>
      </c>
    </row>
    <row r="157" spans="11:11">
      <c r="K157" s="14" t="str">
        <f t="shared" si="2"/>
        <v>No</v>
      </c>
    </row>
    <row r="158" spans="11:11">
      <c r="K158" s="14" t="str">
        <f t="shared" si="2"/>
        <v>No</v>
      </c>
    </row>
    <row r="159" spans="11:11">
      <c r="K159" s="14" t="str">
        <f t="shared" si="2"/>
        <v>No</v>
      </c>
    </row>
    <row r="160" spans="11:11">
      <c r="K160" s="14" t="str">
        <f t="shared" si="2"/>
        <v>No</v>
      </c>
    </row>
    <row r="161" spans="11:11">
      <c r="K161" s="14" t="str">
        <f t="shared" si="2"/>
        <v>No</v>
      </c>
    </row>
    <row r="162" spans="11:11">
      <c r="K162" s="14" t="str">
        <f t="shared" si="2"/>
        <v>No</v>
      </c>
    </row>
    <row r="163" spans="11:11">
      <c r="K163" s="14" t="str">
        <f t="shared" si="2"/>
        <v>No</v>
      </c>
    </row>
    <row r="164" spans="11:11">
      <c r="K164" s="14" t="str">
        <f t="shared" si="2"/>
        <v>No</v>
      </c>
    </row>
    <row r="165" spans="11:11">
      <c r="K165" s="14" t="str">
        <f t="shared" si="2"/>
        <v>No</v>
      </c>
    </row>
    <row r="166" spans="11:11">
      <c r="K166" s="14" t="str">
        <f t="shared" si="2"/>
        <v>No</v>
      </c>
    </row>
    <row r="167" spans="11:11">
      <c r="K167" s="14" t="str">
        <f t="shared" si="2"/>
        <v>No</v>
      </c>
    </row>
    <row r="168" spans="11:11">
      <c r="K168" s="14" t="str">
        <f t="shared" si="2"/>
        <v>No</v>
      </c>
    </row>
    <row r="169" spans="11:11">
      <c r="K169" s="14" t="str">
        <f t="shared" si="2"/>
        <v>No</v>
      </c>
    </row>
    <row r="170" spans="11:11">
      <c r="K170" s="14" t="str">
        <f t="shared" si="2"/>
        <v>No</v>
      </c>
    </row>
    <row r="171" spans="11:11">
      <c r="K171" s="14" t="str">
        <f t="shared" si="2"/>
        <v>No</v>
      </c>
    </row>
    <row r="172" spans="11:11">
      <c r="K172" s="14" t="str">
        <f t="shared" si="2"/>
        <v>No</v>
      </c>
    </row>
    <row r="173" spans="11:11">
      <c r="K173" s="14" t="str">
        <f t="shared" si="2"/>
        <v>No</v>
      </c>
    </row>
    <row r="174" spans="11:11">
      <c r="K174" s="14" t="str">
        <f t="shared" si="2"/>
        <v>No</v>
      </c>
    </row>
    <row r="175" spans="11:11">
      <c r="K175" s="14" t="str">
        <f t="shared" si="2"/>
        <v>No</v>
      </c>
    </row>
    <row r="176" spans="11:11">
      <c r="K176" s="14" t="str">
        <f t="shared" si="2"/>
        <v>No</v>
      </c>
    </row>
    <row r="177" spans="11:11">
      <c r="K177" s="14" t="str">
        <f t="shared" si="2"/>
        <v>No</v>
      </c>
    </row>
    <row r="178" spans="11:11">
      <c r="K178" s="14" t="str">
        <f t="shared" si="2"/>
        <v>No</v>
      </c>
    </row>
    <row r="179" spans="11:11">
      <c r="K179" s="14" t="str">
        <f t="shared" si="2"/>
        <v>No</v>
      </c>
    </row>
    <row r="180" spans="11:11">
      <c r="K180" s="14" t="str">
        <f t="shared" si="2"/>
        <v>No</v>
      </c>
    </row>
    <row r="181" spans="11:11">
      <c r="K181" s="14" t="str">
        <f t="shared" si="2"/>
        <v>No</v>
      </c>
    </row>
    <row r="182" spans="11:11">
      <c r="K182" s="14" t="str">
        <f t="shared" si="2"/>
        <v>No</v>
      </c>
    </row>
    <row r="183" spans="11:11">
      <c r="K183" s="14" t="str">
        <f t="shared" si="2"/>
        <v>No</v>
      </c>
    </row>
    <row r="184" spans="11:11">
      <c r="K184" s="14" t="str">
        <f t="shared" si="2"/>
        <v>No</v>
      </c>
    </row>
    <row r="185" spans="11:11">
      <c r="K185" s="14" t="str">
        <f t="shared" si="2"/>
        <v>No</v>
      </c>
    </row>
    <row r="186" spans="11:11">
      <c r="K186" s="14" t="str">
        <f t="shared" si="2"/>
        <v>No</v>
      </c>
    </row>
    <row r="187" spans="11:11">
      <c r="K187" s="14" t="str">
        <f t="shared" si="2"/>
        <v>No</v>
      </c>
    </row>
    <row r="188" spans="11:11">
      <c r="K188" s="14" t="str">
        <f t="shared" si="2"/>
        <v>No</v>
      </c>
    </row>
    <row r="189" spans="11:11">
      <c r="K189" s="14" t="str">
        <f t="shared" si="2"/>
        <v>No</v>
      </c>
    </row>
    <row r="190" spans="11:11">
      <c r="K190" s="14" t="str">
        <f t="shared" si="2"/>
        <v>No</v>
      </c>
    </row>
    <row r="191" spans="11:11">
      <c r="K191" s="14" t="str">
        <f t="shared" si="2"/>
        <v>No</v>
      </c>
    </row>
    <row r="192" spans="11:11">
      <c r="K192" s="14" t="str">
        <f t="shared" si="2"/>
        <v>No</v>
      </c>
    </row>
    <row r="193" spans="11:11">
      <c r="K193" s="14" t="str">
        <f t="shared" si="2"/>
        <v>No</v>
      </c>
    </row>
    <row r="194" spans="11:11">
      <c r="K194" s="14" t="str">
        <f t="shared" si="2"/>
        <v>No</v>
      </c>
    </row>
    <row r="195" spans="11:11">
      <c r="K195" s="14" t="str">
        <f t="shared" si="2"/>
        <v>No</v>
      </c>
    </row>
    <row r="196" spans="11:11">
      <c r="K196" s="14" t="str">
        <f t="shared" ref="K196:K199" si="3">IF(COUNTIF(I:I,J196)&gt;0,"Yes","No")</f>
        <v>No</v>
      </c>
    </row>
    <row r="197" spans="11:11">
      <c r="K197" s="14" t="str">
        <f t="shared" si="3"/>
        <v>No</v>
      </c>
    </row>
    <row r="198" spans="11:11">
      <c r="K198" s="14" t="str">
        <f t="shared" si="3"/>
        <v>No</v>
      </c>
    </row>
    <row r="199" spans="11:11">
      <c r="K199" s="14" t="str">
        <f t="shared" si="3"/>
        <v>No</v>
      </c>
    </row>
  </sheetData>
  <mergeCells count="2">
    <mergeCell ref="A1:G1"/>
    <mergeCell ref="H1:O1"/>
  </mergeCells>
  <conditionalFormatting sqref="B3:B29">
    <cfRule type="duplicateValues" dxfId="7" priority="1"/>
  </conditionalFormatting>
  <conditionalFormatting sqref="K3:K199">
    <cfRule type="cellIs" dxfId="6" priority="4" operator="greaterThan">
      <formula>0</formula>
    </cfRule>
  </conditionalFormatting>
  <conditionalFormatting sqref="K3:K1048576">
    <cfRule type="cellIs" dxfId="5" priority="2" operator="equal">
      <formula>"No"</formula>
    </cfRule>
    <cfRule type="cellIs" dxfId="4" priority="3" operator="equal">
      <formula>"Yes"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5327-A214-4B98-AEC9-88DF0DA66C0C}">
  <dimension ref="A1:N704"/>
  <sheetViews>
    <sheetView workbookViewId="0">
      <selection activeCell="L13" sqref="L13"/>
    </sheetView>
  </sheetViews>
  <sheetFormatPr defaultRowHeight="15"/>
  <cols>
    <col min="1" max="4" width="12.5703125" style="9" customWidth="1"/>
    <col min="5" max="5" width="10.140625" style="9" customWidth="1"/>
    <col min="6" max="6" width="9.140625" style="9"/>
    <col min="7" max="7" width="9.7109375" style="38" bestFit="1" customWidth="1"/>
    <col min="8" max="8" width="10.7109375" style="38" bestFit="1" customWidth="1"/>
    <col min="11" max="11" width="21.5703125" style="1" customWidth="1"/>
    <col min="12" max="13" width="20.5703125" style="1" customWidth="1"/>
    <col min="14" max="14" width="13.5703125" style="1" customWidth="1"/>
  </cols>
  <sheetData>
    <row r="1" spans="1:14">
      <c r="A1" t="s">
        <v>95</v>
      </c>
      <c r="B1" t="s">
        <v>96</v>
      </c>
      <c r="C1" t="s">
        <v>97</v>
      </c>
      <c r="D1" t="s">
        <v>75</v>
      </c>
      <c r="E1" t="s">
        <v>98</v>
      </c>
      <c r="F1" t="s">
        <v>99</v>
      </c>
      <c r="G1" s="37" t="s">
        <v>100</v>
      </c>
      <c r="H1" s="37" t="s">
        <v>101</v>
      </c>
    </row>
    <row r="2" spans="1:14">
      <c r="A2" s="9" t="s">
        <v>102</v>
      </c>
      <c r="B2" s="9">
        <v>7</v>
      </c>
      <c r="C2" s="9" t="s">
        <v>103</v>
      </c>
      <c r="D2" s="9" t="s">
        <v>104</v>
      </c>
      <c r="E2" s="9">
        <v>3294858</v>
      </c>
      <c r="F2" s="9">
        <v>7</v>
      </c>
      <c r="G2" s="38">
        <v>45460</v>
      </c>
      <c r="H2" s="38">
        <v>45461</v>
      </c>
      <c r="I2">
        <f>IF(F2 = "", "",(_xlfn.DAYS(H2,G2)))</f>
        <v>1</v>
      </c>
      <c r="K2" s="30" t="s">
        <v>105</v>
      </c>
      <c r="L2" s="30" t="s">
        <v>106</v>
      </c>
      <c r="M2" s="30" t="s">
        <v>107</v>
      </c>
      <c r="N2" s="30" t="s">
        <v>18</v>
      </c>
    </row>
    <row r="3" spans="1:14">
      <c r="A3" s="9" t="s">
        <v>108</v>
      </c>
      <c r="B3" s="9">
        <v>15</v>
      </c>
      <c r="C3" s="9" t="s">
        <v>109</v>
      </c>
      <c r="D3" s="9" t="s">
        <v>110</v>
      </c>
      <c r="E3" s="9">
        <v>3304787</v>
      </c>
      <c r="F3" s="9">
        <v>30</v>
      </c>
      <c r="G3" s="38">
        <v>45460</v>
      </c>
      <c r="H3" s="38">
        <v>45461</v>
      </c>
      <c r="I3">
        <f t="shared" ref="I3:I66" si="0">IF(F3 = "", "",(_xlfn.DAYS(H3,G3)))</f>
        <v>1</v>
      </c>
      <c r="K3" s="1">
        <f>COUNTIFS(I:I,"&gt;2",I:I,"&lt;0")</f>
        <v>0</v>
      </c>
      <c r="L3" s="1">
        <f>COUNTIFS(I:I,"&lt;3",I:I,"&gt;=-1")</f>
        <v>28</v>
      </c>
      <c r="M3" s="1">
        <f>COUNT(I:I)</f>
        <v>28</v>
      </c>
      <c r="N3" s="10">
        <f>L3/M3</f>
        <v>1</v>
      </c>
    </row>
    <row r="4" spans="1:14">
      <c r="A4" s="9" t="s">
        <v>108</v>
      </c>
      <c r="B4" s="9">
        <v>16</v>
      </c>
      <c r="C4" s="9" t="s">
        <v>111</v>
      </c>
      <c r="D4" s="9" t="s">
        <v>112</v>
      </c>
      <c r="E4" s="9">
        <v>3297154</v>
      </c>
      <c r="F4" s="9">
        <v>77</v>
      </c>
      <c r="G4" s="38">
        <v>45460</v>
      </c>
      <c r="H4" s="38">
        <v>45461</v>
      </c>
      <c r="I4">
        <f t="shared" si="0"/>
        <v>1</v>
      </c>
      <c r="L4" s="1">
        <v>41</v>
      </c>
      <c r="M4" s="1">
        <f>COUNT(I:I)</f>
        <v>28</v>
      </c>
      <c r="N4" s="10">
        <f>L4/M4</f>
        <v>1.4642857142857142</v>
      </c>
    </row>
    <row r="5" spans="1:14">
      <c r="A5" s="9" t="s">
        <v>108</v>
      </c>
      <c r="B5" s="9">
        <v>14</v>
      </c>
      <c r="C5" s="9" t="s">
        <v>113</v>
      </c>
      <c r="D5" s="9" t="s">
        <v>114</v>
      </c>
      <c r="E5" s="9">
        <v>3312695</v>
      </c>
      <c r="F5" s="9">
        <v>27</v>
      </c>
      <c r="G5" s="38">
        <v>45460</v>
      </c>
      <c r="H5" s="38">
        <v>45461</v>
      </c>
      <c r="I5">
        <f t="shared" si="0"/>
        <v>1</v>
      </c>
    </row>
    <row r="6" spans="1:14">
      <c r="A6" s="9" t="s">
        <v>108</v>
      </c>
      <c r="B6" s="9">
        <v>17</v>
      </c>
      <c r="C6" s="9" t="s">
        <v>115</v>
      </c>
      <c r="D6" s="9" t="s">
        <v>116</v>
      </c>
      <c r="E6" s="9">
        <v>3320655</v>
      </c>
      <c r="F6" s="9">
        <v>161</v>
      </c>
      <c r="G6" s="38">
        <v>45460</v>
      </c>
      <c r="H6" s="38">
        <v>45461</v>
      </c>
      <c r="I6">
        <f t="shared" si="0"/>
        <v>1</v>
      </c>
    </row>
    <row r="7" spans="1:14">
      <c r="A7" s="9" t="s">
        <v>117</v>
      </c>
      <c r="B7" s="9">
        <v>70</v>
      </c>
      <c r="C7" s="9" t="s">
        <v>118</v>
      </c>
      <c r="D7" s="9" t="s">
        <v>119</v>
      </c>
      <c r="E7" s="9">
        <v>3302868</v>
      </c>
      <c r="F7" s="9">
        <v>700</v>
      </c>
      <c r="G7" s="38">
        <v>45460</v>
      </c>
      <c r="H7" s="38">
        <v>45461</v>
      </c>
      <c r="I7">
        <f t="shared" si="0"/>
        <v>1</v>
      </c>
    </row>
    <row r="8" spans="1:14">
      <c r="A8" s="9" t="s">
        <v>117</v>
      </c>
      <c r="B8" s="9">
        <v>4</v>
      </c>
      <c r="C8" s="9" t="s">
        <v>120</v>
      </c>
      <c r="D8" s="9" t="s">
        <v>121</v>
      </c>
      <c r="E8" s="9">
        <v>3297153</v>
      </c>
      <c r="F8" s="9">
        <v>32</v>
      </c>
      <c r="G8" s="38">
        <v>45460.562060185184</v>
      </c>
      <c r="H8" s="38">
        <v>45461</v>
      </c>
      <c r="I8">
        <f t="shared" si="0"/>
        <v>1</v>
      </c>
    </row>
    <row r="9" spans="1:14">
      <c r="A9" s="9" t="s">
        <v>108</v>
      </c>
      <c r="B9" s="9">
        <v>25</v>
      </c>
      <c r="C9" s="9" t="s">
        <v>122</v>
      </c>
      <c r="D9" s="9" t="s">
        <v>123</v>
      </c>
      <c r="E9" s="9">
        <v>3308653</v>
      </c>
      <c r="F9" s="9">
        <v>50</v>
      </c>
      <c r="G9" s="38">
        <v>45460</v>
      </c>
      <c r="H9" s="38">
        <v>45461</v>
      </c>
      <c r="I9">
        <f t="shared" si="0"/>
        <v>1</v>
      </c>
    </row>
    <row r="10" spans="1:14">
      <c r="A10" s="9" t="s">
        <v>124</v>
      </c>
      <c r="B10" s="9">
        <v>6</v>
      </c>
      <c r="C10" s="9" t="s">
        <v>125</v>
      </c>
      <c r="D10" s="9" t="s">
        <v>126</v>
      </c>
      <c r="E10" s="9">
        <v>3294865</v>
      </c>
      <c r="F10" s="9">
        <v>6</v>
      </c>
      <c r="G10" s="38">
        <v>45460.624791666669</v>
      </c>
      <c r="H10" s="38">
        <v>45461</v>
      </c>
      <c r="I10">
        <f t="shared" si="0"/>
        <v>1</v>
      </c>
    </row>
    <row r="11" spans="1:14">
      <c r="A11" s="9" t="s">
        <v>117</v>
      </c>
      <c r="B11" s="9">
        <v>8</v>
      </c>
      <c r="C11" s="9">
        <v>148604</v>
      </c>
      <c r="D11" s="9" t="s">
        <v>127</v>
      </c>
      <c r="E11" s="9">
        <v>3297152</v>
      </c>
      <c r="F11" s="9">
        <v>36</v>
      </c>
      <c r="G11" s="38">
        <v>45460.635717592595</v>
      </c>
      <c r="H11" s="38">
        <v>45461</v>
      </c>
      <c r="I11">
        <f t="shared" si="0"/>
        <v>1</v>
      </c>
    </row>
    <row r="12" spans="1:14">
      <c r="A12" s="9" t="s">
        <v>108</v>
      </c>
      <c r="B12" s="9">
        <v>1</v>
      </c>
      <c r="C12" s="9" t="s">
        <v>128</v>
      </c>
      <c r="D12" s="9" t="s">
        <v>129</v>
      </c>
      <c r="E12" s="9">
        <v>3298287</v>
      </c>
      <c r="F12" s="9">
        <v>4</v>
      </c>
      <c r="G12" s="38">
        <v>45460.638113425928</v>
      </c>
      <c r="H12" s="38">
        <v>45461</v>
      </c>
      <c r="I12">
        <f t="shared" si="0"/>
        <v>1</v>
      </c>
    </row>
    <row r="13" spans="1:14">
      <c r="A13" s="9" t="s">
        <v>117</v>
      </c>
      <c r="B13" s="9">
        <v>14</v>
      </c>
      <c r="C13" s="9" t="s">
        <v>130</v>
      </c>
      <c r="D13" s="9" t="s">
        <v>131</v>
      </c>
      <c r="E13" s="9">
        <v>3285311</v>
      </c>
      <c r="F13" s="9">
        <v>110</v>
      </c>
      <c r="G13" s="38">
        <v>45460.640381944446</v>
      </c>
      <c r="H13" s="38">
        <v>45461</v>
      </c>
      <c r="I13">
        <f t="shared" si="0"/>
        <v>1</v>
      </c>
    </row>
    <row r="14" spans="1:14">
      <c r="A14" s="9" t="s">
        <v>117</v>
      </c>
      <c r="B14" s="9">
        <v>1</v>
      </c>
      <c r="C14" s="9" t="s">
        <v>132</v>
      </c>
      <c r="D14" s="9" t="s">
        <v>133</v>
      </c>
      <c r="E14" s="9">
        <v>3316681</v>
      </c>
      <c r="F14" s="9">
        <v>6</v>
      </c>
      <c r="G14" s="38">
        <v>45460.645451388889</v>
      </c>
      <c r="H14" s="38">
        <v>45461</v>
      </c>
      <c r="I14">
        <f t="shared" si="0"/>
        <v>1</v>
      </c>
    </row>
    <row r="15" spans="1:14">
      <c r="A15" s="9" t="s">
        <v>102</v>
      </c>
      <c r="B15" s="9">
        <v>3</v>
      </c>
      <c r="C15" s="9" t="s">
        <v>134</v>
      </c>
      <c r="D15" s="9" t="s">
        <v>135</v>
      </c>
      <c r="E15" s="9">
        <v>3293090</v>
      </c>
      <c r="F15" s="9">
        <v>3</v>
      </c>
      <c r="G15" s="38">
        <v>45460.745358796295</v>
      </c>
      <c r="H15" s="38">
        <v>45461</v>
      </c>
      <c r="I15">
        <f t="shared" si="0"/>
        <v>1</v>
      </c>
    </row>
    <row r="16" spans="1:14">
      <c r="A16" s="9" t="s">
        <v>136</v>
      </c>
      <c r="B16" s="9">
        <v>12</v>
      </c>
      <c r="C16" s="9" t="s">
        <v>137</v>
      </c>
      <c r="D16" s="9" t="s">
        <v>138</v>
      </c>
      <c r="E16" s="9">
        <v>3286868</v>
      </c>
      <c r="F16" s="9">
        <v>12</v>
      </c>
      <c r="G16" s="38">
        <v>45460.747372685182</v>
      </c>
      <c r="H16" s="38">
        <v>45461</v>
      </c>
      <c r="I16">
        <f t="shared" si="0"/>
        <v>1</v>
      </c>
    </row>
    <row r="17" spans="1:9">
      <c r="A17" s="9" t="s">
        <v>117</v>
      </c>
      <c r="B17" s="9">
        <v>8</v>
      </c>
      <c r="C17" s="9" t="s">
        <v>139</v>
      </c>
      <c r="D17" s="9" t="s">
        <v>140</v>
      </c>
      <c r="E17" s="9">
        <v>3297362</v>
      </c>
      <c r="F17" s="9">
        <v>56</v>
      </c>
      <c r="G17" s="38">
        <v>45460.766446759262</v>
      </c>
      <c r="H17" s="38">
        <v>45461</v>
      </c>
      <c r="I17">
        <f t="shared" si="0"/>
        <v>1</v>
      </c>
    </row>
    <row r="18" spans="1:9">
      <c r="I18" t="str">
        <f t="shared" si="0"/>
        <v/>
      </c>
    </row>
    <row r="19" spans="1:9">
      <c r="I19" t="str">
        <f t="shared" si="0"/>
        <v/>
      </c>
    </row>
    <row r="20" spans="1:9">
      <c r="A20" s="9" t="s">
        <v>108</v>
      </c>
      <c r="B20" s="9">
        <v>7</v>
      </c>
      <c r="C20" s="9" t="s">
        <v>141</v>
      </c>
      <c r="D20" s="9" t="s">
        <v>142</v>
      </c>
      <c r="E20" s="9">
        <v>3286760</v>
      </c>
      <c r="F20" s="9">
        <v>50</v>
      </c>
      <c r="G20" s="38">
        <v>45460.845578703702</v>
      </c>
      <c r="H20" s="38">
        <v>45461</v>
      </c>
      <c r="I20">
        <f t="shared" si="0"/>
        <v>1</v>
      </c>
    </row>
    <row r="21" spans="1:9">
      <c r="A21" s="9" t="s">
        <v>108</v>
      </c>
      <c r="B21" s="9">
        <v>1</v>
      </c>
      <c r="C21" s="9" t="s">
        <v>143</v>
      </c>
      <c r="D21" s="9" t="s">
        <v>144</v>
      </c>
      <c r="E21" s="9">
        <v>3316661</v>
      </c>
      <c r="F21" s="9">
        <v>5</v>
      </c>
      <c r="G21" s="38">
        <v>45460.846631944441</v>
      </c>
      <c r="H21" s="38">
        <v>45461</v>
      </c>
      <c r="I21">
        <f t="shared" si="0"/>
        <v>1</v>
      </c>
    </row>
    <row r="22" spans="1:9">
      <c r="A22" s="9" t="s">
        <v>108</v>
      </c>
      <c r="B22" s="9">
        <v>4</v>
      </c>
      <c r="C22" s="9" t="s">
        <v>145</v>
      </c>
      <c r="D22" s="9" t="s">
        <v>146</v>
      </c>
      <c r="E22" s="9">
        <v>3292292</v>
      </c>
      <c r="F22" s="9">
        <v>4</v>
      </c>
      <c r="G22" s="38">
        <v>45460.90042824074</v>
      </c>
      <c r="H22" s="38">
        <v>45461</v>
      </c>
      <c r="I22">
        <f t="shared" si="0"/>
        <v>1</v>
      </c>
    </row>
    <row r="23" spans="1:9">
      <c r="A23" s="9" t="s">
        <v>136</v>
      </c>
      <c r="B23" s="9">
        <v>4</v>
      </c>
      <c r="C23" s="9" t="s">
        <v>147</v>
      </c>
      <c r="D23" s="9" t="s">
        <v>148</v>
      </c>
      <c r="E23" s="9">
        <v>3244914</v>
      </c>
      <c r="F23" s="9">
        <v>4</v>
      </c>
      <c r="G23" s="38">
        <v>45460.933761574073</v>
      </c>
      <c r="H23" s="38">
        <v>45461</v>
      </c>
      <c r="I23">
        <f t="shared" si="0"/>
        <v>1</v>
      </c>
    </row>
    <row r="24" spans="1:9">
      <c r="A24" s="9" t="s">
        <v>136</v>
      </c>
      <c r="B24" s="9">
        <v>10</v>
      </c>
      <c r="C24" s="9" t="s">
        <v>149</v>
      </c>
      <c r="D24" s="9" t="s">
        <v>150</v>
      </c>
      <c r="E24" s="9">
        <v>3295769</v>
      </c>
      <c r="F24" s="9">
        <v>10</v>
      </c>
      <c r="G24" s="38">
        <v>45460.968495370369</v>
      </c>
      <c r="H24" s="38">
        <v>45461</v>
      </c>
      <c r="I24">
        <f t="shared" si="0"/>
        <v>1</v>
      </c>
    </row>
    <row r="25" spans="1:9">
      <c r="A25" s="9" t="s">
        <v>124</v>
      </c>
      <c r="B25" s="9">
        <v>4</v>
      </c>
      <c r="C25" s="9" t="s">
        <v>151</v>
      </c>
      <c r="D25" s="9" t="s">
        <v>152</v>
      </c>
      <c r="E25" s="9">
        <v>3286894</v>
      </c>
      <c r="F25" s="9">
        <v>4</v>
      </c>
      <c r="G25" s="38">
        <v>45460.98741898148</v>
      </c>
      <c r="H25" s="38">
        <v>45461</v>
      </c>
      <c r="I25">
        <f t="shared" si="0"/>
        <v>1</v>
      </c>
    </row>
    <row r="26" spans="1:9">
      <c r="A26" s="9" t="s">
        <v>153</v>
      </c>
      <c r="B26" s="9">
        <v>24</v>
      </c>
      <c r="C26" s="9" t="s">
        <v>154</v>
      </c>
      <c r="D26" s="9" t="s">
        <v>155</v>
      </c>
      <c r="E26" s="9">
        <v>3286750</v>
      </c>
      <c r="F26" s="9">
        <v>24</v>
      </c>
      <c r="G26" s="38">
        <v>45461.071828703702</v>
      </c>
      <c r="H26" s="38">
        <v>45461</v>
      </c>
      <c r="I26">
        <f t="shared" si="0"/>
        <v>0</v>
      </c>
    </row>
    <row r="27" spans="1:9">
      <c r="I27" t="str">
        <f t="shared" si="0"/>
        <v/>
      </c>
    </row>
    <row r="28" spans="1:9">
      <c r="A28" s="9" t="s">
        <v>124</v>
      </c>
      <c r="B28" s="9">
        <v>8</v>
      </c>
      <c r="C28" s="9" t="s">
        <v>156</v>
      </c>
      <c r="D28" s="9" t="s">
        <v>157</v>
      </c>
      <c r="E28" s="9">
        <v>3302856</v>
      </c>
      <c r="F28" s="9">
        <v>8</v>
      </c>
      <c r="G28" s="38">
        <v>45461.197951388887</v>
      </c>
      <c r="H28" s="38">
        <v>45461</v>
      </c>
      <c r="I28">
        <f t="shared" si="0"/>
        <v>0</v>
      </c>
    </row>
    <row r="29" spans="1:9">
      <c r="A29" s="9" t="s">
        <v>124</v>
      </c>
      <c r="B29" s="9">
        <v>5</v>
      </c>
      <c r="C29" s="9" t="s">
        <v>158</v>
      </c>
      <c r="D29" s="9" t="s">
        <v>159</v>
      </c>
      <c r="E29" s="9">
        <v>3304774</v>
      </c>
      <c r="F29" s="9">
        <v>5</v>
      </c>
      <c r="G29" s="38">
        <v>45461.203923611109</v>
      </c>
      <c r="H29" s="38">
        <v>45461</v>
      </c>
      <c r="I29">
        <f t="shared" si="0"/>
        <v>0</v>
      </c>
    </row>
    <row r="30" spans="1:9">
      <c r="A30" s="9" t="s">
        <v>160</v>
      </c>
      <c r="B30" s="9">
        <v>10</v>
      </c>
      <c r="C30" s="9">
        <v>147187</v>
      </c>
      <c r="D30" s="9" t="s">
        <v>161</v>
      </c>
      <c r="E30" s="9">
        <v>3312689</v>
      </c>
      <c r="F30" s="9">
        <v>50</v>
      </c>
      <c r="G30" s="38">
        <v>45461.234479166669</v>
      </c>
      <c r="H30" s="38">
        <v>45461</v>
      </c>
      <c r="I30">
        <f t="shared" si="0"/>
        <v>0</v>
      </c>
    </row>
    <row r="31" spans="1:9">
      <c r="A31" s="9" t="s">
        <v>108</v>
      </c>
      <c r="B31" s="9">
        <v>1</v>
      </c>
      <c r="C31" s="9" t="s">
        <v>162</v>
      </c>
      <c r="D31" s="9" t="s">
        <v>163</v>
      </c>
      <c r="E31" s="9">
        <v>3308468</v>
      </c>
      <c r="F31" s="9">
        <v>4</v>
      </c>
      <c r="G31" s="38">
        <v>45461.234814814816</v>
      </c>
      <c r="H31" s="38">
        <v>45461</v>
      </c>
      <c r="I31">
        <f t="shared" si="0"/>
        <v>0</v>
      </c>
    </row>
    <row r="32" spans="1:9">
      <c r="I32" t="str">
        <f t="shared" si="0"/>
        <v/>
      </c>
    </row>
    <row r="33" spans="1:9">
      <c r="A33" s="9" t="s">
        <v>153</v>
      </c>
      <c r="B33" s="9">
        <v>13</v>
      </c>
      <c r="C33" s="9" t="s">
        <v>164</v>
      </c>
      <c r="D33" s="9" t="s">
        <v>165</v>
      </c>
      <c r="E33" s="9">
        <v>3317558</v>
      </c>
      <c r="F33" s="9">
        <v>13</v>
      </c>
      <c r="G33" s="38">
        <v>45461.244583333333</v>
      </c>
      <c r="H33" s="38">
        <v>45461</v>
      </c>
      <c r="I33">
        <f t="shared" si="0"/>
        <v>0</v>
      </c>
    </row>
    <row r="34" spans="1:9">
      <c r="I34" t="str">
        <f t="shared" si="0"/>
        <v/>
      </c>
    </row>
    <row r="35" spans="1:9">
      <c r="I35" t="str">
        <f t="shared" si="0"/>
        <v/>
      </c>
    </row>
    <row r="36" spans="1:9">
      <c r="I36" t="str">
        <f t="shared" si="0"/>
        <v/>
      </c>
    </row>
    <row r="37" spans="1:9">
      <c r="I37" t="str">
        <f t="shared" si="0"/>
        <v/>
      </c>
    </row>
    <row r="38" spans="1:9">
      <c r="I38" t="str">
        <f t="shared" si="0"/>
        <v/>
      </c>
    </row>
    <row r="39" spans="1:9">
      <c r="I39" t="str">
        <f t="shared" si="0"/>
        <v/>
      </c>
    </row>
    <row r="40" spans="1:9">
      <c r="I40" t="str">
        <f t="shared" si="0"/>
        <v/>
      </c>
    </row>
    <row r="41" spans="1:9">
      <c r="I41" t="str">
        <f t="shared" si="0"/>
        <v/>
      </c>
    </row>
    <row r="42" spans="1:9">
      <c r="I42" t="str">
        <f t="shared" si="0"/>
        <v/>
      </c>
    </row>
    <row r="43" spans="1:9">
      <c r="I43" t="str">
        <f t="shared" si="0"/>
        <v/>
      </c>
    </row>
    <row r="44" spans="1:9">
      <c r="I44" t="str">
        <f t="shared" si="0"/>
        <v/>
      </c>
    </row>
    <row r="45" spans="1:9">
      <c r="I45" t="str">
        <f t="shared" si="0"/>
        <v/>
      </c>
    </row>
    <row r="46" spans="1:9">
      <c r="I46" t="str">
        <f t="shared" si="0"/>
        <v/>
      </c>
    </row>
    <row r="47" spans="1:9">
      <c r="I47" t="str">
        <f t="shared" si="0"/>
        <v/>
      </c>
    </row>
    <row r="48" spans="1:9">
      <c r="I48" t="str">
        <f t="shared" si="0"/>
        <v/>
      </c>
    </row>
    <row r="49" spans="9:9">
      <c r="I49" t="str">
        <f t="shared" si="0"/>
        <v/>
      </c>
    </row>
    <row r="50" spans="9:9">
      <c r="I50" t="str">
        <f t="shared" si="0"/>
        <v/>
      </c>
    </row>
    <row r="51" spans="9:9">
      <c r="I51" t="str">
        <f t="shared" si="0"/>
        <v/>
      </c>
    </row>
    <row r="52" spans="9:9">
      <c r="I52" t="str">
        <f t="shared" si="0"/>
        <v/>
      </c>
    </row>
    <row r="53" spans="9:9">
      <c r="I53" t="str">
        <f t="shared" si="0"/>
        <v/>
      </c>
    </row>
    <row r="54" spans="9:9">
      <c r="I54" t="str">
        <f t="shared" si="0"/>
        <v/>
      </c>
    </row>
    <row r="55" spans="9:9">
      <c r="I55" t="str">
        <f t="shared" si="0"/>
        <v/>
      </c>
    </row>
    <row r="56" spans="9:9">
      <c r="I56" t="str">
        <f t="shared" si="0"/>
        <v/>
      </c>
    </row>
    <row r="57" spans="9:9">
      <c r="I57" t="str">
        <f t="shared" si="0"/>
        <v/>
      </c>
    </row>
    <row r="58" spans="9:9">
      <c r="I58" t="str">
        <f t="shared" si="0"/>
        <v/>
      </c>
    </row>
    <row r="59" spans="9:9">
      <c r="I59" t="str">
        <f t="shared" si="0"/>
        <v/>
      </c>
    </row>
    <row r="60" spans="9:9">
      <c r="I60" t="str">
        <f t="shared" si="0"/>
        <v/>
      </c>
    </row>
    <row r="61" spans="9:9">
      <c r="I61" t="str">
        <f t="shared" si="0"/>
        <v/>
      </c>
    </row>
    <row r="62" spans="9:9">
      <c r="I62" t="str">
        <f t="shared" si="0"/>
        <v/>
      </c>
    </row>
    <row r="63" spans="9:9">
      <c r="I63" t="str">
        <f t="shared" si="0"/>
        <v/>
      </c>
    </row>
    <row r="64" spans="9:9">
      <c r="I64" t="str">
        <f t="shared" si="0"/>
        <v/>
      </c>
    </row>
    <row r="65" spans="9:9">
      <c r="I65" t="str">
        <f t="shared" si="0"/>
        <v/>
      </c>
    </row>
    <row r="66" spans="9:9">
      <c r="I66" t="str">
        <f t="shared" si="0"/>
        <v/>
      </c>
    </row>
    <row r="67" spans="9:9">
      <c r="I67" t="str">
        <f t="shared" ref="I67:I130" si="1">IF(F67 = "", "",(_xlfn.DAYS(H67,G67)))</f>
        <v/>
      </c>
    </row>
    <row r="68" spans="9:9">
      <c r="I68" t="str">
        <f t="shared" si="1"/>
        <v/>
      </c>
    </row>
    <row r="69" spans="9:9">
      <c r="I69" t="str">
        <f t="shared" si="1"/>
        <v/>
      </c>
    </row>
    <row r="70" spans="9:9">
      <c r="I70" t="str">
        <f t="shared" si="1"/>
        <v/>
      </c>
    </row>
    <row r="71" spans="9:9">
      <c r="I71" t="str">
        <f t="shared" si="1"/>
        <v/>
      </c>
    </row>
    <row r="72" spans="9:9">
      <c r="I72" t="str">
        <f t="shared" si="1"/>
        <v/>
      </c>
    </row>
    <row r="73" spans="9:9">
      <c r="I73" t="str">
        <f t="shared" si="1"/>
        <v/>
      </c>
    </row>
    <row r="74" spans="9:9">
      <c r="I74" t="str">
        <f t="shared" si="1"/>
        <v/>
      </c>
    </row>
    <row r="75" spans="9:9">
      <c r="I75" t="str">
        <f t="shared" si="1"/>
        <v/>
      </c>
    </row>
    <row r="76" spans="9:9">
      <c r="I76" t="str">
        <f t="shared" si="1"/>
        <v/>
      </c>
    </row>
    <row r="77" spans="9:9">
      <c r="I77" t="str">
        <f t="shared" si="1"/>
        <v/>
      </c>
    </row>
    <row r="78" spans="9:9">
      <c r="I78" t="str">
        <f t="shared" si="1"/>
        <v/>
      </c>
    </row>
    <row r="79" spans="9:9">
      <c r="I79" t="str">
        <f t="shared" si="1"/>
        <v/>
      </c>
    </row>
    <row r="80" spans="9:9">
      <c r="I80" t="str">
        <f t="shared" si="1"/>
        <v/>
      </c>
    </row>
    <row r="81" spans="9:9">
      <c r="I81" t="str">
        <f t="shared" si="1"/>
        <v/>
      </c>
    </row>
    <row r="82" spans="9:9">
      <c r="I82" t="str">
        <f t="shared" si="1"/>
        <v/>
      </c>
    </row>
    <row r="83" spans="9:9">
      <c r="I83" t="str">
        <f t="shared" si="1"/>
        <v/>
      </c>
    </row>
    <row r="84" spans="9:9">
      <c r="I84" t="str">
        <f t="shared" si="1"/>
        <v/>
      </c>
    </row>
    <row r="85" spans="9:9">
      <c r="I85" t="str">
        <f t="shared" si="1"/>
        <v/>
      </c>
    </row>
    <row r="86" spans="9:9">
      <c r="I86" t="str">
        <f t="shared" si="1"/>
        <v/>
      </c>
    </row>
    <row r="87" spans="9:9">
      <c r="I87" t="str">
        <f t="shared" si="1"/>
        <v/>
      </c>
    </row>
    <row r="88" spans="9:9">
      <c r="I88" t="str">
        <f t="shared" si="1"/>
        <v/>
      </c>
    </row>
    <row r="89" spans="9:9">
      <c r="I89" t="str">
        <f t="shared" si="1"/>
        <v/>
      </c>
    </row>
    <row r="90" spans="9:9">
      <c r="I90" t="str">
        <f t="shared" si="1"/>
        <v/>
      </c>
    </row>
    <row r="91" spans="9:9">
      <c r="I91" t="str">
        <f t="shared" si="1"/>
        <v/>
      </c>
    </row>
    <row r="92" spans="9:9">
      <c r="I92" t="str">
        <f t="shared" si="1"/>
        <v/>
      </c>
    </row>
    <row r="93" spans="9:9">
      <c r="I93" t="str">
        <f t="shared" si="1"/>
        <v/>
      </c>
    </row>
    <row r="94" spans="9:9">
      <c r="I94" t="str">
        <f t="shared" si="1"/>
        <v/>
      </c>
    </row>
    <row r="95" spans="9:9">
      <c r="I95" t="str">
        <f t="shared" si="1"/>
        <v/>
      </c>
    </row>
    <row r="96" spans="9:9">
      <c r="I96" t="str">
        <f t="shared" si="1"/>
        <v/>
      </c>
    </row>
    <row r="97" spans="9:9">
      <c r="I97" t="str">
        <f t="shared" si="1"/>
        <v/>
      </c>
    </row>
    <row r="98" spans="9:9">
      <c r="I98" t="str">
        <f t="shared" si="1"/>
        <v/>
      </c>
    </row>
    <row r="99" spans="9:9">
      <c r="I99" t="str">
        <f t="shared" si="1"/>
        <v/>
      </c>
    </row>
    <row r="100" spans="9:9">
      <c r="I100" t="str">
        <f t="shared" si="1"/>
        <v/>
      </c>
    </row>
    <row r="101" spans="9:9">
      <c r="I101" t="str">
        <f t="shared" si="1"/>
        <v/>
      </c>
    </row>
    <row r="102" spans="9:9">
      <c r="I102" t="str">
        <f t="shared" si="1"/>
        <v/>
      </c>
    </row>
    <row r="103" spans="9:9">
      <c r="I103" t="str">
        <f t="shared" si="1"/>
        <v/>
      </c>
    </row>
    <row r="104" spans="9:9">
      <c r="I104" t="str">
        <f t="shared" si="1"/>
        <v/>
      </c>
    </row>
    <row r="105" spans="9:9">
      <c r="I105" t="str">
        <f t="shared" si="1"/>
        <v/>
      </c>
    </row>
    <row r="106" spans="9:9">
      <c r="I106" t="str">
        <f t="shared" si="1"/>
        <v/>
      </c>
    </row>
    <row r="107" spans="9:9">
      <c r="I107" t="str">
        <f t="shared" si="1"/>
        <v/>
      </c>
    </row>
    <row r="108" spans="9:9">
      <c r="I108" t="str">
        <f t="shared" si="1"/>
        <v/>
      </c>
    </row>
    <row r="109" spans="9:9">
      <c r="I109" t="str">
        <f t="shared" si="1"/>
        <v/>
      </c>
    </row>
    <row r="110" spans="9:9">
      <c r="I110" t="str">
        <f t="shared" si="1"/>
        <v/>
      </c>
    </row>
    <row r="111" spans="9:9">
      <c r="I111" t="str">
        <f t="shared" si="1"/>
        <v/>
      </c>
    </row>
    <row r="112" spans="9:9">
      <c r="I112" t="str">
        <f t="shared" si="1"/>
        <v/>
      </c>
    </row>
    <row r="113" spans="9:9">
      <c r="I113" t="str">
        <f t="shared" si="1"/>
        <v/>
      </c>
    </row>
    <row r="114" spans="9:9">
      <c r="I114" t="str">
        <f t="shared" si="1"/>
        <v/>
      </c>
    </row>
    <row r="115" spans="9:9">
      <c r="I115" t="str">
        <f t="shared" si="1"/>
        <v/>
      </c>
    </row>
    <row r="116" spans="9:9">
      <c r="I116" t="str">
        <f t="shared" si="1"/>
        <v/>
      </c>
    </row>
    <row r="117" spans="9:9">
      <c r="I117" t="str">
        <f t="shared" si="1"/>
        <v/>
      </c>
    </row>
    <row r="118" spans="9:9">
      <c r="I118" t="str">
        <f t="shared" si="1"/>
        <v/>
      </c>
    </row>
    <row r="119" spans="9:9">
      <c r="I119" t="str">
        <f t="shared" si="1"/>
        <v/>
      </c>
    </row>
    <row r="120" spans="9:9">
      <c r="I120" t="str">
        <f t="shared" si="1"/>
        <v/>
      </c>
    </row>
    <row r="121" spans="9:9">
      <c r="I121" t="str">
        <f t="shared" si="1"/>
        <v/>
      </c>
    </row>
    <row r="122" spans="9:9">
      <c r="I122" t="str">
        <f t="shared" si="1"/>
        <v/>
      </c>
    </row>
    <row r="123" spans="9:9">
      <c r="I123" t="str">
        <f t="shared" si="1"/>
        <v/>
      </c>
    </row>
    <row r="124" spans="9:9">
      <c r="I124" t="str">
        <f t="shared" si="1"/>
        <v/>
      </c>
    </row>
    <row r="125" spans="9:9">
      <c r="I125" t="str">
        <f t="shared" si="1"/>
        <v/>
      </c>
    </row>
    <row r="126" spans="9:9">
      <c r="I126" t="str">
        <f t="shared" si="1"/>
        <v/>
      </c>
    </row>
    <row r="127" spans="9:9">
      <c r="I127" t="str">
        <f t="shared" si="1"/>
        <v/>
      </c>
    </row>
    <row r="128" spans="9:9">
      <c r="I128" t="str">
        <f t="shared" si="1"/>
        <v/>
      </c>
    </row>
    <row r="129" spans="9:9">
      <c r="I129" t="str">
        <f t="shared" si="1"/>
        <v/>
      </c>
    </row>
    <row r="130" spans="9:9">
      <c r="I130" t="str">
        <f t="shared" si="1"/>
        <v/>
      </c>
    </row>
    <row r="131" spans="9:9">
      <c r="I131" t="str">
        <f t="shared" ref="I131:I194" si="2">IF(F131 = "", "",(_xlfn.DAYS(H131,G131)))</f>
        <v/>
      </c>
    </row>
    <row r="132" spans="9:9">
      <c r="I132" t="str">
        <f t="shared" si="2"/>
        <v/>
      </c>
    </row>
    <row r="133" spans="9:9">
      <c r="I133" t="str">
        <f t="shared" si="2"/>
        <v/>
      </c>
    </row>
    <row r="134" spans="9:9">
      <c r="I134" t="str">
        <f t="shared" si="2"/>
        <v/>
      </c>
    </row>
    <row r="135" spans="9:9">
      <c r="I135" t="str">
        <f t="shared" si="2"/>
        <v/>
      </c>
    </row>
    <row r="136" spans="9:9">
      <c r="I136" t="str">
        <f t="shared" si="2"/>
        <v/>
      </c>
    </row>
    <row r="137" spans="9:9">
      <c r="I137" t="str">
        <f t="shared" si="2"/>
        <v/>
      </c>
    </row>
    <row r="138" spans="9:9">
      <c r="I138" t="str">
        <f t="shared" si="2"/>
        <v/>
      </c>
    </row>
    <row r="139" spans="9:9">
      <c r="I139" t="str">
        <f t="shared" si="2"/>
        <v/>
      </c>
    </row>
    <row r="140" spans="9:9">
      <c r="I140" t="str">
        <f t="shared" si="2"/>
        <v/>
      </c>
    </row>
    <row r="141" spans="9:9">
      <c r="I141" t="str">
        <f t="shared" si="2"/>
        <v/>
      </c>
    </row>
    <row r="142" spans="9:9">
      <c r="I142" t="str">
        <f t="shared" si="2"/>
        <v/>
      </c>
    </row>
    <row r="143" spans="9:9">
      <c r="I143" t="str">
        <f t="shared" si="2"/>
        <v/>
      </c>
    </row>
    <row r="144" spans="9:9">
      <c r="I144" t="str">
        <f t="shared" si="2"/>
        <v/>
      </c>
    </row>
    <row r="145" spans="9:9">
      <c r="I145" t="str">
        <f t="shared" si="2"/>
        <v/>
      </c>
    </row>
    <row r="146" spans="9:9">
      <c r="I146" t="str">
        <f t="shared" si="2"/>
        <v/>
      </c>
    </row>
    <row r="147" spans="9:9">
      <c r="I147" t="str">
        <f t="shared" si="2"/>
        <v/>
      </c>
    </row>
    <row r="148" spans="9:9">
      <c r="I148" t="str">
        <f t="shared" si="2"/>
        <v/>
      </c>
    </row>
    <row r="149" spans="9:9">
      <c r="I149" t="str">
        <f t="shared" si="2"/>
        <v/>
      </c>
    </row>
    <row r="150" spans="9:9">
      <c r="I150" t="str">
        <f t="shared" si="2"/>
        <v/>
      </c>
    </row>
    <row r="151" spans="9:9">
      <c r="I151" t="str">
        <f t="shared" si="2"/>
        <v/>
      </c>
    </row>
    <row r="152" spans="9:9">
      <c r="I152" t="str">
        <f t="shared" si="2"/>
        <v/>
      </c>
    </row>
    <row r="153" spans="9:9">
      <c r="I153" t="str">
        <f t="shared" si="2"/>
        <v/>
      </c>
    </row>
    <row r="154" spans="9:9">
      <c r="I154" t="str">
        <f t="shared" si="2"/>
        <v/>
      </c>
    </row>
    <row r="155" spans="9:9">
      <c r="I155" t="str">
        <f t="shared" si="2"/>
        <v/>
      </c>
    </row>
    <row r="156" spans="9:9">
      <c r="I156" t="str">
        <f t="shared" si="2"/>
        <v/>
      </c>
    </row>
    <row r="157" spans="9:9">
      <c r="I157" t="str">
        <f t="shared" si="2"/>
        <v/>
      </c>
    </row>
    <row r="158" spans="9:9">
      <c r="I158" t="str">
        <f t="shared" si="2"/>
        <v/>
      </c>
    </row>
    <row r="159" spans="9:9">
      <c r="I159" t="str">
        <f t="shared" si="2"/>
        <v/>
      </c>
    </row>
    <row r="160" spans="9:9">
      <c r="I160" t="str">
        <f t="shared" si="2"/>
        <v/>
      </c>
    </row>
    <row r="161" spans="9:9">
      <c r="I161" t="str">
        <f t="shared" si="2"/>
        <v/>
      </c>
    </row>
    <row r="162" spans="9:9">
      <c r="I162" t="str">
        <f t="shared" si="2"/>
        <v/>
      </c>
    </row>
    <row r="163" spans="9:9">
      <c r="I163" t="str">
        <f t="shared" si="2"/>
        <v/>
      </c>
    </row>
    <row r="164" spans="9:9">
      <c r="I164" t="str">
        <f t="shared" si="2"/>
        <v/>
      </c>
    </row>
    <row r="165" spans="9:9">
      <c r="I165" t="str">
        <f t="shared" si="2"/>
        <v/>
      </c>
    </row>
    <row r="166" spans="9:9">
      <c r="I166" t="str">
        <f t="shared" si="2"/>
        <v/>
      </c>
    </row>
    <row r="167" spans="9:9">
      <c r="I167" t="str">
        <f t="shared" si="2"/>
        <v/>
      </c>
    </row>
    <row r="168" spans="9:9">
      <c r="I168" t="str">
        <f t="shared" si="2"/>
        <v/>
      </c>
    </row>
    <row r="169" spans="9:9">
      <c r="I169" t="str">
        <f t="shared" si="2"/>
        <v/>
      </c>
    </row>
    <row r="170" spans="9:9">
      <c r="I170" t="str">
        <f t="shared" si="2"/>
        <v/>
      </c>
    </row>
    <row r="171" spans="9:9">
      <c r="I171" t="str">
        <f t="shared" si="2"/>
        <v/>
      </c>
    </row>
    <row r="172" spans="9:9">
      <c r="I172" t="str">
        <f t="shared" si="2"/>
        <v/>
      </c>
    </row>
    <row r="173" spans="9:9">
      <c r="I173" t="str">
        <f t="shared" si="2"/>
        <v/>
      </c>
    </row>
    <row r="174" spans="9:9">
      <c r="I174" t="str">
        <f t="shared" si="2"/>
        <v/>
      </c>
    </row>
    <row r="175" spans="9:9">
      <c r="I175" t="str">
        <f t="shared" si="2"/>
        <v/>
      </c>
    </row>
    <row r="176" spans="9:9">
      <c r="I176" t="str">
        <f t="shared" si="2"/>
        <v/>
      </c>
    </row>
    <row r="177" spans="9:9">
      <c r="I177" t="str">
        <f t="shared" si="2"/>
        <v/>
      </c>
    </row>
    <row r="178" spans="9:9">
      <c r="I178" t="str">
        <f t="shared" si="2"/>
        <v/>
      </c>
    </row>
    <row r="179" spans="9:9">
      <c r="I179" t="str">
        <f t="shared" si="2"/>
        <v/>
      </c>
    </row>
    <row r="180" spans="9:9">
      <c r="I180" t="str">
        <f t="shared" si="2"/>
        <v/>
      </c>
    </row>
    <row r="181" spans="9:9">
      <c r="I181" t="str">
        <f t="shared" si="2"/>
        <v/>
      </c>
    </row>
    <row r="182" spans="9:9">
      <c r="I182" t="str">
        <f t="shared" si="2"/>
        <v/>
      </c>
    </row>
    <row r="183" spans="9:9">
      <c r="I183" t="str">
        <f t="shared" si="2"/>
        <v/>
      </c>
    </row>
    <row r="184" spans="9:9">
      <c r="I184" t="str">
        <f t="shared" si="2"/>
        <v/>
      </c>
    </row>
    <row r="185" spans="9:9">
      <c r="I185" t="str">
        <f t="shared" si="2"/>
        <v/>
      </c>
    </row>
    <row r="186" spans="9:9">
      <c r="I186" t="str">
        <f t="shared" si="2"/>
        <v/>
      </c>
    </row>
    <row r="187" spans="9:9">
      <c r="I187" t="str">
        <f t="shared" si="2"/>
        <v/>
      </c>
    </row>
    <row r="188" spans="9:9">
      <c r="I188" t="str">
        <f t="shared" si="2"/>
        <v/>
      </c>
    </row>
    <row r="189" spans="9:9">
      <c r="I189" t="str">
        <f t="shared" si="2"/>
        <v/>
      </c>
    </row>
    <row r="190" spans="9:9">
      <c r="I190" t="str">
        <f t="shared" si="2"/>
        <v/>
      </c>
    </row>
    <row r="191" spans="9:9">
      <c r="I191" t="str">
        <f t="shared" si="2"/>
        <v/>
      </c>
    </row>
    <row r="192" spans="9:9">
      <c r="I192" t="str">
        <f t="shared" si="2"/>
        <v/>
      </c>
    </row>
    <row r="193" spans="9:9">
      <c r="I193" t="str">
        <f t="shared" si="2"/>
        <v/>
      </c>
    </row>
    <row r="194" spans="9:9">
      <c r="I194" t="str">
        <f t="shared" si="2"/>
        <v/>
      </c>
    </row>
    <row r="195" spans="9:9">
      <c r="I195" t="str">
        <f t="shared" ref="I195:I258" si="3">IF(F195 = "", "",(_xlfn.DAYS(H195,G195)))</f>
        <v/>
      </c>
    </row>
    <row r="196" spans="9:9">
      <c r="I196" t="str">
        <f t="shared" si="3"/>
        <v/>
      </c>
    </row>
    <row r="197" spans="9:9">
      <c r="I197" t="str">
        <f t="shared" si="3"/>
        <v/>
      </c>
    </row>
    <row r="198" spans="9:9">
      <c r="I198" t="str">
        <f t="shared" si="3"/>
        <v/>
      </c>
    </row>
    <row r="199" spans="9:9">
      <c r="I199" t="str">
        <f t="shared" si="3"/>
        <v/>
      </c>
    </row>
    <row r="200" spans="9:9">
      <c r="I200" t="str">
        <f t="shared" si="3"/>
        <v/>
      </c>
    </row>
    <row r="201" spans="9:9">
      <c r="I201" t="str">
        <f t="shared" si="3"/>
        <v/>
      </c>
    </row>
    <row r="202" spans="9:9">
      <c r="I202" t="str">
        <f t="shared" si="3"/>
        <v/>
      </c>
    </row>
    <row r="203" spans="9:9">
      <c r="I203" t="str">
        <f t="shared" si="3"/>
        <v/>
      </c>
    </row>
    <row r="204" spans="9:9">
      <c r="I204" t="str">
        <f t="shared" si="3"/>
        <v/>
      </c>
    </row>
    <row r="205" spans="9:9">
      <c r="I205" t="str">
        <f t="shared" si="3"/>
        <v/>
      </c>
    </row>
    <row r="206" spans="9:9">
      <c r="I206" t="str">
        <f t="shared" si="3"/>
        <v/>
      </c>
    </row>
    <row r="207" spans="9:9">
      <c r="I207" t="str">
        <f t="shared" si="3"/>
        <v/>
      </c>
    </row>
    <row r="208" spans="9:9">
      <c r="I208" t="str">
        <f t="shared" si="3"/>
        <v/>
      </c>
    </row>
    <row r="209" spans="9:9">
      <c r="I209" t="str">
        <f t="shared" si="3"/>
        <v/>
      </c>
    </row>
    <row r="210" spans="9:9">
      <c r="I210" t="str">
        <f t="shared" si="3"/>
        <v/>
      </c>
    </row>
    <row r="211" spans="9:9">
      <c r="I211" t="str">
        <f t="shared" si="3"/>
        <v/>
      </c>
    </row>
    <row r="212" spans="9:9">
      <c r="I212" t="str">
        <f t="shared" si="3"/>
        <v/>
      </c>
    </row>
    <row r="213" spans="9:9">
      <c r="I213" t="str">
        <f t="shared" si="3"/>
        <v/>
      </c>
    </row>
    <row r="214" spans="9:9">
      <c r="I214" t="str">
        <f t="shared" si="3"/>
        <v/>
      </c>
    </row>
    <row r="215" spans="9:9">
      <c r="I215" t="str">
        <f t="shared" si="3"/>
        <v/>
      </c>
    </row>
    <row r="216" spans="9:9">
      <c r="I216" t="str">
        <f t="shared" si="3"/>
        <v/>
      </c>
    </row>
    <row r="217" spans="9:9">
      <c r="I217" t="str">
        <f t="shared" si="3"/>
        <v/>
      </c>
    </row>
    <row r="218" spans="9:9">
      <c r="I218" t="str">
        <f t="shared" si="3"/>
        <v/>
      </c>
    </row>
    <row r="219" spans="9:9">
      <c r="I219" t="str">
        <f t="shared" si="3"/>
        <v/>
      </c>
    </row>
    <row r="220" spans="9:9">
      <c r="I220" t="str">
        <f t="shared" si="3"/>
        <v/>
      </c>
    </row>
    <row r="221" spans="9:9">
      <c r="I221" t="str">
        <f t="shared" si="3"/>
        <v/>
      </c>
    </row>
    <row r="222" spans="9:9">
      <c r="I222" t="str">
        <f t="shared" si="3"/>
        <v/>
      </c>
    </row>
    <row r="223" spans="9:9">
      <c r="I223" t="str">
        <f t="shared" si="3"/>
        <v/>
      </c>
    </row>
    <row r="224" spans="9:9">
      <c r="I224" t="str">
        <f t="shared" si="3"/>
        <v/>
      </c>
    </row>
    <row r="225" spans="9:9">
      <c r="I225" t="str">
        <f t="shared" si="3"/>
        <v/>
      </c>
    </row>
    <row r="226" spans="9:9">
      <c r="I226" t="str">
        <f t="shared" si="3"/>
        <v/>
      </c>
    </row>
    <row r="227" spans="9:9">
      <c r="I227" t="str">
        <f t="shared" si="3"/>
        <v/>
      </c>
    </row>
    <row r="228" spans="9:9">
      <c r="I228" t="str">
        <f t="shared" si="3"/>
        <v/>
      </c>
    </row>
    <row r="229" spans="9:9">
      <c r="I229" t="str">
        <f t="shared" si="3"/>
        <v/>
      </c>
    </row>
    <row r="230" spans="9:9">
      <c r="I230" t="str">
        <f t="shared" si="3"/>
        <v/>
      </c>
    </row>
    <row r="231" spans="9:9">
      <c r="I231" t="str">
        <f t="shared" si="3"/>
        <v/>
      </c>
    </row>
    <row r="232" spans="9:9">
      <c r="I232" t="str">
        <f t="shared" si="3"/>
        <v/>
      </c>
    </row>
    <row r="233" spans="9:9">
      <c r="I233" t="str">
        <f t="shared" si="3"/>
        <v/>
      </c>
    </row>
    <row r="234" spans="9:9">
      <c r="I234" t="str">
        <f t="shared" si="3"/>
        <v/>
      </c>
    </row>
    <row r="235" spans="9:9">
      <c r="I235" t="str">
        <f t="shared" si="3"/>
        <v/>
      </c>
    </row>
    <row r="236" spans="9:9">
      <c r="I236" t="str">
        <f t="shared" si="3"/>
        <v/>
      </c>
    </row>
    <row r="237" spans="9:9">
      <c r="I237" t="str">
        <f t="shared" si="3"/>
        <v/>
      </c>
    </row>
    <row r="238" spans="9:9">
      <c r="I238" t="str">
        <f t="shared" si="3"/>
        <v/>
      </c>
    </row>
    <row r="239" spans="9:9">
      <c r="I239" t="str">
        <f t="shared" si="3"/>
        <v/>
      </c>
    </row>
    <row r="240" spans="9:9">
      <c r="I240" t="str">
        <f t="shared" si="3"/>
        <v/>
      </c>
    </row>
    <row r="241" spans="9:9">
      <c r="I241" t="str">
        <f t="shared" si="3"/>
        <v/>
      </c>
    </row>
    <row r="242" spans="9:9">
      <c r="I242" t="str">
        <f t="shared" si="3"/>
        <v/>
      </c>
    </row>
    <row r="243" spans="9:9">
      <c r="I243" t="str">
        <f t="shared" si="3"/>
        <v/>
      </c>
    </row>
    <row r="244" spans="9:9">
      <c r="I244" t="str">
        <f t="shared" si="3"/>
        <v/>
      </c>
    </row>
    <row r="245" spans="9:9">
      <c r="I245" t="str">
        <f t="shared" si="3"/>
        <v/>
      </c>
    </row>
    <row r="246" spans="9:9">
      <c r="I246" t="str">
        <f t="shared" si="3"/>
        <v/>
      </c>
    </row>
    <row r="247" spans="9:9">
      <c r="I247" t="str">
        <f t="shared" si="3"/>
        <v/>
      </c>
    </row>
    <row r="248" spans="9:9">
      <c r="I248" t="str">
        <f t="shared" si="3"/>
        <v/>
      </c>
    </row>
    <row r="249" spans="9:9">
      <c r="I249" t="str">
        <f t="shared" si="3"/>
        <v/>
      </c>
    </row>
    <row r="250" spans="9:9">
      <c r="I250" t="str">
        <f t="shared" si="3"/>
        <v/>
      </c>
    </row>
    <row r="251" spans="9:9">
      <c r="I251" t="str">
        <f t="shared" si="3"/>
        <v/>
      </c>
    </row>
    <row r="252" spans="9:9">
      <c r="I252" t="str">
        <f t="shared" si="3"/>
        <v/>
      </c>
    </row>
    <row r="253" spans="9:9">
      <c r="I253" t="str">
        <f t="shared" si="3"/>
        <v/>
      </c>
    </row>
    <row r="254" spans="9:9">
      <c r="I254" t="str">
        <f t="shared" si="3"/>
        <v/>
      </c>
    </row>
    <row r="255" spans="9:9">
      <c r="I255" t="str">
        <f t="shared" si="3"/>
        <v/>
      </c>
    </row>
    <row r="256" spans="9:9">
      <c r="I256" t="str">
        <f t="shared" si="3"/>
        <v/>
      </c>
    </row>
    <row r="257" spans="9:9">
      <c r="I257" t="str">
        <f t="shared" si="3"/>
        <v/>
      </c>
    </row>
    <row r="258" spans="9:9">
      <c r="I258" t="str">
        <f t="shared" si="3"/>
        <v/>
      </c>
    </row>
    <row r="259" spans="9:9">
      <c r="I259" t="str">
        <f t="shared" ref="I259:I322" si="4">IF(F259 = "", "",(_xlfn.DAYS(H259,G259)))</f>
        <v/>
      </c>
    </row>
    <row r="260" spans="9:9">
      <c r="I260" t="str">
        <f t="shared" si="4"/>
        <v/>
      </c>
    </row>
    <row r="261" spans="9:9">
      <c r="I261" t="str">
        <f t="shared" si="4"/>
        <v/>
      </c>
    </row>
    <row r="262" spans="9:9">
      <c r="I262" t="str">
        <f t="shared" si="4"/>
        <v/>
      </c>
    </row>
    <row r="263" spans="9:9">
      <c r="I263" t="str">
        <f t="shared" si="4"/>
        <v/>
      </c>
    </row>
    <row r="264" spans="9:9">
      <c r="I264" t="str">
        <f t="shared" si="4"/>
        <v/>
      </c>
    </row>
    <row r="265" spans="9:9">
      <c r="I265" t="str">
        <f t="shared" si="4"/>
        <v/>
      </c>
    </row>
    <row r="266" spans="9:9">
      <c r="I266" t="str">
        <f t="shared" si="4"/>
        <v/>
      </c>
    </row>
    <row r="267" spans="9:9">
      <c r="I267" t="str">
        <f t="shared" si="4"/>
        <v/>
      </c>
    </row>
    <row r="268" spans="9:9">
      <c r="I268" t="str">
        <f t="shared" si="4"/>
        <v/>
      </c>
    </row>
    <row r="269" spans="9:9">
      <c r="I269" t="str">
        <f t="shared" si="4"/>
        <v/>
      </c>
    </row>
    <row r="270" spans="9:9">
      <c r="I270" t="str">
        <f t="shared" si="4"/>
        <v/>
      </c>
    </row>
    <row r="271" spans="9:9">
      <c r="I271" t="str">
        <f t="shared" si="4"/>
        <v/>
      </c>
    </row>
    <row r="272" spans="9:9">
      <c r="I272" t="str">
        <f t="shared" si="4"/>
        <v/>
      </c>
    </row>
    <row r="273" spans="9:9">
      <c r="I273" t="str">
        <f t="shared" si="4"/>
        <v/>
      </c>
    </row>
    <row r="274" spans="9:9">
      <c r="I274" t="str">
        <f t="shared" si="4"/>
        <v/>
      </c>
    </row>
    <row r="275" spans="9:9">
      <c r="I275" t="str">
        <f t="shared" si="4"/>
        <v/>
      </c>
    </row>
    <row r="276" spans="9:9">
      <c r="I276" t="str">
        <f t="shared" si="4"/>
        <v/>
      </c>
    </row>
    <row r="277" spans="9:9">
      <c r="I277" t="str">
        <f t="shared" si="4"/>
        <v/>
      </c>
    </row>
    <row r="278" spans="9:9">
      <c r="I278" t="str">
        <f t="shared" si="4"/>
        <v/>
      </c>
    </row>
    <row r="279" spans="9:9">
      <c r="I279" t="str">
        <f t="shared" si="4"/>
        <v/>
      </c>
    </row>
    <row r="280" spans="9:9">
      <c r="I280" t="str">
        <f t="shared" si="4"/>
        <v/>
      </c>
    </row>
    <row r="281" spans="9:9">
      <c r="I281" t="str">
        <f t="shared" si="4"/>
        <v/>
      </c>
    </row>
    <row r="282" spans="9:9">
      <c r="I282" t="str">
        <f t="shared" si="4"/>
        <v/>
      </c>
    </row>
    <row r="283" spans="9:9">
      <c r="I283" t="str">
        <f t="shared" si="4"/>
        <v/>
      </c>
    </row>
    <row r="284" spans="9:9">
      <c r="I284" t="str">
        <f t="shared" si="4"/>
        <v/>
      </c>
    </row>
    <row r="285" spans="9:9">
      <c r="I285" t="str">
        <f t="shared" si="4"/>
        <v/>
      </c>
    </row>
    <row r="286" spans="9:9">
      <c r="I286" t="str">
        <f t="shared" si="4"/>
        <v/>
      </c>
    </row>
    <row r="287" spans="9:9">
      <c r="I287" t="str">
        <f t="shared" si="4"/>
        <v/>
      </c>
    </row>
    <row r="288" spans="9:9">
      <c r="I288" t="str">
        <f t="shared" si="4"/>
        <v/>
      </c>
    </row>
    <row r="289" spans="9:9">
      <c r="I289" t="str">
        <f t="shared" si="4"/>
        <v/>
      </c>
    </row>
    <row r="290" spans="9:9">
      <c r="I290" t="str">
        <f t="shared" si="4"/>
        <v/>
      </c>
    </row>
    <row r="291" spans="9:9">
      <c r="I291" t="str">
        <f t="shared" si="4"/>
        <v/>
      </c>
    </row>
    <row r="292" spans="9:9">
      <c r="I292" t="str">
        <f t="shared" si="4"/>
        <v/>
      </c>
    </row>
    <row r="293" spans="9:9">
      <c r="I293" t="str">
        <f t="shared" si="4"/>
        <v/>
      </c>
    </row>
    <row r="294" spans="9:9">
      <c r="I294" t="str">
        <f t="shared" si="4"/>
        <v/>
      </c>
    </row>
    <row r="295" spans="9:9">
      <c r="I295" t="str">
        <f t="shared" si="4"/>
        <v/>
      </c>
    </row>
    <row r="296" spans="9:9">
      <c r="I296" t="str">
        <f t="shared" si="4"/>
        <v/>
      </c>
    </row>
    <row r="297" spans="9:9">
      <c r="I297" t="str">
        <f t="shared" si="4"/>
        <v/>
      </c>
    </row>
    <row r="298" spans="9:9">
      <c r="I298" t="str">
        <f t="shared" si="4"/>
        <v/>
      </c>
    </row>
    <row r="299" spans="9:9">
      <c r="I299" t="str">
        <f t="shared" si="4"/>
        <v/>
      </c>
    </row>
    <row r="300" spans="9:9">
      <c r="I300" t="str">
        <f t="shared" si="4"/>
        <v/>
      </c>
    </row>
    <row r="301" spans="9:9">
      <c r="I301" t="str">
        <f t="shared" si="4"/>
        <v/>
      </c>
    </row>
    <row r="302" spans="9:9">
      <c r="I302" t="str">
        <f t="shared" si="4"/>
        <v/>
      </c>
    </row>
    <row r="303" spans="9:9">
      <c r="I303" t="str">
        <f t="shared" si="4"/>
        <v/>
      </c>
    </row>
    <row r="304" spans="9:9">
      <c r="I304" t="str">
        <f t="shared" si="4"/>
        <v/>
      </c>
    </row>
    <row r="305" spans="9:9">
      <c r="I305" t="str">
        <f t="shared" si="4"/>
        <v/>
      </c>
    </row>
    <row r="306" spans="9:9">
      <c r="I306" t="str">
        <f t="shared" si="4"/>
        <v/>
      </c>
    </row>
    <row r="307" spans="9:9">
      <c r="I307" t="str">
        <f t="shared" si="4"/>
        <v/>
      </c>
    </row>
    <row r="308" spans="9:9">
      <c r="I308" t="str">
        <f t="shared" si="4"/>
        <v/>
      </c>
    </row>
    <row r="309" spans="9:9">
      <c r="I309" t="str">
        <f t="shared" si="4"/>
        <v/>
      </c>
    </row>
    <row r="310" spans="9:9">
      <c r="I310" t="str">
        <f t="shared" si="4"/>
        <v/>
      </c>
    </row>
    <row r="311" spans="9:9">
      <c r="I311" t="str">
        <f t="shared" si="4"/>
        <v/>
      </c>
    </row>
    <row r="312" spans="9:9">
      <c r="I312" t="str">
        <f t="shared" si="4"/>
        <v/>
      </c>
    </row>
    <row r="313" spans="9:9">
      <c r="I313" t="str">
        <f t="shared" si="4"/>
        <v/>
      </c>
    </row>
    <row r="314" spans="9:9">
      <c r="I314" t="str">
        <f t="shared" si="4"/>
        <v/>
      </c>
    </row>
    <row r="315" spans="9:9">
      <c r="I315" t="str">
        <f t="shared" si="4"/>
        <v/>
      </c>
    </row>
    <row r="316" spans="9:9">
      <c r="I316" t="str">
        <f t="shared" si="4"/>
        <v/>
      </c>
    </row>
    <row r="317" spans="9:9">
      <c r="I317" t="str">
        <f t="shared" si="4"/>
        <v/>
      </c>
    </row>
    <row r="318" spans="9:9">
      <c r="I318" t="str">
        <f t="shared" si="4"/>
        <v/>
      </c>
    </row>
    <row r="319" spans="9:9">
      <c r="I319" t="str">
        <f t="shared" si="4"/>
        <v/>
      </c>
    </row>
    <row r="320" spans="9:9">
      <c r="I320" t="str">
        <f t="shared" si="4"/>
        <v/>
      </c>
    </row>
    <row r="321" spans="9:9">
      <c r="I321" t="str">
        <f t="shared" si="4"/>
        <v/>
      </c>
    </row>
    <row r="322" spans="9:9">
      <c r="I322" t="str">
        <f t="shared" si="4"/>
        <v/>
      </c>
    </row>
    <row r="323" spans="9:9">
      <c r="I323" t="str">
        <f t="shared" ref="I323:I386" si="5">IF(F323 = "", "",(_xlfn.DAYS(H323,G323)))</f>
        <v/>
      </c>
    </row>
    <row r="324" spans="9:9">
      <c r="I324" t="str">
        <f t="shared" si="5"/>
        <v/>
      </c>
    </row>
    <row r="325" spans="9:9">
      <c r="I325" t="str">
        <f t="shared" si="5"/>
        <v/>
      </c>
    </row>
    <row r="326" spans="9:9">
      <c r="I326" t="str">
        <f t="shared" si="5"/>
        <v/>
      </c>
    </row>
    <row r="327" spans="9:9">
      <c r="I327" t="str">
        <f t="shared" si="5"/>
        <v/>
      </c>
    </row>
    <row r="328" spans="9:9">
      <c r="I328" t="str">
        <f t="shared" si="5"/>
        <v/>
      </c>
    </row>
    <row r="329" spans="9:9">
      <c r="I329" t="str">
        <f t="shared" si="5"/>
        <v/>
      </c>
    </row>
    <row r="330" spans="9:9">
      <c r="I330" t="str">
        <f t="shared" si="5"/>
        <v/>
      </c>
    </row>
    <row r="331" spans="9:9">
      <c r="I331" t="str">
        <f t="shared" si="5"/>
        <v/>
      </c>
    </row>
    <row r="332" spans="9:9">
      <c r="I332" t="str">
        <f t="shared" si="5"/>
        <v/>
      </c>
    </row>
    <row r="333" spans="9:9">
      <c r="I333" t="str">
        <f t="shared" si="5"/>
        <v/>
      </c>
    </row>
    <row r="334" spans="9:9">
      <c r="I334" t="str">
        <f t="shared" si="5"/>
        <v/>
      </c>
    </row>
    <row r="335" spans="9:9">
      <c r="I335" t="str">
        <f t="shared" si="5"/>
        <v/>
      </c>
    </row>
    <row r="336" spans="9:9">
      <c r="I336" t="str">
        <f t="shared" si="5"/>
        <v/>
      </c>
    </row>
    <row r="337" spans="9:9">
      <c r="I337" t="str">
        <f t="shared" si="5"/>
        <v/>
      </c>
    </row>
    <row r="338" spans="9:9">
      <c r="I338" t="str">
        <f t="shared" si="5"/>
        <v/>
      </c>
    </row>
    <row r="339" spans="9:9">
      <c r="I339" t="str">
        <f t="shared" si="5"/>
        <v/>
      </c>
    </row>
    <row r="340" spans="9:9">
      <c r="I340" t="str">
        <f t="shared" si="5"/>
        <v/>
      </c>
    </row>
    <row r="341" spans="9:9">
      <c r="I341" t="str">
        <f t="shared" si="5"/>
        <v/>
      </c>
    </row>
    <row r="342" spans="9:9">
      <c r="I342" t="str">
        <f t="shared" si="5"/>
        <v/>
      </c>
    </row>
    <row r="343" spans="9:9">
      <c r="I343" t="str">
        <f t="shared" si="5"/>
        <v/>
      </c>
    </row>
    <row r="344" spans="9:9">
      <c r="I344" t="str">
        <f t="shared" si="5"/>
        <v/>
      </c>
    </row>
    <row r="345" spans="9:9">
      <c r="I345" t="str">
        <f t="shared" si="5"/>
        <v/>
      </c>
    </row>
    <row r="346" spans="9:9">
      <c r="I346" t="str">
        <f t="shared" si="5"/>
        <v/>
      </c>
    </row>
    <row r="347" spans="9:9">
      <c r="I347" t="str">
        <f t="shared" si="5"/>
        <v/>
      </c>
    </row>
    <row r="348" spans="9:9">
      <c r="I348" t="str">
        <f t="shared" si="5"/>
        <v/>
      </c>
    </row>
    <row r="349" spans="9:9">
      <c r="I349" t="str">
        <f t="shared" si="5"/>
        <v/>
      </c>
    </row>
    <row r="350" spans="9:9">
      <c r="I350" t="str">
        <f t="shared" si="5"/>
        <v/>
      </c>
    </row>
    <row r="351" spans="9:9">
      <c r="I351" t="str">
        <f t="shared" si="5"/>
        <v/>
      </c>
    </row>
    <row r="352" spans="9:9">
      <c r="I352" t="str">
        <f t="shared" si="5"/>
        <v/>
      </c>
    </row>
    <row r="353" spans="9:9">
      <c r="I353" t="str">
        <f t="shared" si="5"/>
        <v/>
      </c>
    </row>
    <row r="354" spans="9:9">
      <c r="I354" t="str">
        <f t="shared" si="5"/>
        <v/>
      </c>
    </row>
    <row r="355" spans="9:9">
      <c r="I355" t="str">
        <f t="shared" si="5"/>
        <v/>
      </c>
    </row>
    <row r="356" spans="9:9">
      <c r="I356" t="str">
        <f t="shared" si="5"/>
        <v/>
      </c>
    </row>
    <row r="357" spans="9:9">
      <c r="I357" t="str">
        <f t="shared" si="5"/>
        <v/>
      </c>
    </row>
    <row r="358" spans="9:9">
      <c r="I358" t="str">
        <f t="shared" si="5"/>
        <v/>
      </c>
    </row>
    <row r="359" spans="9:9">
      <c r="I359" t="str">
        <f t="shared" si="5"/>
        <v/>
      </c>
    </row>
    <row r="360" spans="9:9">
      <c r="I360" t="str">
        <f t="shared" si="5"/>
        <v/>
      </c>
    </row>
    <row r="361" spans="9:9">
      <c r="I361" t="str">
        <f t="shared" si="5"/>
        <v/>
      </c>
    </row>
    <row r="362" spans="9:9">
      <c r="I362" t="str">
        <f t="shared" si="5"/>
        <v/>
      </c>
    </row>
    <row r="363" spans="9:9">
      <c r="I363" t="str">
        <f t="shared" si="5"/>
        <v/>
      </c>
    </row>
    <row r="364" spans="9:9">
      <c r="I364" t="str">
        <f t="shared" si="5"/>
        <v/>
      </c>
    </row>
    <row r="365" spans="9:9">
      <c r="I365" t="str">
        <f t="shared" si="5"/>
        <v/>
      </c>
    </row>
    <row r="366" spans="9:9">
      <c r="I366" t="str">
        <f t="shared" si="5"/>
        <v/>
      </c>
    </row>
    <row r="367" spans="9:9">
      <c r="I367" t="str">
        <f t="shared" si="5"/>
        <v/>
      </c>
    </row>
    <row r="368" spans="9:9">
      <c r="I368" t="str">
        <f t="shared" si="5"/>
        <v/>
      </c>
    </row>
    <row r="369" spans="9:9">
      <c r="I369" t="str">
        <f t="shared" si="5"/>
        <v/>
      </c>
    </row>
    <row r="370" spans="9:9">
      <c r="I370" t="str">
        <f t="shared" si="5"/>
        <v/>
      </c>
    </row>
    <row r="371" spans="9:9">
      <c r="I371" t="str">
        <f t="shared" si="5"/>
        <v/>
      </c>
    </row>
    <row r="372" spans="9:9">
      <c r="I372" t="str">
        <f t="shared" si="5"/>
        <v/>
      </c>
    </row>
    <row r="373" spans="9:9">
      <c r="I373" t="str">
        <f t="shared" si="5"/>
        <v/>
      </c>
    </row>
    <row r="374" spans="9:9">
      <c r="I374" t="str">
        <f t="shared" si="5"/>
        <v/>
      </c>
    </row>
    <row r="375" spans="9:9">
      <c r="I375" t="str">
        <f t="shared" si="5"/>
        <v/>
      </c>
    </row>
    <row r="376" spans="9:9">
      <c r="I376" t="str">
        <f t="shared" si="5"/>
        <v/>
      </c>
    </row>
    <row r="377" spans="9:9">
      <c r="I377" t="str">
        <f t="shared" si="5"/>
        <v/>
      </c>
    </row>
    <row r="378" spans="9:9">
      <c r="I378" t="str">
        <f t="shared" si="5"/>
        <v/>
      </c>
    </row>
    <row r="379" spans="9:9">
      <c r="I379" t="str">
        <f t="shared" si="5"/>
        <v/>
      </c>
    </row>
    <row r="380" spans="9:9">
      <c r="I380" t="str">
        <f t="shared" si="5"/>
        <v/>
      </c>
    </row>
    <row r="381" spans="9:9">
      <c r="I381" t="str">
        <f t="shared" si="5"/>
        <v/>
      </c>
    </row>
    <row r="382" spans="9:9">
      <c r="I382" t="str">
        <f t="shared" si="5"/>
        <v/>
      </c>
    </row>
    <row r="383" spans="9:9">
      <c r="I383" t="str">
        <f t="shared" si="5"/>
        <v/>
      </c>
    </row>
    <row r="384" spans="9:9">
      <c r="I384" t="str">
        <f t="shared" si="5"/>
        <v/>
      </c>
    </row>
    <row r="385" spans="9:9">
      <c r="I385" t="str">
        <f t="shared" si="5"/>
        <v/>
      </c>
    </row>
    <row r="386" spans="9:9">
      <c r="I386" t="str">
        <f t="shared" si="5"/>
        <v/>
      </c>
    </row>
    <row r="387" spans="9:9">
      <c r="I387" t="str">
        <f t="shared" ref="I387:I450" si="6">IF(F387 = "", "",(_xlfn.DAYS(H387,G387)))</f>
        <v/>
      </c>
    </row>
    <row r="388" spans="9:9">
      <c r="I388" t="str">
        <f t="shared" si="6"/>
        <v/>
      </c>
    </row>
    <row r="389" spans="9:9">
      <c r="I389" t="str">
        <f t="shared" si="6"/>
        <v/>
      </c>
    </row>
    <row r="390" spans="9:9">
      <c r="I390" t="str">
        <f t="shared" si="6"/>
        <v/>
      </c>
    </row>
    <row r="391" spans="9:9">
      <c r="I391" t="str">
        <f t="shared" si="6"/>
        <v/>
      </c>
    </row>
    <row r="392" spans="9:9">
      <c r="I392" t="str">
        <f t="shared" si="6"/>
        <v/>
      </c>
    </row>
    <row r="393" spans="9:9">
      <c r="I393" t="str">
        <f t="shared" si="6"/>
        <v/>
      </c>
    </row>
    <row r="394" spans="9:9">
      <c r="I394" t="str">
        <f t="shared" si="6"/>
        <v/>
      </c>
    </row>
    <row r="395" spans="9:9">
      <c r="I395" t="str">
        <f t="shared" si="6"/>
        <v/>
      </c>
    </row>
    <row r="396" spans="9:9">
      <c r="I396" t="str">
        <f t="shared" si="6"/>
        <v/>
      </c>
    </row>
    <row r="397" spans="9:9">
      <c r="I397" t="str">
        <f t="shared" si="6"/>
        <v/>
      </c>
    </row>
    <row r="398" spans="9:9">
      <c r="I398" t="str">
        <f t="shared" si="6"/>
        <v/>
      </c>
    </row>
    <row r="399" spans="9:9">
      <c r="I399" t="str">
        <f t="shared" si="6"/>
        <v/>
      </c>
    </row>
    <row r="400" spans="9:9">
      <c r="I400" t="str">
        <f t="shared" si="6"/>
        <v/>
      </c>
    </row>
    <row r="401" spans="9:9">
      <c r="I401" t="str">
        <f t="shared" si="6"/>
        <v/>
      </c>
    </row>
    <row r="402" spans="9:9">
      <c r="I402" t="str">
        <f t="shared" si="6"/>
        <v/>
      </c>
    </row>
    <row r="403" spans="9:9">
      <c r="I403" t="str">
        <f t="shared" si="6"/>
        <v/>
      </c>
    </row>
    <row r="404" spans="9:9">
      <c r="I404" t="str">
        <f t="shared" si="6"/>
        <v/>
      </c>
    </row>
    <row r="405" spans="9:9">
      <c r="I405" t="str">
        <f t="shared" si="6"/>
        <v/>
      </c>
    </row>
    <row r="406" spans="9:9">
      <c r="I406" t="str">
        <f t="shared" si="6"/>
        <v/>
      </c>
    </row>
    <row r="407" spans="9:9">
      <c r="I407" t="str">
        <f t="shared" si="6"/>
        <v/>
      </c>
    </row>
    <row r="408" spans="9:9">
      <c r="I408" t="str">
        <f t="shared" si="6"/>
        <v/>
      </c>
    </row>
    <row r="409" spans="9:9">
      <c r="I409" t="str">
        <f t="shared" si="6"/>
        <v/>
      </c>
    </row>
    <row r="410" spans="9:9">
      <c r="I410" t="str">
        <f t="shared" si="6"/>
        <v/>
      </c>
    </row>
    <row r="411" spans="9:9">
      <c r="I411" t="str">
        <f t="shared" si="6"/>
        <v/>
      </c>
    </row>
    <row r="412" spans="9:9">
      <c r="I412" t="str">
        <f t="shared" si="6"/>
        <v/>
      </c>
    </row>
    <row r="413" spans="9:9">
      <c r="I413" t="str">
        <f t="shared" si="6"/>
        <v/>
      </c>
    </row>
    <row r="414" spans="9:9">
      <c r="I414" t="str">
        <f t="shared" si="6"/>
        <v/>
      </c>
    </row>
    <row r="415" spans="9:9">
      <c r="I415" t="str">
        <f t="shared" si="6"/>
        <v/>
      </c>
    </row>
    <row r="416" spans="9:9">
      <c r="I416" t="str">
        <f t="shared" si="6"/>
        <v/>
      </c>
    </row>
    <row r="417" spans="9:9">
      <c r="I417" t="str">
        <f t="shared" si="6"/>
        <v/>
      </c>
    </row>
    <row r="418" spans="9:9">
      <c r="I418" t="str">
        <f t="shared" si="6"/>
        <v/>
      </c>
    </row>
    <row r="419" spans="9:9">
      <c r="I419" t="str">
        <f t="shared" si="6"/>
        <v/>
      </c>
    </row>
    <row r="420" spans="9:9">
      <c r="I420" t="str">
        <f t="shared" si="6"/>
        <v/>
      </c>
    </row>
    <row r="421" spans="9:9">
      <c r="I421" t="str">
        <f t="shared" si="6"/>
        <v/>
      </c>
    </row>
    <row r="422" spans="9:9">
      <c r="I422" t="str">
        <f t="shared" si="6"/>
        <v/>
      </c>
    </row>
    <row r="423" spans="9:9">
      <c r="I423" t="str">
        <f t="shared" si="6"/>
        <v/>
      </c>
    </row>
    <row r="424" spans="9:9">
      <c r="I424" t="str">
        <f t="shared" si="6"/>
        <v/>
      </c>
    </row>
    <row r="425" spans="9:9">
      <c r="I425" t="str">
        <f t="shared" si="6"/>
        <v/>
      </c>
    </row>
    <row r="426" spans="9:9">
      <c r="I426" t="str">
        <f t="shared" si="6"/>
        <v/>
      </c>
    </row>
    <row r="427" spans="9:9">
      <c r="I427" t="str">
        <f t="shared" si="6"/>
        <v/>
      </c>
    </row>
    <row r="428" spans="9:9">
      <c r="I428" t="str">
        <f t="shared" si="6"/>
        <v/>
      </c>
    </row>
    <row r="429" spans="9:9">
      <c r="I429" t="str">
        <f t="shared" si="6"/>
        <v/>
      </c>
    </row>
    <row r="430" spans="9:9">
      <c r="I430" t="str">
        <f t="shared" si="6"/>
        <v/>
      </c>
    </row>
    <row r="431" spans="9:9">
      <c r="I431" t="str">
        <f t="shared" si="6"/>
        <v/>
      </c>
    </row>
    <row r="432" spans="9:9">
      <c r="I432" t="str">
        <f t="shared" si="6"/>
        <v/>
      </c>
    </row>
    <row r="433" spans="9:9">
      <c r="I433" t="str">
        <f t="shared" si="6"/>
        <v/>
      </c>
    </row>
    <row r="434" spans="9:9">
      <c r="I434" t="str">
        <f t="shared" si="6"/>
        <v/>
      </c>
    </row>
    <row r="435" spans="9:9">
      <c r="I435" t="str">
        <f t="shared" si="6"/>
        <v/>
      </c>
    </row>
    <row r="436" spans="9:9">
      <c r="I436" t="str">
        <f t="shared" si="6"/>
        <v/>
      </c>
    </row>
    <row r="437" spans="9:9">
      <c r="I437" t="str">
        <f t="shared" si="6"/>
        <v/>
      </c>
    </row>
    <row r="438" spans="9:9">
      <c r="I438" t="str">
        <f t="shared" si="6"/>
        <v/>
      </c>
    </row>
    <row r="439" spans="9:9">
      <c r="I439" t="str">
        <f t="shared" si="6"/>
        <v/>
      </c>
    </row>
    <row r="440" spans="9:9">
      <c r="I440" t="str">
        <f t="shared" si="6"/>
        <v/>
      </c>
    </row>
    <row r="441" spans="9:9">
      <c r="I441" t="str">
        <f t="shared" si="6"/>
        <v/>
      </c>
    </row>
    <row r="442" spans="9:9">
      <c r="I442" t="str">
        <f t="shared" si="6"/>
        <v/>
      </c>
    </row>
    <row r="443" spans="9:9">
      <c r="I443" t="str">
        <f t="shared" si="6"/>
        <v/>
      </c>
    </row>
    <row r="444" spans="9:9">
      <c r="I444" t="str">
        <f t="shared" si="6"/>
        <v/>
      </c>
    </row>
    <row r="445" spans="9:9">
      <c r="I445" t="str">
        <f t="shared" si="6"/>
        <v/>
      </c>
    </row>
    <row r="446" spans="9:9">
      <c r="I446" t="str">
        <f t="shared" si="6"/>
        <v/>
      </c>
    </row>
    <row r="447" spans="9:9">
      <c r="I447" t="str">
        <f t="shared" si="6"/>
        <v/>
      </c>
    </row>
    <row r="448" spans="9:9">
      <c r="I448" t="str">
        <f t="shared" si="6"/>
        <v/>
      </c>
    </row>
    <row r="449" spans="9:9">
      <c r="I449" t="str">
        <f t="shared" si="6"/>
        <v/>
      </c>
    </row>
    <row r="450" spans="9:9">
      <c r="I450" t="str">
        <f t="shared" si="6"/>
        <v/>
      </c>
    </row>
    <row r="451" spans="9:9">
      <c r="I451" t="str">
        <f t="shared" ref="I451:I514" si="7">IF(F451 = "", "",(_xlfn.DAYS(H451,G451)))</f>
        <v/>
      </c>
    </row>
    <row r="452" spans="9:9">
      <c r="I452" t="str">
        <f t="shared" si="7"/>
        <v/>
      </c>
    </row>
    <row r="453" spans="9:9">
      <c r="I453" t="str">
        <f t="shared" si="7"/>
        <v/>
      </c>
    </row>
    <row r="454" spans="9:9">
      <c r="I454" t="str">
        <f t="shared" si="7"/>
        <v/>
      </c>
    </row>
    <row r="455" spans="9:9">
      <c r="I455" t="str">
        <f t="shared" si="7"/>
        <v/>
      </c>
    </row>
    <row r="456" spans="9:9">
      <c r="I456" t="str">
        <f t="shared" si="7"/>
        <v/>
      </c>
    </row>
    <row r="457" spans="9:9">
      <c r="I457" t="str">
        <f t="shared" si="7"/>
        <v/>
      </c>
    </row>
    <row r="458" spans="9:9">
      <c r="I458" t="str">
        <f t="shared" si="7"/>
        <v/>
      </c>
    </row>
    <row r="459" spans="9:9">
      <c r="I459" t="str">
        <f t="shared" si="7"/>
        <v/>
      </c>
    </row>
    <row r="460" spans="9:9">
      <c r="I460" t="str">
        <f t="shared" si="7"/>
        <v/>
      </c>
    </row>
    <row r="461" spans="9:9">
      <c r="I461" t="str">
        <f t="shared" si="7"/>
        <v/>
      </c>
    </row>
    <row r="462" spans="9:9">
      <c r="I462" t="str">
        <f t="shared" si="7"/>
        <v/>
      </c>
    </row>
    <row r="463" spans="9:9">
      <c r="I463" t="str">
        <f t="shared" si="7"/>
        <v/>
      </c>
    </row>
    <row r="464" spans="9:9">
      <c r="I464" t="str">
        <f t="shared" si="7"/>
        <v/>
      </c>
    </row>
    <row r="465" spans="9:9">
      <c r="I465" t="str">
        <f t="shared" si="7"/>
        <v/>
      </c>
    </row>
    <row r="466" spans="9:9">
      <c r="I466" t="str">
        <f t="shared" si="7"/>
        <v/>
      </c>
    </row>
    <row r="467" spans="9:9">
      <c r="I467" t="str">
        <f t="shared" si="7"/>
        <v/>
      </c>
    </row>
    <row r="468" spans="9:9">
      <c r="I468" t="str">
        <f t="shared" si="7"/>
        <v/>
      </c>
    </row>
    <row r="469" spans="9:9">
      <c r="I469" t="str">
        <f t="shared" si="7"/>
        <v/>
      </c>
    </row>
    <row r="470" spans="9:9">
      <c r="I470" t="str">
        <f t="shared" si="7"/>
        <v/>
      </c>
    </row>
    <row r="471" spans="9:9">
      <c r="I471" t="str">
        <f t="shared" si="7"/>
        <v/>
      </c>
    </row>
    <row r="472" spans="9:9">
      <c r="I472" t="str">
        <f t="shared" si="7"/>
        <v/>
      </c>
    </row>
    <row r="473" spans="9:9">
      <c r="I473" t="str">
        <f t="shared" si="7"/>
        <v/>
      </c>
    </row>
    <row r="474" spans="9:9">
      <c r="I474" t="str">
        <f t="shared" si="7"/>
        <v/>
      </c>
    </row>
    <row r="475" spans="9:9">
      <c r="I475" t="str">
        <f t="shared" si="7"/>
        <v/>
      </c>
    </row>
    <row r="476" spans="9:9">
      <c r="I476" t="str">
        <f t="shared" si="7"/>
        <v/>
      </c>
    </row>
    <row r="477" spans="9:9">
      <c r="I477" t="str">
        <f t="shared" si="7"/>
        <v/>
      </c>
    </row>
    <row r="478" spans="9:9">
      <c r="I478" t="str">
        <f t="shared" si="7"/>
        <v/>
      </c>
    </row>
    <row r="479" spans="9:9">
      <c r="I479" t="str">
        <f t="shared" si="7"/>
        <v/>
      </c>
    </row>
    <row r="480" spans="9:9">
      <c r="I480" t="str">
        <f t="shared" si="7"/>
        <v/>
      </c>
    </row>
    <row r="481" spans="9:9">
      <c r="I481" t="str">
        <f t="shared" si="7"/>
        <v/>
      </c>
    </row>
    <row r="482" spans="9:9">
      <c r="I482" t="str">
        <f t="shared" si="7"/>
        <v/>
      </c>
    </row>
    <row r="483" spans="9:9">
      <c r="I483" t="str">
        <f t="shared" si="7"/>
        <v/>
      </c>
    </row>
    <row r="484" spans="9:9">
      <c r="I484" t="str">
        <f t="shared" si="7"/>
        <v/>
      </c>
    </row>
    <row r="485" spans="9:9">
      <c r="I485" t="str">
        <f t="shared" si="7"/>
        <v/>
      </c>
    </row>
    <row r="486" spans="9:9">
      <c r="I486" t="str">
        <f t="shared" si="7"/>
        <v/>
      </c>
    </row>
    <row r="487" spans="9:9">
      <c r="I487" t="str">
        <f t="shared" si="7"/>
        <v/>
      </c>
    </row>
    <row r="488" spans="9:9">
      <c r="I488" t="str">
        <f t="shared" si="7"/>
        <v/>
      </c>
    </row>
    <row r="489" spans="9:9">
      <c r="I489" t="str">
        <f t="shared" si="7"/>
        <v/>
      </c>
    </row>
    <row r="490" spans="9:9">
      <c r="I490" t="str">
        <f t="shared" si="7"/>
        <v/>
      </c>
    </row>
    <row r="491" spans="9:9">
      <c r="I491" t="str">
        <f t="shared" si="7"/>
        <v/>
      </c>
    </row>
    <row r="492" spans="9:9">
      <c r="I492" t="str">
        <f t="shared" si="7"/>
        <v/>
      </c>
    </row>
    <row r="493" spans="9:9">
      <c r="I493" t="str">
        <f t="shared" si="7"/>
        <v/>
      </c>
    </row>
    <row r="494" spans="9:9">
      <c r="I494" t="str">
        <f t="shared" si="7"/>
        <v/>
      </c>
    </row>
    <row r="495" spans="9:9">
      <c r="I495" t="str">
        <f t="shared" si="7"/>
        <v/>
      </c>
    </row>
    <row r="496" spans="9:9">
      <c r="I496" t="str">
        <f t="shared" si="7"/>
        <v/>
      </c>
    </row>
    <row r="497" spans="9:9">
      <c r="I497" t="str">
        <f t="shared" si="7"/>
        <v/>
      </c>
    </row>
    <row r="498" spans="9:9">
      <c r="I498" t="str">
        <f t="shared" si="7"/>
        <v/>
      </c>
    </row>
    <row r="499" spans="9:9">
      <c r="I499" t="str">
        <f t="shared" si="7"/>
        <v/>
      </c>
    </row>
    <row r="500" spans="9:9">
      <c r="I500" t="str">
        <f t="shared" si="7"/>
        <v/>
      </c>
    </row>
    <row r="501" spans="9:9">
      <c r="I501" t="str">
        <f t="shared" si="7"/>
        <v/>
      </c>
    </row>
    <row r="502" spans="9:9">
      <c r="I502" t="str">
        <f t="shared" si="7"/>
        <v/>
      </c>
    </row>
    <row r="503" spans="9:9">
      <c r="I503" t="str">
        <f t="shared" si="7"/>
        <v/>
      </c>
    </row>
    <row r="504" spans="9:9">
      <c r="I504" t="str">
        <f t="shared" si="7"/>
        <v/>
      </c>
    </row>
    <row r="505" spans="9:9">
      <c r="I505" t="str">
        <f t="shared" si="7"/>
        <v/>
      </c>
    </row>
    <row r="506" spans="9:9">
      <c r="I506" t="str">
        <f t="shared" si="7"/>
        <v/>
      </c>
    </row>
    <row r="507" spans="9:9">
      <c r="I507" t="str">
        <f t="shared" si="7"/>
        <v/>
      </c>
    </row>
    <row r="508" spans="9:9">
      <c r="I508" t="str">
        <f t="shared" si="7"/>
        <v/>
      </c>
    </row>
    <row r="509" spans="9:9">
      <c r="I509" t="str">
        <f t="shared" si="7"/>
        <v/>
      </c>
    </row>
    <row r="510" spans="9:9">
      <c r="I510" t="str">
        <f t="shared" si="7"/>
        <v/>
      </c>
    </row>
    <row r="511" spans="9:9">
      <c r="I511" t="str">
        <f t="shared" si="7"/>
        <v/>
      </c>
    </row>
    <row r="512" spans="9:9">
      <c r="I512" t="str">
        <f t="shared" si="7"/>
        <v/>
      </c>
    </row>
    <row r="513" spans="9:9">
      <c r="I513" t="str">
        <f t="shared" si="7"/>
        <v/>
      </c>
    </row>
    <row r="514" spans="9:9">
      <c r="I514" t="str">
        <f t="shared" si="7"/>
        <v/>
      </c>
    </row>
    <row r="515" spans="9:9">
      <c r="I515" t="str">
        <f t="shared" ref="I515:I578" si="8">IF(F515 = "", "",(_xlfn.DAYS(H515,G515)))</f>
        <v/>
      </c>
    </row>
    <row r="516" spans="9:9">
      <c r="I516" t="str">
        <f t="shared" si="8"/>
        <v/>
      </c>
    </row>
    <row r="517" spans="9:9">
      <c r="I517" t="str">
        <f t="shared" si="8"/>
        <v/>
      </c>
    </row>
    <row r="518" spans="9:9">
      <c r="I518" t="str">
        <f t="shared" si="8"/>
        <v/>
      </c>
    </row>
    <row r="519" spans="9:9">
      <c r="I519" t="str">
        <f t="shared" si="8"/>
        <v/>
      </c>
    </row>
    <row r="520" spans="9:9">
      <c r="I520" t="str">
        <f t="shared" si="8"/>
        <v/>
      </c>
    </row>
    <row r="521" spans="9:9">
      <c r="I521" t="str">
        <f t="shared" si="8"/>
        <v/>
      </c>
    </row>
    <row r="522" spans="9:9">
      <c r="I522" t="str">
        <f t="shared" si="8"/>
        <v/>
      </c>
    </row>
    <row r="523" spans="9:9">
      <c r="I523" t="str">
        <f t="shared" si="8"/>
        <v/>
      </c>
    </row>
    <row r="524" spans="9:9">
      <c r="I524" t="str">
        <f t="shared" si="8"/>
        <v/>
      </c>
    </row>
    <row r="525" spans="9:9">
      <c r="I525" t="str">
        <f t="shared" si="8"/>
        <v/>
      </c>
    </row>
    <row r="526" spans="9:9">
      <c r="I526" t="str">
        <f t="shared" si="8"/>
        <v/>
      </c>
    </row>
    <row r="527" spans="9:9">
      <c r="I527" t="str">
        <f t="shared" si="8"/>
        <v/>
      </c>
    </row>
    <row r="528" spans="9:9">
      <c r="I528" t="str">
        <f t="shared" si="8"/>
        <v/>
      </c>
    </row>
    <row r="529" spans="9:9">
      <c r="I529" t="str">
        <f t="shared" si="8"/>
        <v/>
      </c>
    </row>
    <row r="530" spans="9:9">
      <c r="I530" t="str">
        <f t="shared" si="8"/>
        <v/>
      </c>
    </row>
    <row r="531" spans="9:9">
      <c r="I531" t="str">
        <f t="shared" si="8"/>
        <v/>
      </c>
    </row>
    <row r="532" spans="9:9">
      <c r="I532" t="str">
        <f t="shared" si="8"/>
        <v/>
      </c>
    </row>
    <row r="533" spans="9:9">
      <c r="I533" t="str">
        <f t="shared" si="8"/>
        <v/>
      </c>
    </row>
    <row r="534" spans="9:9">
      <c r="I534" t="str">
        <f t="shared" si="8"/>
        <v/>
      </c>
    </row>
    <row r="535" spans="9:9">
      <c r="I535" t="str">
        <f t="shared" si="8"/>
        <v/>
      </c>
    </row>
    <row r="536" spans="9:9">
      <c r="I536" t="str">
        <f t="shared" si="8"/>
        <v/>
      </c>
    </row>
    <row r="537" spans="9:9">
      <c r="I537" t="str">
        <f t="shared" si="8"/>
        <v/>
      </c>
    </row>
    <row r="538" spans="9:9">
      <c r="I538" t="str">
        <f t="shared" si="8"/>
        <v/>
      </c>
    </row>
    <row r="539" spans="9:9">
      <c r="I539" t="str">
        <f t="shared" si="8"/>
        <v/>
      </c>
    </row>
    <row r="540" spans="9:9">
      <c r="I540" t="str">
        <f t="shared" si="8"/>
        <v/>
      </c>
    </row>
    <row r="541" spans="9:9">
      <c r="I541" t="str">
        <f t="shared" si="8"/>
        <v/>
      </c>
    </row>
    <row r="542" spans="9:9">
      <c r="I542" t="str">
        <f t="shared" si="8"/>
        <v/>
      </c>
    </row>
    <row r="543" spans="9:9">
      <c r="I543" t="str">
        <f t="shared" si="8"/>
        <v/>
      </c>
    </row>
    <row r="544" spans="9:9">
      <c r="I544" t="str">
        <f t="shared" si="8"/>
        <v/>
      </c>
    </row>
    <row r="545" spans="9:9">
      <c r="I545" t="str">
        <f t="shared" si="8"/>
        <v/>
      </c>
    </row>
    <row r="546" spans="9:9">
      <c r="I546" t="str">
        <f t="shared" si="8"/>
        <v/>
      </c>
    </row>
    <row r="547" spans="9:9">
      <c r="I547" t="str">
        <f t="shared" si="8"/>
        <v/>
      </c>
    </row>
    <row r="548" spans="9:9">
      <c r="I548" t="str">
        <f t="shared" si="8"/>
        <v/>
      </c>
    </row>
    <row r="549" spans="9:9">
      <c r="I549" t="str">
        <f t="shared" si="8"/>
        <v/>
      </c>
    </row>
    <row r="550" spans="9:9">
      <c r="I550" t="str">
        <f t="shared" si="8"/>
        <v/>
      </c>
    </row>
    <row r="551" spans="9:9">
      <c r="I551" t="str">
        <f t="shared" si="8"/>
        <v/>
      </c>
    </row>
    <row r="552" spans="9:9">
      <c r="I552" t="str">
        <f t="shared" si="8"/>
        <v/>
      </c>
    </row>
    <row r="553" spans="9:9">
      <c r="I553" t="str">
        <f t="shared" si="8"/>
        <v/>
      </c>
    </row>
    <row r="554" spans="9:9">
      <c r="I554" t="str">
        <f t="shared" si="8"/>
        <v/>
      </c>
    </row>
    <row r="555" spans="9:9">
      <c r="I555" t="str">
        <f t="shared" si="8"/>
        <v/>
      </c>
    </row>
    <row r="556" spans="9:9">
      <c r="I556" t="str">
        <f t="shared" si="8"/>
        <v/>
      </c>
    </row>
    <row r="557" spans="9:9">
      <c r="I557" t="str">
        <f t="shared" si="8"/>
        <v/>
      </c>
    </row>
    <row r="558" spans="9:9">
      <c r="I558" t="str">
        <f t="shared" si="8"/>
        <v/>
      </c>
    </row>
    <row r="559" spans="9:9">
      <c r="I559" t="str">
        <f t="shared" si="8"/>
        <v/>
      </c>
    </row>
    <row r="560" spans="9:9">
      <c r="I560" t="str">
        <f t="shared" si="8"/>
        <v/>
      </c>
    </row>
    <row r="561" spans="9:9">
      <c r="I561" t="str">
        <f t="shared" si="8"/>
        <v/>
      </c>
    </row>
    <row r="562" spans="9:9">
      <c r="I562" t="str">
        <f t="shared" si="8"/>
        <v/>
      </c>
    </row>
    <row r="563" spans="9:9">
      <c r="I563" t="str">
        <f t="shared" si="8"/>
        <v/>
      </c>
    </row>
    <row r="564" spans="9:9">
      <c r="I564" t="str">
        <f t="shared" si="8"/>
        <v/>
      </c>
    </row>
    <row r="565" spans="9:9">
      <c r="I565" t="str">
        <f t="shared" si="8"/>
        <v/>
      </c>
    </row>
    <row r="566" spans="9:9">
      <c r="I566" t="str">
        <f t="shared" si="8"/>
        <v/>
      </c>
    </row>
    <row r="567" spans="9:9">
      <c r="I567" t="str">
        <f t="shared" si="8"/>
        <v/>
      </c>
    </row>
    <row r="568" spans="9:9">
      <c r="I568" t="str">
        <f t="shared" si="8"/>
        <v/>
      </c>
    </row>
    <row r="569" spans="9:9">
      <c r="I569" t="str">
        <f t="shared" si="8"/>
        <v/>
      </c>
    </row>
    <row r="570" spans="9:9">
      <c r="I570" t="str">
        <f t="shared" si="8"/>
        <v/>
      </c>
    </row>
    <row r="571" spans="9:9">
      <c r="I571" t="str">
        <f t="shared" si="8"/>
        <v/>
      </c>
    </row>
    <row r="572" spans="9:9">
      <c r="I572" t="str">
        <f t="shared" si="8"/>
        <v/>
      </c>
    </row>
    <row r="573" spans="9:9">
      <c r="I573" t="str">
        <f t="shared" si="8"/>
        <v/>
      </c>
    </row>
    <row r="574" spans="9:9">
      <c r="I574" t="str">
        <f t="shared" si="8"/>
        <v/>
      </c>
    </row>
    <row r="575" spans="9:9">
      <c r="I575" t="str">
        <f t="shared" si="8"/>
        <v/>
      </c>
    </row>
    <row r="576" spans="9:9">
      <c r="I576" t="str">
        <f t="shared" si="8"/>
        <v/>
      </c>
    </row>
    <row r="577" spans="9:9">
      <c r="I577" t="str">
        <f t="shared" si="8"/>
        <v/>
      </c>
    </row>
    <row r="578" spans="9:9">
      <c r="I578" t="str">
        <f t="shared" si="8"/>
        <v/>
      </c>
    </row>
    <row r="579" spans="9:9">
      <c r="I579" t="str">
        <f t="shared" ref="I579:I642" si="9">IF(F579 = "", "",(_xlfn.DAYS(H579,G579)))</f>
        <v/>
      </c>
    </row>
    <row r="580" spans="9:9">
      <c r="I580" t="str">
        <f t="shared" si="9"/>
        <v/>
      </c>
    </row>
    <row r="581" spans="9:9">
      <c r="I581" t="str">
        <f t="shared" si="9"/>
        <v/>
      </c>
    </row>
    <row r="582" spans="9:9">
      <c r="I582" t="str">
        <f t="shared" si="9"/>
        <v/>
      </c>
    </row>
    <row r="583" spans="9:9">
      <c r="I583" t="str">
        <f t="shared" si="9"/>
        <v/>
      </c>
    </row>
    <row r="584" spans="9:9">
      <c r="I584" t="str">
        <f t="shared" si="9"/>
        <v/>
      </c>
    </row>
    <row r="585" spans="9:9">
      <c r="I585" t="str">
        <f t="shared" si="9"/>
        <v/>
      </c>
    </row>
    <row r="586" spans="9:9">
      <c r="I586" t="str">
        <f t="shared" si="9"/>
        <v/>
      </c>
    </row>
    <row r="587" spans="9:9">
      <c r="I587" t="str">
        <f t="shared" si="9"/>
        <v/>
      </c>
    </row>
    <row r="588" spans="9:9">
      <c r="I588" t="str">
        <f t="shared" si="9"/>
        <v/>
      </c>
    </row>
    <row r="589" spans="9:9">
      <c r="I589" t="str">
        <f t="shared" si="9"/>
        <v/>
      </c>
    </row>
    <row r="590" spans="9:9">
      <c r="I590" t="str">
        <f t="shared" si="9"/>
        <v/>
      </c>
    </row>
    <row r="591" spans="9:9">
      <c r="I591" t="str">
        <f t="shared" si="9"/>
        <v/>
      </c>
    </row>
    <row r="592" spans="9:9">
      <c r="I592" t="str">
        <f t="shared" si="9"/>
        <v/>
      </c>
    </row>
    <row r="593" spans="9:9">
      <c r="I593" t="str">
        <f t="shared" si="9"/>
        <v/>
      </c>
    </row>
    <row r="594" spans="9:9">
      <c r="I594" t="str">
        <f t="shared" si="9"/>
        <v/>
      </c>
    </row>
    <row r="595" spans="9:9">
      <c r="I595" t="str">
        <f t="shared" si="9"/>
        <v/>
      </c>
    </row>
    <row r="596" spans="9:9">
      <c r="I596" t="str">
        <f t="shared" si="9"/>
        <v/>
      </c>
    </row>
    <row r="597" spans="9:9">
      <c r="I597" t="str">
        <f t="shared" si="9"/>
        <v/>
      </c>
    </row>
    <row r="598" spans="9:9">
      <c r="I598" t="str">
        <f t="shared" si="9"/>
        <v/>
      </c>
    </row>
    <row r="599" spans="9:9">
      <c r="I599" t="str">
        <f t="shared" si="9"/>
        <v/>
      </c>
    </row>
    <row r="600" spans="9:9">
      <c r="I600" t="str">
        <f t="shared" si="9"/>
        <v/>
      </c>
    </row>
    <row r="601" spans="9:9">
      <c r="I601" t="str">
        <f t="shared" si="9"/>
        <v/>
      </c>
    </row>
    <row r="602" spans="9:9">
      <c r="I602" t="str">
        <f t="shared" si="9"/>
        <v/>
      </c>
    </row>
    <row r="603" spans="9:9">
      <c r="I603" t="str">
        <f t="shared" si="9"/>
        <v/>
      </c>
    </row>
    <row r="604" spans="9:9">
      <c r="I604" t="str">
        <f t="shared" si="9"/>
        <v/>
      </c>
    </row>
    <row r="605" spans="9:9">
      <c r="I605" t="str">
        <f t="shared" si="9"/>
        <v/>
      </c>
    </row>
    <row r="606" spans="9:9">
      <c r="I606" t="str">
        <f t="shared" si="9"/>
        <v/>
      </c>
    </row>
    <row r="607" spans="9:9">
      <c r="I607" t="str">
        <f t="shared" si="9"/>
        <v/>
      </c>
    </row>
    <row r="608" spans="9:9">
      <c r="I608" t="str">
        <f t="shared" si="9"/>
        <v/>
      </c>
    </row>
    <row r="609" spans="9:9">
      <c r="I609" t="str">
        <f t="shared" si="9"/>
        <v/>
      </c>
    </row>
    <row r="610" spans="9:9">
      <c r="I610" t="str">
        <f t="shared" si="9"/>
        <v/>
      </c>
    </row>
    <row r="611" spans="9:9">
      <c r="I611" t="str">
        <f t="shared" si="9"/>
        <v/>
      </c>
    </row>
    <row r="612" spans="9:9">
      <c r="I612" t="str">
        <f t="shared" si="9"/>
        <v/>
      </c>
    </row>
    <row r="613" spans="9:9">
      <c r="I613" t="str">
        <f t="shared" si="9"/>
        <v/>
      </c>
    </row>
    <row r="614" spans="9:9">
      <c r="I614" t="str">
        <f t="shared" si="9"/>
        <v/>
      </c>
    </row>
    <row r="615" spans="9:9">
      <c r="I615" t="str">
        <f t="shared" si="9"/>
        <v/>
      </c>
    </row>
    <row r="616" spans="9:9">
      <c r="I616" t="str">
        <f t="shared" si="9"/>
        <v/>
      </c>
    </row>
    <row r="617" spans="9:9">
      <c r="I617" t="str">
        <f t="shared" si="9"/>
        <v/>
      </c>
    </row>
    <row r="618" spans="9:9">
      <c r="I618" t="str">
        <f t="shared" si="9"/>
        <v/>
      </c>
    </row>
    <row r="619" spans="9:9">
      <c r="I619" t="str">
        <f t="shared" si="9"/>
        <v/>
      </c>
    </row>
    <row r="620" spans="9:9">
      <c r="I620" t="str">
        <f t="shared" si="9"/>
        <v/>
      </c>
    </row>
    <row r="621" spans="9:9">
      <c r="I621" t="str">
        <f t="shared" si="9"/>
        <v/>
      </c>
    </row>
    <row r="622" spans="9:9">
      <c r="I622" t="str">
        <f t="shared" si="9"/>
        <v/>
      </c>
    </row>
    <row r="623" spans="9:9">
      <c r="I623" t="str">
        <f t="shared" si="9"/>
        <v/>
      </c>
    </row>
    <row r="624" spans="9:9">
      <c r="I624" t="str">
        <f t="shared" si="9"/>
        <v/>
      </c>
    </row>
    <row r="625" spans="9:9">
      <c r="I625" t="str">
        <f t="shared" si="9"/>
        <v/>
      </c>
    </row>
    <row r="626" spans="9:9">
      <c r="I626" t="str">
        <f t="shared" si="9"/>
        <v/>
      </c>
    </row>
    <row r="627" spans="9:9">
      <c r="I627" t="str">
        <f t="shared" si="9"/>
        <v/>
      </c>
    </row>
    <row r="628" spans="9:9">
      <c r="I628" t="str">
        <f t="shared" si="9"/>
        <v/>
      </c>
    </row>
    <row r="629" spans="9:9">
      <c r="I629" t="str">
        <f t="shared" si="9"/>
        <v/>
      </c>
    </row>
    <row r="630" spans="9:9">
      <c r="I630" t="str">
        <f t="shared" si="9"/>
        <v/>
      </c>
    </row>
    <row r="631" spans="9:9">
      <c r="I631" t="str">
        <f t="shared" si="9"/>
        <v/>
      </c>
    </row>
    <row r="632" spans="9:9">
      <c r="I632" t="str">
        <f t="shared" si="9"/>
        <v/>
      </c>
    </row>
    <row r="633" spans="9:9">
      <c r="I633" t="str">
        <f t="shared" si="9"/>
        <v/>
      </c>
    </row>
    <row r="634" spans="9:9">
      <c r="I634" t="str">
        <f t="shared" si="9"/>
        <v/>
      </c>
    </row>
    <row r="635" spans="9:9">
      <c r="I635" t="str">
        <f t="shared" si="9"/>
        <v/>
      </c>
    </row>
    <row r="636" spans="9:9">
      <c r="I636" t="str">
        <f t="shared" si="9"/>
        <v/>
      </c>
    </row>
    <row r="637" spans="9:9">
      <c r="I637" t="str">
        <f t="shared" si="9"/>
        <v/>
      </c>
    </row>
    <row r="638" spans="9:9">
      <c r="I638" t="str">
        <f t="shared" si="9"/>
        <v/>
      </c>
    </row>
    <row r="639" spans="9:9">
      <c r="I639" t="str">
        <f t="shared" si="9"/>
        <v/>
      </c>
    </row>
    <row r="640" spans="9:9">
      <c r="I640" t="str">
        <f t="shared" si="9"/>
        <v/>
      </c>
    </row>
    <row r="641" spans="9:9">
      <c r="I641" t="str">
        <f t="shared" si="9"/>
        <v/>
      </c>
    </row>
    <row r="642" spans="9:9">
      <c r="I642" t="str">
        <f t="shared" si="9"/>
        <v/>
      </c>
    </row>
    <row r="643" spans="9:9">
      <c r="I643" t="str">
        <f t="shared" ref="I643:I704" si="10">IF(F643 = "", "",(_xlfn.DAYS(H643,G643)))</f>
        <v/>
      </c>
    </row>
    <row r="644" spans="9:9">
      <c r="I644" t="str">
        <f t="shared" si="10"/>
        <v/>
      </c>
    </row>
    <row r="645" spans="9:9">
      <c r="I645" t="str">
        <f t="shared" si="10"/>
        <v/>
      </c>
    </row>
    <row r="646" spans="9:9">
      <c r="I646" t="str">
        <f t="shared" si="10"/>
        <v/>
      </c>
    </row>
    <row r="647" spans="9:9">
      <c r="I647" t="str">
        <f t="shared" si="10"/>
        <v/>
      </c>
    </row>
    <row r="648" spans="9:9">
      <c r="I648" t="str">
        <f t="shared" si="10"/>
        <v/>
      </c>
    </row>
    <row r="649" spans="9:9">
      <c r="I649" t="str">
        <f t="shared" si="10"/>
        <v/>
      </c>
    </row>
    <row r="650" spans="9:9">
      <c r="I650" t="str">
        <f t="shared" si="10"/>
        <v/>
      </c>
    </row>
    <row r="651" spans="9:9">
      <c r="I651" t="str">
        <f t="shared" si="10"/>
        <v/>
      </c>
    </row>
    <row r="652" spans="9:9">
      <c r="I652" t="str">
        <f t="shared" si="10"/>
        <v/>
      </c>
    </row>
    <row r="653" spans="9:9">
      <c r="I653" t="str">
        <f t="shared" si="10"/>
        <v/>
      </c>
    </row>
    <row r="654" spans="9:9">
      <c r="I654" t="str">
        <f t="shared" si="10"/>
        <v/>
      </c>
    </row>
    <row r="655" spans="9:9">
      <c r="I655" t="str">
        <f t="shared" si="10"/>
        <v/>
      </c>
    </row>
    <row r="656" spans="9:9">
      <c r="I656" t="str">
        <f t="shared" si="10"/>
        <v/>
      </c>
    </row>
    <row r="657" spans="9:9">
      <c r="I657" t="str">
        <f t="shared" si="10"/>
        <v/>
      </c>
    </row>
    <row r="658" spans="9:9">
      <c r="I658" t="str">
        <f t="shared" si="10"/>
        <v/>
      </c>
    </row>
    <row r="659" spans="9:9">
      <c r="I659" t="str">
        <f t="shared" si="10"/>
        <v/>
      </c>
    </row>
    <row r="660" spans="9:9">
      <c r="I660" t="str">
        <f t="shared" si="10"/>
        <v/>
      </c>
    </row>
    <row r="661" spans="9:9">
      <c r="I661" t="str">
        <f t="shared" si="10"/>
        <v/>
      </c>
    </row>
    <row r="662" spans="9:9">
      <c r="I662" t="str">
        <f t="shared" si="10"/>
        <v/>
      </c>
    </row>
    <row r="663" spans="9:9">
      <c r="I663" t="str">
        <f t="shared" si="10"/>
        <v/>
      </c>
    </row>
    <row r="664" spans="9:9">
      <c r="I664" t="str">
        <f t="shared" si="10"/>
        <v/>
      </c>
    </row>
    <row r="665" spans="9:9">
      <c r="I665" t="str">
        <f t="shared" si="10"/>
        <v/>
      </c>
    </row>
    <row r="666" spans="9:9">
      <c r="I666" t="str">
        <f t="shared" si="10"/>
        <v/>
      </c>
    </row>
    <row r="667" spans="9:9">
      <c r="I667" t="str">
        <f t="shared" si="10"/>
        <v/>
      </c>
    </row>
    <row r="668" spans="9:9">
      <c r="I668" t="str">
        <f t="shared" si="10"/>
        <v/>
      </c>
    </row>
    <row r="669" spans="9:9">
      <c r="I669" t="str">
        <f t="shared" si="10"/>
        <v/>
      </c>
    </row>
    <row r="670" spans="9:9">
      <c r="I670" t="str">
        <f t="shared" si="10"/>
        <v/>
      </c>
    </row>
    <row r="671" spans="9:9">
      <c r="I671" t="str">
        <f t="shared" si="10"/>
        <v/>
      </c>
    </row>
    <row r="672" spans="9:9">
      <c r="I672" t="str">
        <f t="shared" si="10"/>
        <v/>
      </c>
    </row>
    <row r="673" spans="9:9">
      <c r="I673" t="str">
        <f t="shared" si="10"/>
        <v/>
      </c>
    </row>
    <row r="674" spans="9:9">
      <c r="I674" t="str">
        <f t="shared" si="10"/>
        <v/>
      </c>
    </row>
    <row r="675" spans="9:9">
      <c r="I675" t="str">
        <f t="shared" si="10"/>
        <v/>
      </c>
    </row>
    <row r="676" spans="9:9">
      <c r="I676" t="str">
        <f t="shared" si="10"/>
        <v/>
      </c>
    </row>
    <row r="677" spans="9:9">
      <c r="I677" t="str">
        <f t="shared" si="10"/>
        <v/>
      </c>
    </row>
    <row r="678" spans="9:9">
      <c r="I678" t="str">
        <f t="shared" si="10"/>
        <v/>
      </c>
    </row>
    <row r="679" spans="9:9">
      <c r="I679" t="str">
        <f t="shared" si="10"/>
        <v/>
      </c>
    </row>
    <row r="680" spans="9:9">
      <c r="I680" t="str">
        <f t="shared" si="10"/>
        <v/>
      </c>
    </row>
    <row r="681" spans="9:9">
      <c r="I681" t="str">
        <f t="shared" si="10"/>
        <v/>
      </c>
    </row>
    <row r="682" spans="9:9">
      <c r="I682" t="str">
        <f t="shared" si="10"/>
        <v/>
      </c>
    </row>
    <row r="683" spans="9:9">
      <c r="I683" t="str">
        <f t="shared" si="10"/>
        <v/>
      </c>
    </row>
    <row r="684" spans="9:9">
      <c r="I684" t="str">
        <f t="shared" si="10"/>
        <v/>
      </c>
    </row>
    <row r="685" spans="9:9">
      <c r="I685" t="str">
        <f t="shared" si="10"/>
        <v/>
      </c>
    </row>
    <row r="686" spans="9:9">
      <c r="I686" t="str">
        <f t="shared" si="10"/>
        <v/>
      </c>
    </row>
    <row r="687" spans="9:9">
      <c r="I687" t="str">
        <f t="shared" si="10"/>
        <v/>
      </c>
    </row>
    <row r="688" spans="9:9">
      <c r="I688" t="str">
        <f t="shared" si="10"/>
        <v/>
      </c>
    </row>
    <row r="689" spans="9:9">
      <c r="I689" t="str">
        <f t="shared" si="10"/>
        <v/>
      </c>
    </row>
    <row r="690" spans="9:9">
      <c r="I690" t="str">
        <f t="shared" si="10"/>
        <v/>
      </c>
    </row>
    <row r="691" spans="9:9">
      <c r="I691" t="str">
        <f t="shared" si="10"/>
        <v/>
      </c>
    </row>
    <row r="692" spans="9:9">
      <c r="I692" t="str">
        <f t="shared" si="10"/>
        <v/>
      </c>
    </row>
    <row r="693" spans="9:9">
      <c r="I693" t="str">
        <f t="shared" si="10"/>
        <v/>
      </c>
    </row>
    <row r="694" spans="9:9">
      <c r="I694" t="str">
        <f t="shared" si="10"/>
        <v/>
      </c>
    </row>
    <row r="695" spans="9:9">
      <c r="I695" t="str">
        <f t="shared" si="10"/>
        <v/>
      </c>
    </row>
    <row r="696" spans="9:9">
      <c r="I696" t="str">
        <f t="shared" si="10"/>
        <v/>
      </c>
    </row>
    <row r="697" spans="9:9">
      <c r="I697" t="str">
        <f t="shared" si="10"/>
        <v/>
      </c>
    </row>
    <row r="698" spans="9:9">
      <c r="I698" t="str">
        <f t="shared" si="10"/>
        <v/>
      </c>
    </row>
    <row r="699" spans="9:9">
      <c r="I699" t="str">
        <f t="shared" si="10"/>
        <v/>
      </c>
    </row>
    <row r="700" spans="9:9">
      <c r="I700" t="str">
        <f t="shared" si="10"/>
        <v/>
      </c>
    </row>
    <row r="701" spans="9:9">
      <c r="I701" t="str">
        <f t="shared" si="10"/>
        <v/>
      </c>
    </row>
    <row r="702" spans="9:9">
      <c r="I702" t="str">
        <f t="shared" si="10"/>
        <v/>
      </c>
    </row>
    <row r="703" spans="9:9">
      <c r="I703" t="str">
        <f t="shared" si="10"/>
        <v/>
      </c>
    </row>
    <row r="704" spans="9:9">
      <c r="I704" t="str">
        <f t="shared" si="10"/>
        <v/>
      </c>
    </row>
  </sheetData>
  <conditionalFormatting sqref="I1:I1048576">
    <cfRule type="cellIs" dxfId="3" priority="1" operator="greaterThan">
      <formula>2</formula>
    </cfRule>
    <cfRule type="cellIs" dxfId="2" priority="2" operator="equal">
      <formula>0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D9A7E0AC037146A1018635A30AA3B6" ma:contentTypeVersion="6" ma:contentTypeDescription="Create a new document." ma:contentTypeScope="" ma:versionID="f3cc140d78b22b699d9ba91ac93b2cdd">
  <xsd:schema xmlns:xsd="http://www.w3.org/2001/XMLSchema" xmlns:xs="http://www.w3.org/2001/XMLSchema" xmlns:p="http://schemas.microsoft.com/office/2006/metadata/properties" xmlns:ns2="1c70eda2-804b-472f-890c-3bc299f0ee9a" xmlns:ns3="27209690-d535-4c2a-9f45-cfe626f78f1c" targetNamespace="http://schemas.microsoft.com/office/2006/metadata/properties" ma:root="true" ma:fieldsID="1efb6f40a8789d95d2713054bddc15ec" ns2:_="" ns3:_="">
    <xsd:import namespace="1c70eda2-804b-472f-890c-3bc299f0ee9a"/>
    <xsd:import namespace="27209690-d535-4c2a-9f45-cfe626f78f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70eda2-804b-472f-890c-3bc299f0ee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09690-d535-4c2a-9f45-cfe626f78f1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DDF2E0-3EAC-4E67-870C-3ACD97499041}"/>
</file>

<file path=customXml/itemProps2.xml><?xml version="1.0" encoding="utf-8"?>
<ds:datastoreItem xmlns:ds="http://schemas.openxmlformats.org/officeDocument/2006/customXml" ds:itemID="{C0D6434B-0D4B-403C-A558-1024FD0FA9C4}"/>
</file>

<file path=customXml/itemProps3.xml><?xml version="1.0" encoding="utf-8"?>
<ds:datastoreItem xmlns:ds="http://schemas.openxmlformats.org/officeDocument/2006/customXml" ds:itemID="{78986648-24B9-4225-A300-2DA1B27927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Thermo Fisher Scientific,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Worley, Jordan</dc:creator>
  <cp:keywords/>
  <dc:description/>
  <cp:lastModifiedBy>i:0#.f|membership|jordan.worley@thermofisher.com</cp:lastModifiedBy>
  <cp:revision/>
  <dcterms:created xsi:type="dcterms:W3CDTF">2024-01-25T19:35:32Z</dcterms:created>
  <dcterms:modified xsi:type="dcterms:W3CDTF">2024-06-19T15:19:02Z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0x0101004ED9A7E0AC037146A1018635A30AA3B6</vt:lpwstr>
  </property>
</Properties>
</file>