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D4B3899-2B88-4622-B5FB-16902DAF5E56}" xr6:coauthVersionLast="47" xr6:coauthVersionMax="47" xr10:uidLastSave="{00000000-0000-0000-0000-000000000000}"/>
  <bookViews>
    <workbookView xWindow="-28920" yWindow="-120" windowWidth="29040" windowHeight="15840" tabRatio="782" xr2:uid="{00000000-000D-0000-FFFF-FFFF00000000}"/>
  </bookViews>
  <sheets>
    <sheet name="ePacket" sheetId="8" r:id="rId1"/>
    <sheet name="ePacket DDP" sheetId="10" r:id="rId2"/>
    <sheet name="ePacket Rate Calculator" sheetId="5" r:id="rId3"/>
    <sheet name="ePacket Oz to Lb Chart" sheetId="2" r:id="rId4"/>
    <sheet name="ePacket Zone List" sheetId="9" r:id="rId5"/>
  </sheets>
  <definedNames>
    <definedName name="_xlnm._FilterDatabase" localSheetId="4" hidden="1">'ePacket Zone List'!$A$2:$C$29</definedName>
    <definedName name="_xlnm.Print_Area" localSheetId="0">ePacket!$B$1:$E$25</definedName>
    <definedName name="_xlnm.Print_Area" localSheetId="1">'ePacket DDP'!$B$1:$E$14</definedName>
    <definedName name="_xlnm.Print_Area" localSheetId="3">'ePacket Oz to Lb Chart'!$B$1:$N$43</definedName>
    <definedName name="_xlnm.Print_Area" localSheetId="2">'ePacket Rate Calculator'!$B$1:$G$45</definedName>
    <definedName name="_xlnm.Print_Area" localSheetId="4">'ePacket Zone List'!$A$1:$C$30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5" l="1"/>
  <c r="G38" i="5" s="1"/>
  <c r="F38" i="5"/>
  <c r="E39" i="5"/>
  <c r="F39" i="5"/>
  <c r="G39" i="5"/>
  <c r="E40" i="5"/>
  <c r="G40" i="5" s="1"/>
  <c r="F40" i="5"/>
  <c r="E41" i="5"/>
  <c r="F41" i="5"/>
  <c r="G41" i="5" s="1"/>
  <c r="E42" i="5"/>
  <c r="F42" i="5"/>
  <c r="G42" i="5"/>
  <c r="F37" i="5" l="1"/>
  <c r="E37" i="5"/>
  <c r="F36" i="5"/>
  <c r="E36" i="5"/>
  <c r="G36" i="5" s="1"/>
  <c r="F35" i="5"/>
  <c r="E35" i="5"/>
  <c r="G35" i="5" s="1"/>
  <c r="F34" i="5"/>
  <c r="E34" i="5"/>
  <c r="G34" i="5" s="1"/>
  <c r="F33" i="5"/>
  <c r="G33" i="5" s="1"/>
  <c r="E33" i="5"/>
  <c r="F32" i="5"/>
  <c r="E32" i="5"/>
  <c r="F31" i="5"/>
  <c r="E31" i="5"/>
  <c r="G31" i="5" s="1"/>
  <c r="F30" i="5"/>
  <c r="E30" i="5"/>
  <c r="G30" i="5" s="1"/>
  <c r="F29" i="5"/>
  <c r="E29" i="5"/>
  <c r="F28" i="5"/>
  <c r="E28" i="5"/>
  <c r="G28" i="5" s="1"/>
  <c r="F27" i="5"/>
  <c r="E27" i="5"/>
  <c r="G27" i="5" s="1"/>
  <c r="F26" i="5"/>
  <c r="E26" i="5"/>
  <c r="F25" i="5"/>
  <c r="G25" i="5" s="1"/>
  <c r="E25" i="5"/>
  <c r="F24" i="5"/>
  <c r="E24" i="5"/>
  <c r="G24" i="5" s="1"/>
  <c r="F23" i="5"/>
  <c r="E23" i="5"/>
  <c r="G23" i="5" s="1"/>
  <c r="F22" i="5"/>
  <c r="E22" i="5"/>
  <c r="G22" i="5" s="1"/>
  <c r="F21" i="5"/>
  <c r="E21" i="5"/>
  <c r="F20" i="5"/>
  <c r="E20" i="5"/>
  <c r="F19" i="5"/>
  <c r="E19" i="5"/>
  <c r="F18" i="5"/>
  <c r="E18" i="5"/>
  <c r="G18" i="5" s="1"/>
  <c r="F17" i="5"/>
  <c r="E17" i="5"/>
  <c r="F16" i="5"/>
  <c r="E16" i="5"/>
  <c r="F15" i="5"/>
  <c r="E15" i="5"/>
  <c r="F14" i="5"/>
  <c r="E14" i="5"/>
  <c r="F13" i="5"/>
  <c r="E13" i="5"/>
  <c r="F12" i="5"/>
  <c r="E12" i="5"/>
  <c r="G12" i="5" s="1"/>
  <c r="F11" i="5"/>
  <c r="E11" i="5"/>
  <c r="B7" i="5"/>
  <c r="G13" i="5" l="1"/>
  <c r="G14" i="5"/>
  <c r="G29" i="5"/>
  <c r="G37" i="5"/>
  <c r="G26" i="5"/>
  <c r="G16" i="5"/>
  <c r="G20" i="5"/>
  <c r="G21" i="5"/>
  <c r="G19" i="5"/>
  <c r="G17" i="5"/>
  <c r="G32" i="5"/>
  <c r="G15" i="5"/>
  <c r="G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ePost Global: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ePost Global: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<sst xmlns="http://schemas.openxmlformats.org/spreadsheetml/2006/main" count="177" uniqueCount="89">
  <si>
    <t>Destination</t>
  </si>
  <si>
    <t>Canada</t>
  </si>
  <si>
    <t>Germany</t>
  </si>
  <si>
    <t>France</t>
  </si>
  <si>
    <t>Netherlands</t>
  </si>
  <si>
    <t>Ireland</t>
  </si>
  <si>
    <t>Portugal</t>
  </si>
  <si>
    <t>Sweden</t>
  </si>
  <si>
    <t>Wt Oz</t>
  </si>
  <si>
    <t>Wt Lbs</t>
  </si>
  <si>
    <t>Zone</t>
  </si>
  <si>
    <t>Denmark</t>
  </si>
  <si>
    <t>Belgium</t>
  </si>
  <si>
    <t>Israel</t>
  </si>
  <si>
    <t>Croatia</t>
  </si>
  <si>
    <t>Estonia</t>
  </si>
  <si>
    <t>Gibraltar</t>
  </si>
  <si>
    <t>Lithuania</t>
  </si>
  <si>
    <t>Luxembourg</t>
  </si>
  <si>
    <t>Malaysia</t>
  </si>
  <si>
    <t>Japan</t>
  </si>
  <si>
    <t>Poland</t>
  </si>
  <si>
    <t>Singapore</t>
  </si>
  <si>
    <t>South Korea</t>
  </si>
  <si>
    <t>New Zealand</t>
  </si>
  <si>
    <t>Hong Kong</t>
  </si>
  <si>
    <t>ISO</t>
  </si>
  <si>
    <t>CA</t>
  </si>
  <si>
    <t>GB</t>
  </si>
  <si>
    <t>DE</t>
  </si>
  <si>
    <t>FR</t>
  </si>
  <si>
    <t>JP</t>
  </si>
  <si>
    <t>AU</t>
  </si>
  <si>
    <t>NZ</t>
  </si>
  <si>
    <t>HK</t>
  </si>
  <si>
    <t>SG</t>
  </si>
  <si>
    <t>BE</t>
  </si>
  <si>
    <t>DK</t>
  </si>
  <si>
    <t>NL</t>
  </si>
  <si>
    <t>PL</t>
  </si>
  <si>
    <t>SE</t>
  </si>
  <si>
    <t>IE</t>
  </si>
  <si>
    <t>IL</t>
  </si>
  <si>
    <t>PT</t>
  </si>
  <si>
    <t>HR</t>
  </si>
  <si>
    <t>EE</t>
  </si>
  <si>
    <t>GI</t>
  </si>
  <si>
    <t>LT</t>
  </si>
  <si>
    <t>LU</t>
  </si>
  <si>
    <t>MY</t>
  </si>
  <si>
    <t>KR</t>
  </si>
  <si>
    <t>Australia</t>
  </si>
  <si>
    <t>United Kingdom</t>
  </si>
  <si>
    <t>Total Rate</t>
  </si>
  <si>
    <t>Oz</t>
  </si>
  <si>
    <t>Lb</t>
  </si>
  <si>
    <t>Kg</t>
  </si>
  <si>
    <t>Piece +</t>
  </si>
  <si>
    <t>ePacket</t>
  </si>
  <si>
    <t>Maximum Weight: 4.4 Lbs
Minimum Dimensions: 6" x 4" x 0.25"
Maximum Dimensions: Length = 24". Length + Width + Height = 36''
Maximum Roll Dimensions: Length = 36". Length + Width + Height = 42''
Maximum Value: $400</t>
  </si>
  <si>
    <t>ePacket DDP</t>
  </si>
  <si>
    <t xml:space="preserve"> Canada  </t>
  </si>
  <si>
    <t>Europe Z2</t>
  </si>
  <si>
    <t>Europe Z3</t>
  </si>
  <si>
    <t>Europe Z4</t>
  </si>
  <si>
    <t>Malaysia &amp; Singapore</t>
  </si>
  <si>
    <t xml:space="preserve"> Australia &amp; New Zealand</t>
  </si>
  <si>
    <t>Hong Kong &amp; South Korea</t>
  </si>
  <si>
    <t>FI</t>
  </si>
  <si>
    <t>Finland</t>
  </si>
  <si>
    <t>CH</t>
  </si>
  <si>
    <t>Switzerland</t>
  </si>
  <si>
    <t>¿CUSTOMER? - 2022</t>
  </si>
  <si>
    <t>asdf - 2022</t>
  </si>
  <si>
    <t>ePacket Zone List - 2023</t>
  </si>
  <si>
    <t>2023 Rate Calculator</t>
  </si>
  <si>
    <t>SK</t>
  </si>
  <si>
    <t>Slovakia</t>
  </si>
  <si>
    <t>Effective 1/22/2023</t>
  </si>
  <si>
    <t>IS</t>
  </si>
  <si>
    <t>Iceland</t>
  </si>
  <si>
    <t>GR</t>
  </si>
  <si>
    <t>Greece</t>
  </si>
  <si>
    <t>IT</t>
  </si>
  <si>
    <t>Italy</t>
  </si>
  <si>
    <t>IN</t>
  </si>
  <si>
    <t>India</t>
  </si>
  <si>
    <t>TH</t>
  </si>
  <si>
    <t>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</si>
</sst>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0.000000000000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7">
    <xf numFmtId="0" fontId="0" fillId="0" borderId="0"/>
    <xf numFmtId="164" fontId="4" fillId="3" borderId="0">
      <alignment horizontal="center" vertical="center"/>
      <protection hidden="1"/>
    </xf>
    <xf numFmtId="164" fontId="4" fillId="5" borderId="0">
      <alignment horizontal="center" vertical="center"/>
      <protection hidden="1"/>
    </xf>
    <xf numFmtId="0" fontId="3" fillId="3" borderId="0">
      <alignment horizontal="center" vertical="center"/>
      <protection hidden="1"/>
    </xf>
    <xf numFmtId="0" fontId="3" fillId="5" borderId="0">
      <alignment horizontal="center" vertical="center"/>
      <protection hidden="1"/>
    </xf>
    <xf numFmtId="0" fontId="4" fillId="3" borderId="0">
      <alignment horizontal="center" vertical="center"/>
      <protection hidden="1"/>
    </xf>
    <xf numFmtId="0" fontId="4" fillId="5" borderId="0">
      <alignment horizontal="center" vertical="center"/>
      <protection hidden="1"/>
    </xf>
  </cellStyleXfs>
  <cellXfs count="33">
    <xf numFmtId="0" fontId="0" fillId="0" borderId="0" xfId="0"/>
    <xf numFmtId="0" fontId="4" fillId="3" borderId="0" xfId="0" applyFont="1" applyFill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vertical="center"/>
      <protection hidden="1"/>
    </xf>
    <xf numFmtId="164" fontId="4" fillId="3" borderId="0" xfId="0" applyNumberFormat="1" applyFont="1" applyFill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165" fontId="0" fillId="3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  <protection locked="0"/>
    </xf>
    <xf numFmtId="0" fontId="3" fillId="3" borderId="0" xfId="0" applyFont="1" applyFill="1" applyAlignment="1" applyProtection="1">
      <alignment vertical="center" wrapText="1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10" fillId="4" borderId="0" xfId="0" applyFont="1" applyFill="1" applyAlignment="1" applyProtection="1">
      <alignment horizontal="center" vertic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2" fontId="4" fillId="3" borderId="0" xfId="0" applyNumberFormat="1" applyFont="1" applyFill="1" applyAlignment="1" applyProtection="1">
      <alignment vertical="center"/>
      <protection hidden="1"/>
    </xf>
    <xf numFmtId="0" fontId="10" fillId="4" borderId="0" xfId="0" applyFont="1" applyFill="1" applyAlignment="1" applyProtection="1">
      <alignment horizontal="center" vertical="center" wrapText="1"/>
      <protection hidden="1"/>
    </xf>
    <xf numFmtId="8" fontId="4" fillId="3" borderId="0" xfId="0" applyNumberFormat="1" applyFont="1" applyFill="1" applyAlignment="1" applyProtection="1">
      <alignment horizontal="center" vertical="center"/>
      <protection hidden="1"/>
    </xf>
    <xf numFmtId="8" fontId="4" fillId="5" borderId="0" xfId="0" applyNumberFormat="1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164" fontId="4" fillId="3" borderId="0" xfId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wrapText="1"/>
      <protection hidden="1"/>
    </xf>
    <xf numFmtId="0" fontId="3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horizontal="left" vertical="center" wrapTex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left" vertical="center" wrapText="1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8" fillId="4" borderId="1" xfId="0" applyFont="1" applyFill="1" applyBorder="1" applyAlignment="1" applyProtection="1">
      <alignment horizontal="center" vertical="center"/>
      <protection hidden="1"/>
    </xf>
  </cellXfs>
  <cellStyles count="7">
    <cellStyle name="CountryEven" xfId="5" xr:uid="{3310C328-04FE-4C18-A6BF-7AFF610A570C}"/>
    <cellStyle name="CountryOdd" xfId="6" xr:uid="{8DB1E861-031D-4765-A63D-3452F542C9C2}"/>
    <cellStyle name="Normal" xfId="0" builtinId="0"/>
    <cellStyle name="RateEven" xfId="1" xr:uid="{06184AEF-5B8B-4CEF-9B5B-2F82DFE38F8B}"/>
    <cellStyle name="RateOdd" xfId="2" xr:uid="{F4873094-777D-4F14-B29C-C73E7192224B}"/>
    <cellStyle name="ZoneEven" xfId="3" xr:uid="{6FE8A28A-AA60-4F45-9070-36F3EEEE2722}"/>
    <cellStyle name="ZoneOdd" xfId="4" xr:uid="{B52D5065-82E8-4A96-B9C4-F95280A99C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142875</xdr:rowOff>
    </xdr:from>
    <xdr:to>
      <xdr:col>3</xdr:col>
      <xdr:colOff>506941</xdr:colOff>
      <xdr:row>5</xdr:row>
      <xdr:rowOff>111125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752600" y="142875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142875</xdr:rowOff>
    </xdr:from>
    <xdr:to>
      <xdr:col>3</xdr:col>
      <xdr:colOff>506941</xdr:colOff>
      <xdr:row>5</xdr:row>
      <xdr:rowOff>111125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752600" y="142875"/>
          <a:ext cx="2526241" cy="920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5</xdr:col>
      <xdr:colOff>293158</xdr:colOff>
      <xdr:row>4</xdr:row>
      <xdr:rowOff>158750</xdr:rowOff>
    </xdr:to>
    <xdr:pic>
      <xdr:nvPicPr>
        <xdr:cNvPr id="3" name="Picture 2" descr="851423_NewLogo4_100720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307167" y="0"/>
          <a:ext cx="2526241" cy="92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275163</xdr:colOff>
      <xdr:row>0</xdr:row>
      <xdr:rowOff>0</xdr:rowOff>
    </xdr:from>
    <xdr:to>
      <xdr:col>9</xdr:col>
      <xdr:colOff>642404</xdr:colOff>
      <xdr:row>5</xdr:row>
      <xdr:rowOff>127000</xdr:rowOff>
    </xdr:to>
    <xdr:pic>
      <xdr:nvPicPr>
        <xdr:cNvPr id="3" name="Picture 2" descr="851423_NewLogo4_100720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4085163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7:E28"/>
  <sheetViews>
    <sheetView tabSelected="1" zoomScaleNormal="100" workbookViewId="0">
      <selection activeCell="B11" sqref="B11"/>
    </sheetView>
  </sheetViews>
  <sheetFormatPr defaultColWidth="9.140625" defaultRowHeight="15" customHeight="1" x14ac:dyDescent="0.25"/>
  <cols>
    <col min="1" max="1" width="9.140625" style="1"/>
    <col min="2" max="2" width="12.7109375" style="3" customWidth="1"/>
    <col min="3" max="3" width="34.7109375" style="3" customWidth="1"/>
    <col min="4" max="5" width="12.7109375" style="3" customWidth="1"/>
    <col min="6" max="16384" width="9.140625" style="1"/>
  </cols>
  <sheetData>
    <row r="7" spans="2:5" ht="18.75" customHeight="1" x14ac:dyDescent="0.25">
      <c r="B7" s="25" t="s">
        <v>73</v>
      </c>
      <c r="C7" s="25"/>
      <c r="D7" s="25"/>
      <c r="E7" s="25"/>
    </row>
    <row r="8" spans="2:5" ht="15" customHeight="1" x14ac:dyDescent="0.25">
      <c r="B8" s="12"/>
      <c r="C8" s="12"/>
      <c r="D8" s="12"/>
      <c r="E8" s="12"/>
    </row>
    <row r="9" spans="2:5" ht="18.75" customHeight="1" x14ac:dyDescent="0.25">
      <c r="B9" s="22" t="s">
        <v>58</v>
      </c>
      <c r="C9" s="22"/>
      <c r="D9" s="22"/>
      <c r="E9" s="22"/>
    </row>
    <row r="10" spans="2:5" ht="15" customHeight="1" x14ac:dyDescent="0.25">
      <c r="B10" s="13" t="s">
        <v>10</v>
      </c>
      <c r="C10" s="13" t="s">
        <v>0</v>
      </c>
      <c r="D10" s="13" t="s">
        <v>57</v>
      </c>
      <c r="E10" s="13" t="s">
        <v>55</v>
      </c>
    </row>
    <row r="11" spans="2:5" ht="15" customHeight="1" x14ac:dyDescent="0.25">
      <c r="B11" s="21"/>
      <c r="C11" s="21"/>
      <c r="D11" s="21"/>
      <c r="E11" s="21"/>
    </row>
    <row r="12" spans="2:5" ht="15" customHeight="1" x14ac:dyDescent="0.25">
      <c r="B12" s="21"/>
      <c r="C12" s="21"/>
      <c r="D12" s="21"/>
      <c r="E12" s="21"/>
    </row>
    <row r="13" spans="2:5" ht="15" customHeight="1" x14ac:dyDescent="0.25">
      <c r="B13" s="21"/>
      <c r="C13" s="21"/>
      <c r="D13" s="21"/>
      <c r="E13" s="21"/>
    </row>
    <row r="14" spans="2:5" ht="15" customHeight="1" x14ac:dyDescent="0.25">
      <c r="B14" s="21"/>
      <c r="C14" s="21"/>
      <c r="D14" s="21"/>
      <c r="E14" s="21"/>
    </row>
    <row r="15" spans="2:5" ht="15" customHeight="1" x14ac:dyDescent="0.25">
      <c r="B15" s="21"/>
      <c r="C15" s="21"/>
      <c r="D15" s="21"/>
      <c r="E15" s="21"/>
    </row>
    <row r="16" spans="2:5" ht="15" customHeight="1" x14ac:dyDescent="0.25">
      <c r="B16" s="21"/>
      <c r="C16" s="21"/>
      <c r="D16" s="21"/>
      <c r="E16" s="21"/>
    </row>
    <row r="17" spans="2:5" ht="15" customHeight="1" x14ac:dyDescent="0.25">
      <c r="B17" s="21"/>
      <c r="C17" s="21"/>
      <c r="D17" s="21"/>
      <c r="E17" s="21"/>
    </row>
    <row r="18" spans="2:5" ht="15" customHeight="1" x14ac:dyDescent="0.25">
      <c r="B18" s="21"/>
      <c r="C18" s="21"/>
      <c r="D18" s="21"/>
      <c r="E18" s="21"/>
    </row>
    <row r="19" spans="2:5" ht="15" customHeight="1" x14ac:dyDescent="0.25">
      <c r="B19" s="21"/>
      <c r="C19" s="21"/>
      <c r="D19" s="21"/>
      <c r="E19" s="21"/>
    </row>
    <row r="20" spans="2:5" ht="15" customHeight="1" x14ac:dyDescent="0.25">
      <c r="B20" s="21"/>
      <c r="C20" s="21"/>
      <c r="D20" s="21"/>
      <c r="E20" s="21"/>
    </row>
    <row r="21" spans="2:5" ht="15" customHeight="1" x14ac:dyDescent="0.25">
      <c r="B21" s="2"/>
      <c r="D21" s="5"/>
      <c r="E21" s="5"/>
    </row>
    <row r="22" spans="2:5" ht="15" customHeight="1" x14ac:dyDescent="0.25">
      <c r="B22" s="2"/>
      <c r="D22" s="5"/>
      <c r="E22" s="5"/>
    </row>
    <row r="23" spans="2:5" ht="15" customHeight="1" x14ac:dyDescent="0.25">
      <c r="B23" s="1"/>
      <c r="C23" s="11"/>
      <c r="D23" s="11"/>
      <c r="E23" s="11"/>
    </row>
    <row r="24" spans="2:5" ht="15" customHeight="1" x14ac:dyDescent="0.25">
      <c r="B24" s="4" t="s">
        <v>78</v>
      </c>
      <c r="C24" s="11"/>
      <c r="D24" s="11"/>
      <c r="E24" s="11"/>
    </row>
    <row r="25" spans="2:5" ht="57" customHeight="1" x14ac:dyDescent="0.25">
      <c r="B25" s="23" t="s">
        <v>59</v>
      </c>
      <c r="C25" s="23"/>
      <c r="D25" s="23"/>
      <c r="E25" s="23"/>
    </row>
    <row r="26" spans="2:5" ht="15" customHeight="1" x14ac:dyDescent="0.25">
      <c r="B26" s="2"/>
    </row>
    <row r="27" spans="2:5" ht="15" customHeight="1" x14ac:dyDescent="0.25">
      <c r="B27" s="2"/>
    </row>
    <row r="28" spans="2:5" ht="15" customHeight="1" x14ac:dyDescent="0.25">
      <c r="B28" s="2"/>
      <c r="C28" s="24"/>
      <c r="D28" s="24"/>
    </row>
  </sheetData>
  <mergeCells count="4">
    <mergeCell ref="B9:E9"/>
    <mergeCell ref="B25:E25"/>
    <mergeCell ref="C28:D28"/>
    <mergeCell ref="B7:E7"/>
  </mergeCells>
  <printOptions horizontalCentered="1"/>
  <pageMargins left="0.7" right="0.7" top="0.75" bottom="0.75" header="0.3" footer="0.3"/>
  <pageSetup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7:E17"/>
  <sheetViews>
    <sheetView zoomScaleNormal="100" workbookViewId="0">
      <selection activeCell="B13" sqref="B13"/>
    </sheetView>
  </sheetViews>
  <sheetFormatPr defaultColWidth="9.140625" defaultRowHeight="15" customHeight="1" x14ac:dyDescent="0.25"/>
  <cols>
    <col min="1" max="1" width="9.140625" style="1"/>
    <col min="2" max="2" width="12.7109375" style="3" customWidth="1"/>
    <col min="3" max="3" width="34.7109375" style="3" customWidth="1"/>
    <col min="4" max="5" width="12.7109375" style="3" customWidth="1"/>
    <col min="6" max="16384" width="9.140625" style="1"/>
  </cols>
  <sheetData>
    <row r="7" spans="2:5" ht="18.75" customHeight="1" x14ac:dyDescent="0.25">
      <c r="B7" s="25" t="s">
        <v>72</v>
      </c>
      <c r="C7" s="25"/>
      <c r="D7" s="25"/>
      <c r="E7" s="25"/>
    </row>
    <row r="8" spans="2:5" ht="15" customHeight="1" x14ac:dyDescent="0.25">
      <c r="B8" s="12"/>
      <c r="C8" s="12"/>
      <c r="D8" s="12"/>
      <c r="E8" s="12"/>
    </row>
    <row r="9" spans="2:5" ht="18.75" customHeight="1" x14ac:dyDescent="0.25">
      <c r="B9" s="22" t="s">
        <v>60</v>
      </c>
      <c r="C9" s="22"/>
      <c r="D9" s="22"/>
      <c r="E9" s="22"/>
    </row>
    <row r="10" spans="2:5" ht="15" customHeight="1" x14ac:dyDescent="0.25">
      <c r="B10" s="13" t="s">
        <v>10</v>
      </c>
      <c r="C10" s="13" t="s">
        <v>0</v>
      </c>
      <c r="D10" s="13" t="s">
        <v>57</v>
      </c>
      <c r="E10" s="13" t="s">
        <v>55</v>
      </c>
    </row>
    <row r="11" spans="2:5" ht="15" customHeight="1" x14ac:dyDescent="0.25">
      <c r="B11" s="2"/>
      <c r="D11" s="5"/>
      <c r="E11" s="5"/>
    </row>
    <row r="12" spans="2:5" ht="15" customHeight="1" x14ac:dyDescent="0.25">
      <c r="B12" s="1"/>
      <c r="C12" s="11"/>
      <c r="D12" s="11"/>
      <c r="E12" s="11"/>
    </row>
    <row r="13" spans="2:5" ht="15" customHeight="1" x14ac:dyDescent="0.25">
      <c r="B13" s="4" t="s">
        <v>78</v>
      </c>
      <c r="C13" s="11"/>
      <c r="D13" s="11"/>
      <c r="E13" s="11"/>
    </row>
    <row r="14" spans="2:5" ht="57" customHeight="1" x14ac:dyDescent="0.25">
      <c r="B14" s="23" t="s">
        <v>59</v>
      </c>
      <c r="C14" s="23"/>
      <c r="D14" s="23"/>
      <c r="E14" s="23"/>
    </row>
    <row r="15" spans="2:5" ht="15" customHeight="1" x14ac:dyDescent="0.25">
      <c r="B15" s="2"/>
    </row>
    <row r="16" spans="2:5" ht="15" customHeight="1" x14ac:dyDescent="0.25">
      <c r="B16" s="2"/>
    </row>
    <row r="17" spans="2:4" ht="15" customHeight="1" x14ac:dyDescent="0.25">
      <c r="B17" s="2"/>
      <c r="C17" s="24"/>
      <c r="D17" s="24"/>
    </row>
  </sheetData>
  <mergeCells count="4">
    <mergeCell ref="B7:E7"/>
    <mergeCell ref="B9:E9"/>
    <mergeCell ref="B14:E14"/>
    <mergeCell ref="C17:D17"/>
  </mergeCells>
  <printOptions horizontalCentered="1"/>
  <pageMargins left="0.7" right="0.7" top="0.75" bottom="0.75" header="0.3" footer="0.3"/>
  <pageSetup scale="1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O45"/>
  <sheetViews>
    <sheetView zoomScale="90" zoomScaleNormal="90" workbookViewId="0">
      <selection activeCell="B6" sqref="B6:G6"/>
    </sheetView>
  </sheetViews>
  <sheetFormatPr defaultColWidth="9.140625" defaultRowHeight="15" customHeight="1" x14ac:dyDescent="0.25"/>
  <cols>
    <col min="1" max="1" width="9.140625" style="7"/>
    <col min="2" max="3" width="12.7109375" style="7" customWidth="1"/>
    <col min="4" max="4" width="20.7109375" style="7" customWidth="1"/>
    <col min="5" max="6" width="12.7109375" style="7" customWidth="1"/>
    <col min="7" max="7" width="20.7109375" style="7" customWidth="1"/>
    <col min="8" max="9" width="9.140625" style="7"/>
    <col min="10" max="10" width="9.140625" style="7" customWidth="1"/>
    <col min="11" max="14" width="9.140625" style="7"/>
    <col min="15" max="15" width="9.140625" style="7" hidden="1" customWidth="1"/>
    <col min="16" max="16384" width="9.140625" style="7"/>
  </cols>
  <sheetData>
    <row r="1" spans="2:15" ht="15" customHeight="1" x14ac:dyDescent="0.25">
      <c r="O1" s="7" t="s">
        <v>54</v>
      </c>
    </row>
    <row r="2" spans="2:15" ht="15" customHeight="1" x14ac:dyDescent="0.25">
      <c r="O2" s="7" t="s">
        <v>55</v>
      </c>
    </row>
    <row r="3" spans="2:15" ht="15" customHeight="1" x14ac:dyDescent="0.25">
      <c r="O3" s="7" t="s">
        <v>56</v>
      </c>
    </row>
    <row r="6" spans="2:15" ht="18.75" x14ac:dyDescent="0.25">
      <c r="B6" s="25" t="s">
        <v>75</v>
      </c>
      <c r="C6" s="25"/>
      <c r="D6" s="25"/>
      <c r="E6" s="25"/>
      <c r="F6" s="25"/>
      <c r="G6" s="25"/>
    </row>
    <row r="7" spans="2:15" ht="30" customHeight="1" x14ac:dyDescent="0.25">
      <c r="B7" s="28" t="str">
        <f>IFERROR(LEFT(ePacket!B7,LEN(ePacket!B7)-7), ePacket!B7)</f>
        <v>asdf</v>
      </c>
      <c r="C7" s="28"/>
      <c r="D7" s="28"/>
      <c r="E7" s="28"/>
      <c r="F7" s="19" t="s">
        <v>55</v>
      </c>
      <c r="G7" s="20">
        <v>1</v>
      </c>
    </row>
    <row r="8" spans="2:15" ht="15" customHeight="1" x14ac:dyDescent="0.25">
      <c r="B8" s="8"/>
      <c r="C8" s="8"/>
      <c r="D8" s="8"/>
      <c r="E8" s="8"/>
      <c r="F8" s="8"/>
      <c r="G8" s="8"/>
    </row>
    <row r="9" spans="2:15" ht="18.75" customHeight="1" x14ac:dyDescent="0.25">
      <c r="B9" s="22" t="s">
        <v>58</v>
      </c>
      <c r="C9" s="22"/>
      <c r="D9" s="22"/>
      <c r="E9" s="22"/>
      <c r="F9" s="22"/>
      <c r="G9" s="22"/>
    </row>
    <row r="10" spans="2:15" ht="15" customHeight="1" x14ac:dyDescent="0.25">
      <c r="B10" s="13" t="s">
        <v>10</v>
      </c>
      <c r="C10" s="13" t="s">
        <v>26</v>
      </c>
      <c r="D10" s="13" t="s">
        <v>0</v>
      </c>
      <c r="E10" s="13" t="s">
        <v>57</v>
      </c>
      <c r="F10" s="13" t="s">
        <v>55</v>
      </c>
      <c r="G10" s="13" t="s">
        <v>53</v>
      </c>
    </row>
    <row r="11" spans="2:15" ht="15" customHeight="1" x14ac:dyDescent="0.25">
      <c r="B11" s="3">
        <v>1</v>
      </c>
      <c r="C11" s="3" t="s">
        <v>27</v>
      </c>
      <c r="D11" s="3" t="s">
        <v>1</v>
      </c>
      <c r="E11" s="17" t="e">
        <f>VLOOKUP($B11,ePacket!$B$11:$E$23,3,FALSE)</f>
        <v>#N/A</v>
      </c>
      <c r="F11" s="17" t="e">
        <f>VLOOKUP($B11,ePacket!$B$11:$E$23,4,FALSE)</f>
        <v>#N/A</v>
      </c>
      <c r="G11" s="17" t="e">
        <f t="shared" ref="G11:G42" si="0">IF(OR(AND($F$7="Oz",$G$7&lt;=70.4),AND($F$7="Lb",$G$7&lt;=4.4),AND($F$7="Kg",$G$7&lt;=2)),ROUND($E11+IFERROR($F11*CONVERT($G$7,CONCATENATE(LOWER($F$7),"m"),"lbm"),$F11*CONVERT($G$7,CONCATENATE(LOWER($F$7)),"lbm")),2),"Exceeds Max Weight")</f>
        <v>#N/A</v>
      </c>
      <c r="J11" s="9"/>
    </row>
    <row r="12" spans="2:15" ht="15" customHeight="1" x14ac:dyDescent="0.25">
      <c r="B12" s="14">
        <v>3</v>
      </c>
      <c r="C12" s="14" t="s">
        <v>76</v>
      </c>
      <c r="D12" s="14" t="s">
        <v>77</v>
      </c>
      <c r="E12" s="18" t="e">
        <f>VLOOKUP($B12,ePacket!$B$11:$E$23,3,FALSE)</f>
        <v>#N/A</v>
      </c>
      <c r="F12" s="18" t="e">
        <f>VLOOKUP($B12,ePacket!$B$11:$E$23,4,FALSE)</f>
        <v>#N/A</v>
      </c>
      <c r="G12" s="18" t="e">
        <f t="shared" si="0"/>
        <v>#N/A</v>
      </c>
      <c r="J12" s="9"/>
    </row>
    <row r="13" spans="2:15" ht="15" customHeight="1" x14ac:dyDescent="0.25">
      <c r="B13" s="3">
        <v>7</v>
      </c>
      <c r="C13" s="3" t="s">
        <v>46</v>
      </c>
      <c r="D13" s="3" t="s">
        <v>16</v>
      </c>
      <c r="E13" s="17" t="e">
        <f>VLOOKUP($B13,ePacket!$B$11:$E$23,3,FALSE)</f>
        <v>#N/A</v>
      </c>
      <c r="F13" s="17" t="e">
        <f>VLOOKUP($B13,ePacket!$B$11:$E$23,4,FALSE)</f>
        <v>#N/A</v>
      </c>
      <c r="G13" s="17" t="e">
        <f t="shared" si="0"/>
        <v>#N/A</v>
      </c>
    </row>
    <row r="14" spans="2:15" ht="15" customHeight="1" x14ac:dyDescent="0.25">
      <c r="B14" s="14">
        <v>7</v>
      </c>
      <c r="C14" s="14" t="s">
        <v>47</v>
      </c>
      <c r="D14" s="14" t="s">
        <v>17</v>
      </c>
      <c r="E14" s="18" t="e">
        <f>VLOOKUP($B14,ePacket!$B$11:$E$23,3,FALSE)</f>
        <v>#N/A</v>
      </c>
      <c r="F14" s="18" t="e">
        <f>VLOOKUP($B14,ePacket!$B$11:$E$23,4,FALSE)</f>
        <v>#N/A</v>
      </c>
      <c r="G14" s="18" t="e">
        <f t="shared" si="0"/>
        <v>#N/A</v>
      </c>
    </row>
    <row r="15" spans="2:15" ht="15" customHeight="1" x14ac:dyDescent="0.25">
      <c r="B15" s="3">
        <v>7</v>
      </c>
      <c r="C15" s="3" t="s">
        <v>39</v>
      </c>
      <c r="D15" s="3" t="s">
        <v>21</v>
      </c>
      <c r="E15" s="17" t="e">
        <f>VLOOKUP($B15,ePacket!$B$11:$E$23,3,FALSE)</f>
        <v>#N/A</v>
      </c>
      <c r="F15" s="17" t="e">
        <f>VLOOKUP($B15,ePacket!$B$11:$E$23,4,FALSE)</f>
        <v>#N/A</v>
      </c>
      <c r="G15" s="17" t="e">
        <f t="shared" si="0"/>
        <v>#N/A</v>
      </c>
      <c r="L15" s="10"/>
    </row>
    <row r="16" spans="2:15" ht="15" customHeight="1" x14ac:dyDescent="0.25">
      <c r="B16" s="14">
        <v>7</v>
      </c>
      <c r="C16" s="14" t="s">
        <v>43</v>
      </c>
      <c r="D16" s="14" t="s">
        <v>6</v>
      </c>
      <c r="E16" s="18" t="e">
        <f>VLOOKUP($B16,ePacket!$B$11:$E$23,3,FALSE)</f>
        <v>#N/A</v>
      </c>
      <c r="F16" s="18" t="e">
        <f>VLOOKUP($B16,ePacket!$B$11:$E$23,4,FALSE)</f>
        <v>#N/A</v>
      </c>
      <c r="G16" s="18" t="e">
        <f t="shared" si="0"/>
        <v>#N/A</v>
      </c>
    </row>
    <row r="17" spans="2:7" ht="15" customHeight="1" x14ac:dyDescent="0.25">
      <c r="B17" s="3">
        <v>7</v>
      </c>
      <c r="C17" s="3" t="s">
        <v>79</v>
      </c>
      <c r="D17" s="3" t="s">
        <v>80</v>
      </c>
      <c r="E17" s="17" t="e">
        <f>VLOOKUP($B17,ePacket!$B$11:$E$23,3,FALSE)</f>
        <v>#N/A</v>
      </c>
      <c r="F17" s="17" t="e">
        <f>VLOOKUP($B17,ePacket!$B$11:$E$23,4,FALSE)</f>
        <v>#N/A</v>
      </c>
      <c r="G17" s="17" t="e">
        <f t="shared" si="0"/>
        <v>#N/A</v>
      </c>
    </row>
    <row r="18" spans="2:7" ht="15" customHeight="1" x14ac:dyDescent="0.25">
      <c r="B18" s="14">
        <v>8</v>
      </c>
      <c r="C18" s="14" t="s">
        <v>44</v>
      </c>
      <c r="D18" s="14" t="s">
        <v>14</v>
      </c>
      <c r="E18" s="18" t="e">
        <f>VLOOKUP($B18,ePacket!$B$11:$E$23,3,FALSE)</f>
        <v>#N/A</v>
      </c>
      <c r="F18" s="18" t="e">
        <f>VLOOKUP($B18,ePacket!$B$11:$E$23,4,FALSE)</f>
        <v>#N/A</v>
      </c>
      <c r="G18" s="18" t="e">
        <f t="shared" si="0"/>
        <v>#N/A</v>
      </c>
    </row>
    <row r="19" spans="2:7" ht="15" customHeight="1" x14ac:dyDescent="0.25">
      <c r="B19" s="3">
        <v>8</v>
      </c>
      <c r="C19" s="3" t="s">
        <v>42</v>
      </c>
      <c r="D19" s="3" t="s">
        <v>13</v>
      </c>
      <c r="E19" s="17" t="e">
        <f>VLOOKUP($B19,ePacket!$B$11:$E$23,3,FALSE)</f>
        <v>#N/A</v>
      </c>
      <c r="F19" s="17" t="e">
        <f>VLOOKUP($B19,ePacket!$B$11:$E$23,4,FALSE)</f>
        <v>#N/A</v>
      </c>
      <c r="G19" s="17" t="e">
        <f t="shared" si="0"/>
        <v>#N/A</v>
      </c>
    </row>
    <row r="20" spans="2:7" ht="15" customHeight="1" x14ac:dyDescent="0.25">
      <c r="B20" s="14">
        <v>8</v>
      </c>
      <c r="C20" s="14" t="s">
        <v>48</v>
      </c>
      <c r="D20" s="14" t="s">
        <v>18</v>
      </c>
      <c r="E20" s="18" t="e">
        <f>VLOOKUP($B20,ePacket!$B$11:$E$23,3,FALSE)</f>
        <v>#N/A</v>
      </c>
      <c r="F20" s="18" t="e">
        <f>VLOOKUP($B20,ePacket!$B$11:$E$23,4,FALSE)</f>
        <v>#N/A</v>
      </c>
      <c r="G20" s="18" t="e">
        <f t="shared" si="0"/>
        <v>#N/A</v>
      </c>
    </row>
    <row r="21" spans="2:7" ht="15" customHeight="1" x14ac:dyDescent="0.25">
      <c r="B21" s="3">
        <v>8</v>
      </c>
      <c r="C21" s="3" t="s">
        <v>40</v>
      </c>
      <c r="D21" s="3" t="s">
        <v>7</v>
      </c>
      <c r="E21" s="17" t="e">
        <f>VLOOKUP($B21,ePacket!$B$11:$E$23,3,FALSE)</f>
        <v>#N/A</v>
      </c>
      <c r="F21" s="17" t="e">
        <f>VLOOKUP($B21,ePacket!$B$11:$E$23,4,FALSE)</f>
        <v>#N/A</v>
      </c>
      <c r="G21" s="17" t="e">
        <f t="shared" si="0"/>
        <v>#N/A</v>
      </c>
    </row>
    <row r="22" spans="2:7" ht="15" customHeight="1" x14ac:dyDescent="0.25">
      <c r="B22" s="14">
        <v>8</v>
      </c>
      <c r="C22" s="14" t="s">
        <v>81</v>
      </c>
      <c r="D22" s="14" t="s">
        <v>82</v>
      </c>
      <c r="E22" s="18" t="e">
        <f>VLOOKUP($B22,ePacket!$B$11:$E$23,3,FALSE)</f>
        <v>#N/A</v>
      </c>
      <c r="F22" s="18" t="e">
        <f>VLOOKUP($B22,ePacket!$B$11:$E$23,4,FALSE)</f>
        <v>#N/A</v>
      </c>
      <c r="G22" s="18" t="e">
        <f t="shared" si="0"/>
        <v>#N/A</v>
      </c>
    </row>
    <row r="23" spans="2:7" ht="15" customHeight="1" x14ac:dyDescent="0.25">
      <c r="B23" s="3">
        <v>9</v>
      </c>
      <c r="C23" s="3" t="s">
        <v>36</v>
      </c>
      <c r="D23" s="3" t="s">
        <v>12</v>
      </c>
      <c r="E23" s="17" t="e">
        <f>VLOOKUP($B23,ePacket!$B$11:$E$23,3,FALSE)</f>
        <v>#N/A</v>
      </c>
      <c r="F23" s="17" t="e">
        <f>VLOOKUP($B23,ePacket!$B$11:$E$23,4,FALSE)</f>
        <v>#N/A</v>
      </c>
      <c r="G23" s="17" t="e">
        <f t="shared" si="0"/>
        <v>#N/A</v>
      </c>
    </row>
    <row r="24" spans="2:7" ht="15" customHeight="1" x14ac:dyDescent="0.25">
      <c r="B24" s="14">
        <v>9</v>
      </c>
      <c r="C24" s="14" t="s">
        <v>37</v>
      </c>
      <c r="D24" s="14" t="s">
        <v>11</v>
      </c>
      <c r="E24" s="18" t="e">
        <f>VLOOKUP($B24,ePacket!$B$11:$E$23,3,FALSE)</f>
        <v>#N/A</v>
      </c>
      <c r="F24" s="18" t="e">
        <f>VLOOKUP($B24,ePacket!$B$11:$E$23,4,FALSE)</f>
        <v>#N/A</v>
      </c>
      <c r="G24" s="18" t="e">
        <f t="shared" si="0"/>
        <v>#N/A</v>
      </c>
    </row>
    <row r="25" spans="2:7" ht="15" customHeight="1" x14ac:dyDescent="0.25">
      <c r="B25" s="3">
        <v>9</v>
      </c>
      <c r="C25" s="3" t="s">
        <v>45</v>
      </c>
      <c r="D25" s="3" t="s">
        <v>15</v>
      </c>
      <c r="E25" s="17" t="e">
        <f>VLOOKUP($B25,ePacket!$B$11:$E$23,3,FALSE)</f>
        <v>#N/A</v>
      </c>
      <c r="F25" s="17" t="e">
        <f>VLOOKUP($B25,ePacket!$B$11:$E$23,4,FALSE)</f>
        <v>#N/A</v>
      </c>
      <c r="G25" s="17" t="e">
        <f t="shared" si="0"/>
        <v>#N/A</v>
      </c>
    </row>
    <row r="26" spans="2:7" ht="15" customHeight="1" x14ac:dyDescent="0.25">
      <c r="B26" s="14">
        <v>9</v>
      </c>
      <c r="C26" s="14" t="s">
        <v>41</v>
      </c>
      <c r="D26" s="14" t="s">
        <v>5</v>
      </c>
      <c r="E26" s="18" t="e">
        <f>VLOOKUP($B26,ePacket!$B$11:$E$23,3,FALSE)</f>
        <v>#N/A</v>
      </c>
      <c r="F26" s="18" t="e">
        <f>VLOOKUP($B26,ePacket!$B$11:$E$23,4,FALSE)</f>
        <v>#N/A</v>
      </c>
      <c r="G26" s="18" t="e">
        <f t="shared" si="0"/>
        <v>#N/A</v>
      </c>
    </row>
    <row r="27" spans="2:7" ht="15" customHeight="1" x14ac:dyDescent="0.25">
      <c r="B27" s="3">
        <v>9</v>
      </c>
      <c r="C27" s="3" t="s">
        <v>38</v>
      </c>
      <c r="D27" s="3" t="s">
        <v>4</v>
      </c>
      <c r="E27" s="17" t="e">
        <f>VLOOKUP($B27,ePacket!$B$11:$E$23,3,FALSE)</f>
        <v>#N/A</v>
      </c>
      <c r="F27" s="17" t="e">
        <f>VLOOKUP($B27,ePacket!$B$11:$E$23,4,FALSE)</f>
        <v>#N/A</v>
      </c>
      <c r="G27" s="17" t="e">
        <f t="shared" si="0"/>
        <v>#N/A</v>
      </c>
    </row>
    <row r="28" spans="2:7" ht="15" customHeight="1" x14ac:dyDescent="0.25">
      <c r="B28" s="14">
        <v>9</v>
      </c>
      <c r="C28" s="14" t="s">
        <v>68</v>
      </c>
      <c r="D28" s="14" t="s">
        <v>69</v>
      </c>
      <c r="E28" s="18" t="e">
        <f>VLOOKUP($B28,ePacket!$B$11:$E$23,3,FALSE)</f>
        <v>#N/A</v>
      </c>
      <c r="F28" s="18" t="e">
        <f>VLOOKUP($B28,ePacket!$B$11:$E$23,4,FALSE)</f>
        <v>#N/A</v>
      </c>
      <c r="G28" s="18" t="e">
        <f t="shared" si="0"/>
        <v>#N/A</v>
      </c>
    </row>
    <row r="29" spans="2:7" ht="15" customHeight="1" x14ac:dyDescent="0.25">
      <c r="B29" s="3">
        <v>9</v>
      </c>
      <c r="C29" s="3" t="s">
        <v>70</v>
      </c>
      <c r="D29" s="3" t="s">
        <v>71</v>
      </c>
      <c r="E29" s="17" t="e">
        <f>VLOOKUP($B29,ePacket!$B$11:$E$23,3,FALSE)</f>
        <v>#N/A</v>
      </c>
      <c r="F29" s="17" t="e">
        <f>VLOOKUP($B29,ePacket!$B$11:$E$23,4,FALSE)</f>
        <v>#N/A</v>
      </c>
      <c r="G29" s="17" t="e">
        <f t="shared" si="0"/>
        <v>#N/A</v>
      </c>
    </row>
    <row r="30" spans="2:7" ht="15" customHeight="1" x14ac:dyDescent="0.25">
      <c r="B30" s="14">
        <v>9</v>
      </c>
      <c r="C30" s="14" t="s">
        <v>83</v>
      </c>
      <c r="D30" s="14" t="s">
        <v>84</v>
      </c>
      <c r="E30" s="18" t="e">
        <f>VLOOKUP($B30,ePacket!$B$11:$E$23,3,FALSE)</f>
        <v>#N/A</v>
      </c>
      <c r="F30" s="18" t="e">
        <f>VLOOKUP($B30,ePacket!$B$11:$E$23,4,FALSE)</f>
        <v>#N/A</v>
      </c>
      <c r="G30" s="18" t="e">
        <f t="shared" si="0"/>
        <v>#N/A</v>
      </c>
    </row>
    <row r="31" spans="2:7" ht="15" customHeight="1" x14ac:dyDescent="0.25">
      <c r="B31" s="3">
        <v>10</v>
      </c>
      <c r="C31" s="3" t="s">
        <v>85</v>
      </c>
      <c r="D31" s="3" t="s">
        <v>86</v>
      </c>
      <c r="E31" s="17" t="e">
        <f>VLOOKUP($B31,ePacket!$B$11:$E$23,3,FALSE)</f>
        <v>#N/A</v>
      </c>
      <c r="F31" s="17" t="e">
        <f>VLOOKUP($B31,ePacket!$B$11:$E$23,4,FALSE)</f>
        <v>#N/A</v>
      </c>
      <c r="G31" s="17" t="e">
        <f t="shared" si="0"/>
        <v>#N/A</v>
      </c>
    </row>
    <row r="32" spans="2:7" ht="15" customHeight="1" x14ac:dyDescent="0.25">
      <c r="B32" s="14">
        <v>10</v>
      </c>
      <c r="C32" s="14" t="s">
        <v>49</v>
      </c>
      <c r="D32" s="14" t="s">
        <v>19</v>
      </c>
      <c r="E32" s="18" t="e">
        <f>VLOOKUP($B32,ePacket!$B$11:$E$23,3,FALSE)</f>
        <v>#N/A</v>
      </c>
      <c r="F32" s="18" t="e">
        <f>VLOOKUP($B32,ePacket!$B$11:$E$23,4,FALSE)</f>
        <v>#N/A</v>
      </c>
      <c r="G32" s="18" t="e">
        <f t="shared" si="0"/>
        <v>#N/A</v>
      </c>
    </row>
    <row r="33" spans="2:7" ht="15" customHeight="1" x14ac:dyDescent="0.25">
      <c r="B33" s="3">
        <v>10</v>
      </c>
      <c r="C33" s="3" t="s">
        <v>35</v>
      </c>
      <c r="D33" s="3" t="s">
        <v>22</v>
      </c>
      <c r="E33" s="17" t="e">
        <f>VLOOKUP($B33,ePacket!$B$11:$E$23,3,FALSE)</f>
        <v>#N/A</v>
      </c>
      <c r="F33" s="17" t="e">
        <f>VLOOKUP($B33,ePacket!$B$11:$E$23,4,FALSE)</f>
        <v>#N/A</v>
      </c>
      <c r="G33" s="17" t="e">
        <f t="shared" si="0"/>
        <v>#N/A</v>
      </c>
    </row>
    <row r="34" spans="2:7" ht="15" customHeight="1" x14ac:dyDescent="0.25">
      <c r="B34" s="14">
        <v>10</v>
      </c>
      <c r="C34" s="14" t="s">
        <v>87</v>
      </c>
      <c r="D34" s="14" t="s">
        <v>88</v>
      </c>
      <c r="E34" s="18" t="e">
        <f>VLOOKUP($B34,ePacket!$B$11:$E$23,3,FALSE)</f>
        <v>#N/A</v>
      </c>
      <c r="F34" s="18" t="e">
        <f>VLOOKUP($B34,ePacket!$B$11:$E$23,4,FALSE)</f>
        <v>#N/A</v>
      </c>
      <c r="G34" s="18" t="e">
        <f t="shared" si="0"/>
        <v>#N/A</v>
      </c>
    </row>
    <row r="35" spans="2:7" ht="15" customHeight="1" x14ac:dyDescent="0.25">
      <c r="B35" s="3">
        <v>12</v>
      </c>
      <c r="C35" s="3" t="s">
        <v>32</v>
      </c>
      <c r="D35" s="3" t="s">
        <v>51</v>
      </c>
      <c r="E35" s="17" t="e">
        <f>VLOOKUP($B35,ePacket!$B$11:$E$23,3,FALSE)</f>
        <v>#N/A</v>
      </c>
      <c r="F35" s="17" t="e">
        <f>VLOOKUP($B35,ePacket!$B$11:$E$23,4,FALSE)</f>
        <v>#N/A</v>
      </c>
      <c r="G35" s="17" t="e">
        <f t="shared" si="0"/>
        <v>#N/A</v>
      </c>
    </row>
    <row r="36" spans="2:7" ht="15" customHeight="1" x14ac:dyDescent="0.25">
      <c r="B36" s="14">
        <v>12</v>
      </c>
      <c r="C36" s="14" t="s">
        <v>33</v>
      </c>
      <c r="D36" s="14" t="s">
        <v>24</v>
      </c>
      <c r="E36" s="18" t="e">
        <f>VLOOKUP($B36,ePacket!$B$11:$E$23,3,FALSE)</f>
        <v>#N/A</v>
      </c>
      <c r="F36" s="18" t="e">
        <f>VLOOKUP($B36,ePacket!$B$11:$E$23,4,FALSE)</f>
        <v>#N/A</v>
      </c>
      <c r="G36" s="18" t="e">
        <f t="shared" si="0"/>
        <v>#N/A</v>
      </c>
    </row>
    <row r="37" spans="2:7" ht="15" customHeight="1" x14ac:dyDescent="0.25">
      <c r="B37" s="3">
        <v>15</v>
      </c>
      <c r="C37" s="3" t="s">
        <v>30</v>
      </c>
      <c r="D37" s="3" t="s">
        <v>3</v>
      </c>
      <c r="E37" s="17" t="e">
        <f>VLOOKUP($B37,ePacket!$B$11:$E$23,3,FALSE)</f>
        <v>#N/A</v>
      </c>
      <c r="F37" s="17" t="e">
        <f>VLOOKUP($B37,ePacket!$B$11:$E$23,4,FALSE)</f>
        <v>#N/A</v>
      </c>
      <c r="G37" s="17" t="e">
        <f t="shared" si="0"/>
        <v>#N/A</v>
      </c>
    </row>
    <row r="38" spans="2:7" ht="15" customHeight="1" x14ac:dyDescent="0.25">
      <c r="B38" s="14">
        <v>16</v>
      </c>
      <c r="C38" s="14" t="s">
        <v>29</v>
      </c>
      <c r="D38" s="14" t="s">
        <v>2</v>
      </c>
      <c r="E38" s="18" t="e">
        <f>VLOOKUP($B38,ePacket!$B$11:$E$23,3,FALSE)</f>
        <v>#N/A</v>
      </c>
      <c r="F38" s="18" t="e">
        <f>VLOOKUP($B38,ePacket!$B$11:$E$23,4,FALSE)</f>
        <v>#N/A</v>
      </c>
      <c r="G38" s="18" t="e">
        <f t="shared" si="0"/>
        <v>#N/A</v>
      </c>
    </row>
    <row r="39" spans="2:7" ht="15" customHeight="1" x14ac:dyDescent="0.25">
      <c r="B39" s="3">
        <v>17</v>
      </c>
      <c r="C39" s="3" t="s">
        <v>31</v>
      </c>
      <c r="D39" s="3" t="s">
        <v>20</v>
      </c>
      <c r="E39" s="17" t="e">
        <f>VLOOKUP($B39,ePacket!$B$11:$E$23,3,FALSE)</f>
        <v>#N/A</v>
      </c>
      <c r="F39" s="17" t="e">
        <f>VLOOKUP($B39,ePacket!$B$11:$E$23,4,FALSE)</f>
        <v>#N/A</v>
      </c>
      <c r="G39" s="17" t="e">
        <f t="shared" si="0"/>
        <v>#N/A</v>
      </c>
    </row>
    <row r="40" spans="2:7" ht="15" customHeight="1" x14ac:dyDescent="0.25">
      <c r="B40" s="14">
        <v>18</v>
      </c>
      <c r="C40" s="14" t="s">
        <v>34</v>
      </c>
      <c r="D40" s="14" t="s">
        <v>25</v>
      </c>
      <c r="E40" s="18" t="e">
        <f>VLOOKUP($B40,ePacket!$B$11:$E$23,3,FALSE)</f>
        <v>#N/A</v>
      </c>
      <c r="F40" s="18" t="e">
        <f>VLOOKUP($B40,ePacket!$B$11:$E$23,4,FALSE)</f>
        <v>#N/A</v>
      </c>
      <c r="G40" s="18" t="e">
        <f t="shared" si="0"/>
        <v>#N/A</v>
      </c>
    </row>
    <row r="41" spans="2:7" ht="15" customHeight="1" x14ac:dyDescent="0.25">
      <c r="B41" s="3">
        <v>18</v>
      </c>
      <c r="C41" s="3" t="s">
        <v>50</v>
      </c>
      <c r="D41" s="3" t="s">
        <v>23</v>
      </c>
      <c r="E41" s="17" t="e">
        <f>VLOOKUP($B41,ePacket!$B$11:$E$23,3,FALSE)</f>
        <v>#N/A</v>
      </c>
      <c r="F41" s="17" t="e">
        <f>VLOOKUP($B41,ePacket!$B$11:$E$23,4,FALSE)</f>
        <v>#N/A</v>
      </c>
      <c r="G41" s="17" t="e">
        <f t="shared" si="0"/>
        <v>#N/A</v>
      </c>
    </row>
    <row r="42" spans="2:7" ht="15" customHeight="1" x14ac:dyDescent="0.25">
      <c r="B42" s="14">
        <v>20</v>
      </c>
      <c r="C42" s="14" t="s">
        <v>28</v>
      </c>
      <c r="D42" s="14" t="s">
        <v>52</v>
      </c>
      <c r="E42" s="18" t="e">
        <f>VLOOKUP($B42,ePacket!$B$11:$E$23,3,FALSE)</f>
        <v>#N/A</v>
      </c>
      <c r="F42" s="18" t="e">
        <f>VLOOKUP($B42,ePacket!$B$11:$E$23,4,FALSE)</f>
        <v>#N/A</v>
      </c>
      <c r="G42" s="18" t="e">
        <f t="shared" si="0"/>
        <v>#N/A</v>
      </c>
    </row>
    <row r="43" spans="2:7" ht="15" customHeight="1" x14ac:dyDescent="0.25">
      <c r="B43" s="3"/>
      <c r="C43" s="3"/>
      <c r="D43" s="3"/>
      <c r="E43" s="17"/>
      <c r="F43" s="17"/>
      <c r="G43" s="17"/>
    </row>
    <row r="44" spans="2:7" ht="15" customHeight="1" x14ac:dyDescent="0.25">
      <c r="B44" s="27"/>
      <c r="C44" s="27"/>
      <c r="D44" s="27"/>
    </row>
    <row r="45" spans="2:7" ht="63" customHeight="1" x14ac:dyDescent="0.25">
      <c r="B45" s="26" t="s">
        <v>59</v>
      </c>
      <c r="C45" s="26"/>
      <c r="D45" s="26"/>
      <c r="E45" s="26"/>
      <c r="F45" s="26"/>
      <c r="G45" s="26"/>
    </row>
  </sheetData>
  <sheetProtection algorithmName="SHA-512" hashValue="Mdht4DtTATqYoYzQmPYP9laxWDOQtRGUpJlJFbUC59yLH01gctpMqsrAjv2GIoK3GCYvpPiHZlCuTO5EigsBLg==" saltValue="Wg/EZUsirQBbqEWbeX4Oeg==" spinCount="100000" sheet="1" objects="1" scenarios="1"/>
  <mergeCells count="5">
    <mergeCell ref="B6:G6"/>
    <mergeCell ref="B45:G45"/>
    <mergeCell ref="B44:D44"/>
    <mergeCell ref="B9:G9"/>
    <mergeCell ref="B7:E7"/>
  </mergeCells>
  <dataValidations count="1">
    <dataValidation type="list" allowBlank="1" showInputMessage="1" showErrorMessage="1" sqref="F7" xr:uid="{00000000-0002-0000-0200-000000000000}">
      <formula1>$O$1:$O$3</formula1>
    </dataValidation>
  </dataValidations>
  <printOptions horizontalCentered="1"/>
  <pageMargins left="0.7" right="0.7" top="0.75" bottom="0.75" header="0.3" footer="0.3"/>
  <pageSetup scale="91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B7:Q43"/>
  <sheetViews>
    <sheetView topLeftCell="A19" zoomScale="90" zoomScaleNormal="90" zoomScalePageLayoutView="70" workbookViewId="0">
      <selection activeCell="B7" sqref="B7:N7"/>
    </sheetView>
  </sheetViews>
  <sheetFormatPr defaultColWidth="11" defaultRowHeight="12.75" x14ac:dyDescent="0.25"/>
  <cols>
    <col min="1" max="1" width="9.140625" style="1" customWidth="1"/>
    <col min="2" max="3" width="7.7109375" style="3" customWidth="1"/>
    <col min="4" max="10" width="10.7109375" style="3" customWidth="1"/>
    <col min="11" max="11" width="12.7109375" style="3" customWidth="1"/>
    <col min="12" max="12" width="10.7109375" style="3" customWidth="1"/>
    <col min="13" max="14" width="12.7109375" style="3" customWidth="1"/>
    <col min="15" max="16384" width="11" style="1"/>
  </cols>
  <sheetData>
    <row r="7" spans="2:17" ht="18.75" x14ac:dyDescent="0.25">
      <c r="B7" s="25" t="s">
        <v>72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9" spans="2:17" ht="18.75" customHeight="1" x14ac:dyDescent="0.25">
      <c r="B9" s="29" t="s">
        <v>58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7" ht="44.25" customHeight="1" x14ac:dyDescent="0.25">
      <c r="B10" s="13"/>
      <c r="C10" s="13"/>
      <c r="D10" s="16" t="s">
        <v>61</v>
      </c>
      <c r="E10" s="16" t="s">
        <v>62</v>
      </c>
      <c r="F10" s="16" t="s">
        <v>63</v>
      </c>
      <c r="G10" s="16" t="s">
        <v>64</v>
      </c>
      <c r="H10" s="16" t="s">
        <v>65</v>
      </c>
      <c r="I10" s="16" t="s">
        <v>66</v>
      </c>
      <c r="J10" s="16" t="s">
        <v>3</v>
      </c>
      <c r="K10" s="16" t="s">
        <v>2</v>
      </c>
      <c r="L10" s="16" t="s">
        <v>20</v>
      </c>
      <c r="M10" s="16" t="s">
        <v>67</v>
      </c>
      <c r="N10" s="16" t="s">
        <v>52</v>
      </c>
      <c r="Q10" s="4"/>
    </row>
    <row r="11" spans="2:17" ht="15" customHeight="1" x14ac:dyDescent="0.25">
      <c r="B11" s="13" t="s">
        <v>8</v>
      </c>
      <c r="C11" s="13" t="s">
        <v>9</v>
      </c>
      <c r="D11" s="13">
        <v>1</v>
      </c>
      <c r="E11" s="13">
        <v>7</v>
      </c>
      <c r="F11" s="13">
        <v>8</v>
      </c>
      <c r="G11" s="13">
        <v>9</v>
      </c>
      <c r="H11" s="13">
        <v>10</v>
      </c>
      <c r="I11" s="13">
        <v>12</v>
      </c>
      <c r="J11" s="13">
        <v>15</v>
      </c>
      <c r="K11" s="13">
        <v>16</v>
      </c>
      <c r="L11" s="13">
        <v>17</v>
      </c>
      <c r="M11" s="13">
        <v>18</v>
      </c>
      <c r="N11" s="13">
        <v>20</v>
      </c>
    </row>
    <row r="12" spans="2:17" ht="15" customHeight="1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2:17" ht="15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2:17" ht="15" customHeight="1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7" ht="15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2:17" ht="15" customHeight="1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2:14" ht="15" customHeight="1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2:14" ht="15" customHeight="1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2:14" ht="15" customHeight="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2:14" ht="15" customHeight="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2:14" ht="15" customHeight="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2:14" ht="15" customHeight="1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2:14" ht="15" customHeight="1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2:14" ht="15" customHeight="1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2:14" ht="15" customHeight="1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2:14" ht="15" customHeigh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2:14" ht="15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2:14" ht="15" customHeight="1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2:14" ht="15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2:14" ht="15" customHeight="1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2:14" ht="15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2:14" ht="15" customHeight="1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2:14" ht="15" customHeight="1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2:14" ht="15" customHeight="1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2:14" ht="15" customHeight="1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2:14" ht="15" customHeight="1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2:14" ht="15" customHeight="1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2:14" ht="15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2:14" ht="15" customHeight="1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2:14" ht="15" customHeight="1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2:14" ht="15" customHeight="1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2:14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6" customFormat="1" ht="65.25" customHeight="1" x14ac:dyDescent="0.25">
      <c r="B43" s="30" t="s">
        <v>59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</sheetData>
  <mergeCells count="3">
    <mergeCell ref="B9:N9"/>
    <mergeCell ref="B7:N7"/>
    <mergeCell ref="B43:N43"/>
  </mergeCells>
  <printOptions horizontalCentered="1"/>
  <pageMargins left="0.7" right="0.7" top="0.75" bottom="0.75" header="0.3" footer="0.3"/>
  <pageSetup scale="7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4"/>
  <sheetViews>
    <sheetView zoomScaleNormal="100" workbookViewId="0">
      <selection sqref="A1:C1"/>
    </sheetView>
  </sheetViews>
  <sheetFormatPr defaultColWidth="9.140625" defaultRowHeight="12.75" x14ac:dyDescent="0.25"/>
  <cols>
    <col min="1" max="1" width="12.7109375" style="1" customWidth="1"/>
    <col min="2" max="2" width="20.7109375" style="3" customWidth="1"/>
    <col min="3" max="3" width="12.7109375" style="1" customWidth="1"/>
    <col min="4" max="4" width="9.140625" style="1"/>
    <col min="5" max="5" width="9.140625" style="1" customWidth="1"/>
    <col min="6" max="16384" width="9.140625" style="1"/>
  </cols>
  <sheetData>
    <row r="1" spans="1:5" ht="18.75" customHeight="1" x14ac:dyDescent="0.25">
      <c r="A1" s="32" t="s">
        <v>74</v>
      </c>
      <c r="B1" s="32"/>
      <c r="C1" s="32"/>
    </row>
    <row r="2" spans="1:5" x14ac:dyDescent="0.25">
      <c r="A2" s="13" t="s">
        <v>26</v>
      </c>
      <c r="B2" s="13" t="s">
        <v>0</v>
      </c>
      <c r="C2" s="13" t="s">
        <v>10</v>
      </c>
    </row>
    <row r="3" spans="1:5" x14ac:dyDescent="0.25">
      <c r="A3" s="3" t="s">
        <v>27</v>
      </c>
      <c r="B3" s="3" t="s">
        <v>1</v>
      </c>
      <c r="C3" s="3">
        <v>1</v>
      </c>
      <c r="E3" s="15"/>
    </row>
    <row r="4" spans="1:5" x14ac:dyDescent="0.25">
      <c r="A4" s="14" t="s">
        <v>76</v>
      </c>
      <c r="B4" s="14" t="s">
        <v>77</v>
      </c>
      <c r="C4" s="14">
        <v>3</v>
      </c>
      <c r="E4" s="15"/>
    </row>
    <row r="5" spans="1:5" x14ac:dyDescent="0.25">
      <c r="A5" s="3" t="s">
        <v>46</v>
      </c>
      <c r="B5" s="3" t="s">
        <v>16</v>
      </c>
      <c r="C5" s="3">
        <v>7</v>
      </c>
      <c r="E5" s="15"/>
    </row>
    <row r="6" spans="1:5" x14ac:dyDescent="0.25">
      <c r="A6" s="14" t="s">
        <v>79</v>
      </c>
      <c r="B6" s="14" t="s">
        <v>80</v>
      </c>
      <c r="C6" s="14">
        <v>7</v>
      </c>
      <c r="E6" s="15"/>
    </row>
    <row r="7" spans="1:5" x14ac:dyDescent="0.25">
      <c r="A7" s="3" t="s">
        <v>47</v>
      </c>
      <c r="B7" s="3" t="s">
        <v>17</v>
      </c>
      <c r="C7" s="3">
        <v>7</v>
      </c>
      <c r="E7" s="15"/>
    </row>
    <row r="8" spans="1:5" x14ac:dyDescent="0.25">
      <c r="A8" s="14" t="s">
        <v>39</v>
      </c>
      <c r="B8" s="14" t="s">
        <v>21</v>
      </c>
      <c r="C8" s="14">
        <v>7</v>
      </c>
      <c r="E8" s="15"/>
    </row>
    <row r="9" spans="1:5" x14ac:dyDescent="0.25">
      <c r="A9" s="3" t="s">
        <v>43</v>
      </c>
      <c r="B9" s="3" t="s">
        <v>6</v>
      </c>
      <c r="C9" s="3">
        <v>7</v>
      </c>
      <c r="E9" s="15"/>
    </row>
    <row r="10" spans="1:5" x14ac:dyDescent="0.25">
      <c r="A10" s="14" t="s">
        <v>44</v>
      </c>
      <c r="B10" s="14" t="s">
        <v>14</v>
      </c>
      <c r="C10" s="14">
        <v>8</v>
      </c>
      <c r="E10" s="15"/>
    </row>
    <row r="11" spans="1:5" x14ac:dyDescent="0.25">
      <c r="A11" s="3" t="s">
        <v>42</v>
      </c>
      <c r="B11" s="3" t="s">
        <v>13</v>
      </c>
      <c r="C11" s="3">
        <v>8</v>
      </c>
      <c r="E11" s="15"/>
    </row>
    <row r="12" spans="1:5" x14ac:dyDescent="0.25">
      <c r="A12" s="14" t="s">
        <v>48</v>
      </c>
      <c r="B12" s="14" t="s">
        <v>18</v>
      </c>
      <c r="C12" s="14">
        <v>8</v>
      </c>
      <c r="E12" s="15"/>
    </row>
    <row r="13" spans="1:5" x14ac:dyDescent="0.25">
      <c r="A13" s="3" t="s">
        <v>81</v>
      </c>
      <c r="B13" s="3" t="s">
        <v>82</v>
      </c>
      <c r="C13" s="3">
        <v>8</v>
      </c>
      <c r="E13" s="15"/>
    </row>
    <row r="14" spans="1:5" x14ac:dyDescent="0.25">
      <c r="A14" s="14" t="s">
        <v>40</v>
      </c>
      <c r="B14" s="14" t="s">
        <v>7</v>
      </c>
      <c r="C14" s="14">
        <v>8</v>
      </c>
      <c r="E14" s="15"/>
    </row>
    <row r="15" spans="1:5" x14ac:dyDescent="0.25">
      <c r="A15" s="3" t="s">
        <v>36</v>
      </c>
      <c r="B15" s="3" t="s">
        <v>12</v>
      </c>
      <c r="C15" s="3">
        <v>9</v>
      </c>
      <c r="E15" s="15"/>
    </row>
    <row r="16" spans="1:5" x14ac:dyDescent="0.25">
      <c r="A16" s="14" t="s">
        <v>37</v>
      </c>
      <c r="B16" s="14" t="s">
        <v>11</v>
      </c>
      <c r="C16" s="14">
        <v>9</v>
      </c>
      <c r="E16" s="15"/>
    </row>
    <row r="17" spans="1:5" x14ac:dyDescent="0.25">
      <c r="A17" s="3" t="s">
        <v>45</v>
      </c>
      <c r="B17" s="3" t="s">
        <v>15</v>
      </c>
      <c r="C17" s="3">
        <v>9</v>
      </c>
      <c r="E17" s="15"/>
    </row>
    <row r="18" spans="1:5" x14ac:dyDescent="0.25">
      <c r="A18" s="14" t="s">
        <v>41</v>
      </c>
      <c r="B18" s="14" t="s">
        <v>5</v>
      </c>
      <c r="C18" s="14">
        <v>9</v>
      </c>
      <c r="E18" s="15"/>
    </row>
    <row r="19" spans="1:5" x14ac:dyDescent="0.25">
      <c r="A19" s="3" t="s">
        <v>38</v>
      </c>
      <c r="B19" s="3" t="s">
        <v>4</v>
      </c>
      <c r="C19" s="3">
        <v>9</v>
      </c>
      <c r="E19" s="15"/>
    </row>
    <row r="20" spans="1:5" x14ac:dyDescent="0.25">
      <c r="A20" s="14" t="s">
        <v>83</v>
      </c>
      <c r="B20" s="14" t="s">
        <v>84</v>
      </c>
      <c r="C20" s="14">
        <v>9</v>
      </c>
      <c r="E20" s="15"/>
    </row>
    <row r="21" spans="1:5" x14ac:dyDescent="0.25">
      <c r="A21" s="3" t="s">
        <v>68</v>
      </c>
      <c r="B21" s="3" t="s">
        <v>69</v>
      </c>
      <c r="C21" s="3">
        <v>9</v>
      </c>
      <c r="E21" s="15"/>
    </row>
    <row r="22" spans="1:5" x14ac:dyDescent="0.25">
      <c r="A22" s="14" t="s">
        <v>70</v>
      </c>
      <c r="B22" s="14" t="s">
        <v>71</v>
      </c>
      <c r="C22" s="14">
        <v>9</v>
      </c>
      <c r="E22" s="15"/>
    </row>
    <row r="23" spans="1:5" x14ac:dyDescent="0.25">
      <c r="A23" s="3" t="s">
        <v>85</v>
      </c>
      <c r="B23" s="3" t="s">
        <v>86</v>
      </c>
      <c r="C23" s="3">
        <v>10</v>
      </c>
      <c r="E23" s="15"/>
    </row>
    <row r="24" spans="1:5" x14ac:dyDescent="0.25">
      <c r="A24" s="14" t="s">
        <v>49</v>
      </c>
      <c r="B24" s="14" t="s">
        <v>19</v>
      </c>
      <c r="C24" s="14">
        <v>10</v>
      </c>
      <c r="E24" s="15"/>
    </row>
    <row r="25" spans="1:5" x14ac:dyDescent="0.25">
      <c r="A25" s="3" t="s">
        <v>35</v>
      </c>
      <c r="B25" s="3" t="s">
        <v>22</v>
      </c>
      <c r="C25" s="3">
        <v>10</v>
      </c>
      <c r="E25" s="15"/>
    </row>
    <row r="26" spans="1:5" x14ac:dyDescent="0.25">
      <c r="A26" s="14" t="s">
        <v>87</v>
      </c>
      <c r="B26" s="14" t="s">
        <v>88</v>
      </c>
      <c r="C26" s="14">
        <v>10</v>
      </c>
      <c r="E26" s="15"/>
    </row>
    <row r="27" spans="1:5" x14ac:dyDescent="0.25">
      <c r="A27" s="3" t="s">
        <v>32</v>
      </c>
      <c r="B27" s="3" t="s">
        <v>51</v>
      </c>
      <c r="C27" s="3">
        <v>12</v>
      </c>
      <c r="E27" s="15"/>
    </row>
    <row r="28" spans="1:5" x14ac:dyDescent="0.25">
      <c r="A28" s="14" t="s">
        <v>33</v>
      </c>
      <c r="B28" s="14" t="s">
        <v>24</v>
      </c>
      <c r="C28" s="14">
        <v>12</v>
      </c>
      <c r="E28" s="15"/>
    </row>
    <row r="29" spans="1:5" x14ac:dyDescent="0.25">
      <c r="A29" s="3" t="s">
        <v>30</v>
      </c>
      <c r="B29" s="3" t="s">
        <v>3</v>
      </c>
      <c r="C29" s="3">
        <v>15</v>
      </c>
      <c r="E29" s="15"/>
    </row>
    <row r="30" spans="1:5" x14ac:dyDescent="0.25">
      <c r="A30" s="14" t="s">
        <v>29</v>
      </c>
      <c r="B30" s="14" t="s">
        <v>2</v>
      </c>
      <c r="C30" s="14">
        <v>16</v>
      </c>
    </row>
    <row r="31" spans="1:5" x14ac:dyDescent="0.25">
      <c r="A31" s="3" t="s">
        <v>31</v>
      </c>
      <c r="B31" s="3" t="s">
        <v>20</v>
      </c>
      <c r="C31" s="3">
        <v>17</v>
      </c>
    </row>
    <row r="32" spans="1:5" x14ac:dyDescent="0.25">
      <c r="A32" s="14" t="s">
        <v>34</v>
      </c>
      <c r="B32" s="14" t="s">
        <v>25</v>
      </c>
      <c r="C32" s="14">
        <v>18</v>
      </c>
    </row>
    <row r="33" spans="1:3" x14ac:dyDescent="0.25">
      <c r="A33" s="3" t="s">
        <v>50</v>
      </c>
      <c r="B33" s="3" t="s">
        <v>23</v>
      </c>
      <c r="C33" s="3">
        <v>18</v>
      </c>
    </row>
    <row r="34" spans="1:3" x14ac:dyDescent="0.25">
      <c r="A34" s="14" t="s">
        <v>28</v>
      </c>
      <c r="B34" s="14" t="s">
        <v>52</v>
      </c>
      <c r="C34" s="14">
        <v>20</v>
      </c>
    </row>
  </sheetData>
  <sheetProtection autoFilter="0"/>
  <autoFilter ref="A2:C29" xr:uid="{00000000-0009-0000-0000-000004000000}"/>
  <mergeCells count="1">
    <mergeCell ref="A1:C1"/>
  </mergeCells>
  <printOptions horizontalCentered="1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ePacket</vt:lpstr>
      <vt:lpstr>ePacket DDP</vt:lpstr>
      <vt:lpstr>ePacket Rate Calculator</vt:lpstr>
      <vt:lpstr>ePacket Oz to Lb Chart</vt:lpstr>
      <vt:lpstr>ePacket Zone List</vt:lpstr>
      <vt:lpstr>ePacket!Print_Area</vt:lpstr>
      <vt:lpstr>'ePacket DDP'!Print_Area</vt:lpstr>
      <vt:lpstr>'ePacket Oz to Lb Chart'!Print_Area</vt:lpstr>
      <vt:lpstr>'ePacket Rate Calculator'!Print_Area</vt:lpstr>
      <vt:lpstr>'ePacket Zone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2022-12-08T00:50:59Z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3a913411-e27d-4754-b072-299f5ebb1250</vt:lpwstr>
  </property>
</Properties>
</file>