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r42\Desktop\excel_project\"/>
    </mc:Choice>
  </mc:AlternateContent>
  <xr:revisionPtr revIDLastSave="0" documentId="13_ncr:1_{63907474-9D48-42E7-846D-3BF81AF83DE1}" xr6:coauthVersionLast="47" xr6:coauthVersionMax="47" xr10:uidLastSave="{00000000-0000-0000-0000-000000000000}"/>
  <bookViews>
    <workbookView xWindow="-120" yWindow="-120" windowWidth="29040" windowHeight="15840" activeTab="1" xr2:uid="{00000000-000D-0000-FFFF-FFFF00000000}"/>
  </bookViews>
  <sheets>
    <sheet name="Project Instructions" sheetId="1" r:id="rId1"/>
    <sheet name="Dataset" sheetId="2" r:id="rId2"/>
  </sheets>
  <definedNames>
    <definedName name="_xlnm._FilterDatabase" localSheetId="1" hidden="1">Dataset!$A$1:$P$201</definedName>
  </definedNames>
  <calcPr calcId="191029"/>
  <pivotCaches>
    <pivotCache cacheId="9"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 i="2"/>
  <c r="O2" i="2"/>
  <c r="M6" i="2"/>
  <c r="M10" i="2"/>
  <c r="M14" i="2"/>
  <c r="M18" i="2"/>
  <c r="M22" i="2"/>
  <c r="M26" i="2"/>
  <c r="M2" i="2"/>
  <c r="N2" i="2" a="1"/>
  <c r="N2" i="2" s="1"/>
  <c r="L5" i="2"/>
  <c r="L6" i="2"/>
  <c r="L9" i="2"/>
  <c r="L10" i="2"/>
  <c r="L13" i="2"/>
  <c r="L14" i="2"/>
  <c r="L17" i="2"/>
  <c r="L18" i="2"/>
  <c r="L21" i="2"/>
  <c r="L22" i="2"/>
  <c r="L25" i="2"/>
  <c r="L26" i="2"/>
  <c r="L29" i="2"/>
  <c r="L30" i="2"/>
  <c r="L33" i="2"/>
  <c r="L34" i="2"/>
  <c r="L37" i="2"/>
  <c r="L38" i="2"/>
  <c r="L41" i="2"/>
  <c r="L42" i="2"/>
  <c r="L45" i="2"/>
  <c r="L46" i="2"/>
  <c r="L49" i="2"/>
  <c r="L50" i="2"/>
  <c r="L53" i="2"/>
  <c r="L54" i="2"/>
  <c r="L57" i="2"/>
  <c r="L58" i="2"/>
  <c r="L61" i="2"/>
  <c r="L62" i="2"/>
  <c r="L65" i="2"/>
  <c r="L66" i="2"/>
  <c r="L69" i="2"/>
  <c r="L70" i="2"/>
  <c r="L73" i="2"/>
  <c r="L74" i="2"/>
  <c r="L77" i="2"/>
  <c r="L78" i="2"/>
  <c r="L81" i="2"/>
  <c r="L82" i="2"/>
  <c r="L85" i="2"/>
  <c r="L86" i="2"/>
  <c r="L89" i="2"/>
  <c r="L90" i="2"/>
  <c r="L93" i="2"/>
  <c r="L94" i="2"/>
  <c r="L97" i="2"/>
  <c r="L98" i="2"/>
  <c r="L101" i="2"/>
  <c r="L102" i="2"/>
  <c r="L105" i="2"/>
  <c r="L106" i="2"/>
  <c r="L109" i="2"/>
  <c r="L110" i="2"/>
  <c r="L113" i="2"/>
  <c r="L114" i="2"/>
  <c r="L117" i="2"/>
  <c r="L118" i="2"/>
  <c r="L121" i="2"/>
  <c r="L122" i="2"/>
  <c r="L125" i="2"/>
  <c r="L126" i="2"/>
  <c r="L129" i="2"/>
  <c r="L130" i="2"/>
  <c r="L133" i="2"/>
  <c r="L134" i="2"/>
  <c r="L137" i="2"/>
  <c r="L138" i="2"/>
  <c r="L141" i="2"/>
  <c r="L142" i="2"/>
  <c r="L145" i="2"/>
  <c r="L146" i="2"/>
  <c r="L149" i="2"/>
  <c r="L150" i="2"/>
  <c r="L153" i="2"/>
  <c r="L154" i="2"/>
  <c r="L157" i="2"/>
  <c r="L158" i="2"/>
  <c r="L161" i="2"/>
  <c r="L162" i="2"/>
  <c r="L165" i="2"/>
  <c r="L166" i="2"/>
  <c r="L169" i="2"/>
  <c r="L170" i="2"/>
  <c r="L173" i="2"/>
  <c r="L174" i="2"/>
  <c r="L177" i="2"/>
  <c r="L178" i="2"/>
  <c r="L181" i="2"/>
  <c r="L182" i="2"/>
  <c r="L185" i="2"/>
  <c r="L186" i="2"/>
  <c r="L189" i="2"/>
  <c r="L190" i="2"/>
  <c r="L193" i="2"/>
  <c r="L194" i="2"/>
  <c r="L197" i="2"/>
  <c r="L198" i="2"/>
  <c r="L201" i="2"/>
  <c r="L3" i="2"/>
  <c r="K4" i="2"/>
  <c r="L4" i="2" s="1"/>
  <c r="K5" i="2"/>
  <c r="K6" i="2"/>
  <c r="K7" i="2"/>
  <c r="L7" i="2" s="1"/>
  <c r="K8" i="2"/>
  <c r="L8" i="2" s="1"/>
  <c r="K9" i="2"/>
  <c r="K10" i="2"/>
  <c r="K11" i="2"/>
  <c r="L11" i="2" s="1"/>
  <c r="K12" i="2"/>
  <c r="L12" i="2" s="1"/>
  <c r="K13" i="2"/>
  <c r="K14" i="2"/>
  <c r="K15" i="2"/>
  <c r="L15" i="2" s="1"/>
  <c r="K16" i="2"/>
  <c r="L16" i="2" s="1"/>
  <c r="K17" i="2"/>
  <c r="K18" i="2"/>
  <c r="K19" i="2"/>
  <c r="L19" i="2" s="1"/>
  <c r="K20" i="2"/>
  <c r="L20" i="2" s="1"/>
  <c r="K21" i="2"/>
  <c r="K22" i="2"/>
  <c r="K23" i="2"/>
  <c r="L23" i="2" s="1"/>
  <c r="K24" i="2"/>
  <c r="L24" i="2" s="1"/>
  <c r="K25" i="2"/>
  <c r="K26" i="2"/>
  <c r="K27" i="2"/>
  <c r="L27" i="2" s="1"/>
  <c r="K28" i="2"/>
  <c r="L28" i="2" s="1"/>
  <c r="K29" i="2"/>
  <c r="K30" i="2"/>
  <c r="K31" i="2"/>
  <c r="L31" i="2" s="1"/>
  <c r="K32" i="2"/>
  <c r="L32" i="2" s="1"/>
  <c r="K33" i="2"/>
  <c r="K34" i="2"/>
  <c r="K35" i="2"/>
  <c r="L35" i="2" s="1"/>
  <c r="K36" i="2"/>
  <c r="L36" i="2" s="1"/>
  <c r="K37" i="2"/>
  <c r="K38" i="2"/>
  <c r="K39" i="2"/>
  <c r="L39" i="2" s="1"/>
  <c r="K40" i="2"/>
  <c r="L40" i="2" s="1"/>
  <c r="K41" i="2"/>
  <c r="K42" i="2"/>
  <c r="K43" i="2"/>
  <c r="L43" i="2" s="1"/>
  <c r="K44" i="2"/>
  <c r="L44" i="2" s="1"/>
  <c r="K45" i="2"/>
  <c r="K46" i="2"/>
  <c r="K47" i="2"/>
  <c r="L47" i="2" s="1"/>
  <c r="K48" i="2"/>
  <c r="L48" i="2" s="1"/>
  <c r="K49" i="2"/>
  <c r="K50" i="2"/>
  <c r="K51" i="2"/>
  <c r="L51" i="2" s="1"/>
  <c r="K52" i="2"/>
  <c r="L52" i="2" s="1"/>
  <c r="K53" i="2"/>
  <c r="K54" i="2"/>
  <c r="K55" i="2"/>
  <c r="L55" i="2" s="1"/>
  <c r="K56" i="2"/>
  <c r="L56" i="2" s="1"/>
  <c r="K57" i="2"/>
  <c r="K58" i="2"/>
  <c r="K59" i="2"/>
  <c r="L59" i="2" s="1"/>
  <c r="K60" i="2"/>
  <c r="L60" i="2" s="1"/>
  <c r="K61" i="2"/>
  <c r="K62" i="2"/>
  <c r="K63" i="2"/>
  <c r="L63" i="2" s="1"/>
  <c r="K64" i="2"/>
  <c r="L64" i="2" s="1"/>
  <c r="K65" i="2"/>
  <c r="K66" i="2"/>
  <c r="K67" i="2"/>
  <c r="L67" i="2" s="1"/>
  <c r="K68" i="2"/>
  <c r="L68" i="2" s="1"/>
  <c r="K69" i="2"/>
  <c r="K70" i="2"/>
  <c r="K71" i="2"/>
  <c r="L71" i="2" s="1"/>
  <c r="K72" i="2"/>
  <c r="L72" i="2" s="1"/>
  <c r="K73" i="2"/>
  <c r="K74" i="2"/>
  <c r="K75" i="2"/>
  <c r="L75" i="2" s="1"/>
  <c r="K76" i="2"/>
  <c r="L76" i="2" s="1"/>
  <c r="K77" i="2"/>
  <c r="K78" i="2"/>
  <c r="K79" i="2"/>
  <c r="L79" i="2" s="1"/>
  <c r="K80" i="2"/>
  <c r="L80" i="2" s="1"/>
  <c r="K81" i="2"/>
  <c r="K82" i="2"/>
  <c r="K83" i="2"/>
  <c r="L83" i="2" s="1"/>
  <c r="K84" i="2"/>
  <c r="L84" i="2" s="1"/>
  <c r="K85" i="2"/>
  <c r="K86" i="2"/>
  <c r="K87" i="2"/>
  <c r="L87" i="2" s="1"/>
  <c r="K88" i="2"/>
  <c r="L88" i="2" s="1"/>
  <c r="K89" i="2"/>
  <c r="K90" i="2"/>
  <c r="K91" i="2"/>
  <c r="L91" i="2" s="1"/>
  <c r="K92" i="2"/>
  <c r="L92" i="2" s="1"/>
  <c r="K93" i="2"/>
  <c r="K94" i="2"/>
  <c r="K95" i="2"/>
  <c r="L95" i="2" s="1"/>
  <c r="K96" i="2"/>
  <c r="L96" i="2" s="1"/>
  <c r="K97" i="2"/>
  <c r="K98" i="2"/>
  <c r="K99" i="2"/>
  <c r="L99" i="2" s="1"/>
  <c r="K100" i="2"/>
  <c r="L100" i="2" s="1"/>
  <c r="K101" i="2"/>
  <c r="K102" i="2"/>
  <c r="K103" i="2"/>
  <c r="L103" i="2" s="1"/>
  <c r="K104" i="2"/>
  <c r="L104" i="2" s="1"/>
  <c r="K105" i="2"/>
  <c r="K106" i="2"/>
  <c r="K107" i="2"/>
  <c r="L107" i="2" s="1"/>
  <c r="K108" i="2"/>
  <c r="L108" i="2" s="1"/>
  <c r="K109" i="2"/>
  <c r="K110" i="2"/>
  <c r="K111" i="2"/>
  <c r="L111" i="2" s="1"/>
  <c r="K112" i="2"/>
  <c r="L112" i="2" s="1"/>
  <c r="K113" i="2"/>
  <c r="K114" i="2"/>
  <c r="K115" i="2"/>
  <c r="L115" i="2" s="1"/>
  <c r="K116" i="2"/>
  <c r="L116" i="2" s="1"/>
  <c r="K117" i="2"/>
  <c r="K118" i="2"/>
  <c r="K119" i="2"/>
  <c r="L119" i="2" s="1"/>
  <c r="K120" i="2"/>
  <c r="L120" i="2" s="1"/>
  <c r="K121" i="2"/>
  <c r="K122" i="2"/>
  <c r="K123" i="2"/>
  <c r="L123" i="2" s="1"/>
  <c r="K124" i="2"/>
  <c r="L124" i="2" s="1"/>
  <c r="K125" i="2"/>
  <c r="K126" i="2"/>
  <c r="K127" i="2"/>
  <c r="L127" i="2" s="1"/>
  <c r="K128" i="2"/>
  <c r="L128" i="2" s="1"/>
  <c r="K129" i="2"/>
  <c r="K130" i="2"/>
  <c r="K131" i="2"/>
  <c r="L131" i="2" s="1"/>
  <c r="K132" i="2"/>
  <c r="L132" i="2" s="1"/>
  <c r="K133" i="2"/>
  <c r="K134" i="2"/>
  <c r="K135" i="2"/>
  <c r="L135" i="2" s="1"/>
  <c r="K136" i="2"/>
  <c r="L136" i="2" s="1"/>
  <c r="K137" i="2"/>
  <c r="K138" i="2"/>
  <c r="K139" i="2"/>
  <c r="L139" i="2" s="1"/>
  <c r="K140" i="2"/>
  <c r="L140" i="2" s="1"/>
  <c r="K141" i="2"/>
  <c r="K142" i="2"/>
  <c r="K143" i="2"/>
  <c r="L143" i="2" s="1"/>
  <c r="K144" i="2"/>
  <c r="L144" i="2" s="1"/>
  <c r="K145" i="2"/>
  <c r="K146" i="2"/>
  <c r="K147" i="2"/>
  <c r="L147" i="2" s="1"/>
  <c r="K148" i="2"/>
  <c r="L148" i="2" s="1"/>
  <c r="K149" i="2"/>
  <c r="K150" i="2"/>
  <c r="K151" i="2"/>
  <c r="L151" i="2" s="1"/>
  <c r="K152" i="2"/>
  <c r="L152" i="2" s="1"/>
  <c r="K153" i="2"/>
  <c r="K154" i="2"/>
  <c r="K155" i="2"/>
  <c r="L155" i="2" s="1"/>
  <c r="K156" i="2"/>
  <c r="L156" i="2" s="1"/>
  <c r="K157" i="2"/>
  <c r="K158" i="2"/>
  <c r="K159" i="2"/>
  <c r="L159" i="2" s="1"/>
  <c r="K160" i="2"/>
  <c r="L160" i="2" s="1"/>
  <c r="K161" i="2"/>
  <c r="K162" i="2"/>
  <c r="K163" i="2"/>
  <c r="L163" i="2" s="1"/>
  <c r="K164" i="2"/>
  <c r="L164" i="2" s="1"/>
  <c r="K165" i="2"/>
  <c r="K166" i="2"/>
  <c r="K167" i="2"/>
  <c r="L167" i="2" s="1"/>
  <c r="K168" i="2"/>
  <c r="L168" i="2" s="1"/>
  <c r="K169" i="2"/>
  <c r="K170" i="2"/>
  <c r="K171" i="2"/>
  <c r="L171" i="2" s="1"/>
  <c r="K172" i="2"/>
  <c r="L172" i="2" s="1"/>
  <c r="K173" i="2"/>
  <c r="K174" i="2"/>
  <c r="K175" i="2"/>
  <c r="L175" i="2" s="1"/>
  <c r="K176" i="2"/>
  <c r="L176" i="2" s="1"/>
  <c r="K177" i="2"/>
  <c r="K178" i="2"/>
  <c r="K179" i="2"/>
  <c r="L179" i="2" s="1"/>
  <c r="K180" i="2"/>
  <c r="L180" i="2" s="1"/>
  <c r="K181" i="2"/>
  <c r="K182" i="2"/>
  <c r="K183" i="2"/>
  <c r="L183" i="2" s="1"/>
  <c r="K184" i="2"/>
  <c r="L184" i="2" s="1"/>
  <c r="K185" i="2"/>
  <c r="K186" i="2"/>
  <c r="K187" i="2"/>
  <c r="L187" i="2" s="1"/>
  <c r="K188" i="2"/>
  <c r="L188" i="2" s="1"/>
  <c r="K189" i="2"/>
  <c r="K190" i="2"/>
  <c r="K191" i="2"/>
  <c r="L191" i="2" s="1"/>
  <c r="K192" i="2"/>
  <c r="L192" i="2" s="1"/>
  <c r="K193" i="2"/>
  <c r="K194" i="2"/>
  <c r="K195" i="2"/>
  <c r="L195" i="2" s="1"/>
  <c r="K196" i="2"/>
  <c r="L196" i="2" s="1"/>
  <c r="K197" i="2"/>
  <c r="K198" i="2"/>
  <c r="K199" i="2"/>
  <c r="L199" i="2" s="1"/>
  <c r="K200" i="2"/>
  <c r="L200" i="2" s="1"/>
  <c r="K201" i="2"/>
  <c r="K3"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 i="2"/>
  <c r="M3" i="2" l="1"/>
  <c r="M25" i="2"/>
  <c r="M21" i="2"/>
  <c r="M17" i="2"/>
  <c r="M13" i="2"/>
  <c r="M9" i="2"/>
  <c r="M5" i="2"/>
  <c r="M28" i="2"/>
  <c r="M24" i="2"/>
  <c r="M20" i="2"/>
  <c r="M16" i="2"/>
  <c r="M12" i="2"/>
  <c r="M8" i="2"/>
  <c r="M4" i="2"/>
  <c r="M27" i="2"/>
  <c r="M23" i="2"/>
  <c r="M19" i="2"/>
  <c r="M15" i="2"/>
  <c r="M11" i="2"/>
  <c r="M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<sst xmlns="http://schemas.openxmlformats.org/spreadsheetml/2006/main" count="832" uniqueCount="89">
  <si>
    <t>PR. 2 Analyzer</t>
  </si>
  <si>
    <r>
      <rPr>
        <b/>
        <sz val="11"/>
        <color theme="1"/>
        <rFont val="Calibri"/>
      </rPr>
      <t xml:space="preserve">Topics:
</t>
    </r>
    <r>
      <rPr>
        <sz val="11"/>
        <color theme="1"/>
        <rFont val="Calibri"/>
      </rPr>
      <t xml:space="preserve">- Conditional Formatting
 - WHAT IF Analysis
 - Linear Regression (Using Data Analysis Toolpak)
 - Data Analysis Feature (Descriptive Stats, Regression, Histogram)
 - Data Storytelling
 - Add Symbols or Arrows in Custom Formatting
 - Create Timestamp
 - Find High-Value Customers using Groupby(), index(), and match() combination
 - Advanced Descriptive Analytics
 - Pivot Table with Dashboard
 - Creating bar charts
 - Creating line charts
 - Creating pie charts
</t>
    </r>
    <r>
      <rPr>
        <b/>
        <sz val="11"/>
        <color rgb="FF38761D"/>
        <rFont val="Calibri"/>
      </rPr>
      <t>Main Tasks:</t>
    </r>
    <r>
      <rPr>
        <sz val="11"/>
        <color rgb="FF38761D"/>
        <rFont val="Calibri"/>
      </rPr>
      <t xml:space="preserve">
1. Apply conditional formatting to highlight top 10 customers based on total purchase.
2. Perform WHAT IF Analysis to see impact of changing discount on total profit.
3. Use Data Analysis Toolpak to run Linear Regression (Profit vs Sales).
4. Use 'Descriptive Statistics' from Analysis Toolpak on the dataset.
5. Add up/down arrows on monthly sales growth.
6. Create a timestamp column using NOW().
7. Identify high-value customers using index(), match(), and filters.
8. Create Pivot Table to analyze total sales by region and product.
9. Create bar, line, and pie charts to visualize KPIs.
10. Summarize insights using a dashboard.</t>
    </r>
    <r>
      <rPr>
        <sz val="11"/>
        <color theme="1"/>
        <rFont val="Calibri"/>
      </rPr>
      <t xml:space="preserve">
</t>
    </r>
    <r>
      <rPr>
        <b/>
        <sz val="11"/>
        <color theme="1"/>
        <rFont val="Calibri"/>
      </rPr>
      <t xml:space="preserve">Deliverable:
</t>
    </r>
    <r>
      <rPr>
        <sz val="11"/>
        <color theme="1"/>
        <rFont val="Calibri"/>
      </rPr>
      <t>Complete the given worksheet by applying the required formulas in respective sheets.</t>
    </r>
  </si>
  <si>
    <t>Customer_ID</t>
  </si>
  <si>
    <t>Customer_Name</t>
  </si>
  <si>
    <t>Region</t>
  </si>
  <si>
    <t>Product_Category</t>
  </si>
  <si>
    <t>Sales</t>
  </si>
  <si>
    <t>Quantity</t>
  </si>
  <si>
    <t>Discount</t>
  </si>
  <si>
    <t>Order_Date</t>
  </si>
  <si>
    <t>Profit</t>
  </si>
  <si>
    <t>CUST019</t>
  </si>
  <si>
    <t>James Davis</t>
  </si>
  <si>
    <t>West</t>
  </si>
  <si>
    <t>Books</t>
  </si>
  <si>
    <t>CUST012</t>
  </si>
  <si>
    <t>Robert Anderson</t>
  </si>
  <si>
    <t>Clothing</t>
  </si>
  <si>
    <t>CUST017</t>
  </si>
  <si>
    <t>James Taylor</t>
  </si>
  <si>
    <t>East</t>
  </si>
  <si>
    <t>CUST005</t>
  </si>
  <si>
    <t>South</t>
  </si>
  <si>
    <t>Electronics</t>
  </si>
  <si>
    <t>CUST030</t>
  </si>
  <si>
    <t>James Wilson</t>
  </si>
  <si>
    <t>North</t>
  </si>
  <si>
    <t>CUST007</t>
  </si>
  <si>
    <t>Michael Anderson</t>
  </si>
  <si>
    <t>Furniture</t>
  </si>
  <si>
    <t>CUST001</t>
  </si>
  <si>
    <t>Linda Wilson</t>
  </si>
  <si>
    <t>CUST026</t>
  </si>
  <si>
    <t>Mary Davis</t>
  </si>
  <si>
    <t>CUST009</t>
  </si>
  <si>
    <t>Linda Jackson</t>
  </si>
  <si>
    <t>Central</t>
  </si>
  <si>
    <t>CUST010</t>
  </si>
  <si>
    <t>David Thomas</t>
  </si>
  <si>
    <t>CUST014</t>
  </si>
  <si>
    <t>Emma Davis</t>
  </si>
  <si>
    <t>Office Supplies</t>
  </si>
  <si>
    <t>CUST023</t>
  </si>
  <si>
    <t>CUST029</t>
  </si>
  <si>
    <t>David Smith</t>
  </si>
  <si>
    <t>Sarah Anderson</t>
  </si>
  <si>
    <t>CUST008</t>
  </si>
  <si>
    <t>Lisa Thomas</t>
  </si>
  <si>
    <t>CUST006</t>
  </si>
  <si>
    <t>Mary Jackson</t>
  </si>
  <si>
    <t>Lisa Davis</t>
  </si>
  <si>
    <t>CUST022</t>
  </si>
  <si>
    <t>Linda Brown</t>
  </si>
  <si>
    <t>John Brown</t>
  </si>
  <si>
    <t>CUST028</t>
  </si>
  <si>
    <t>Linda Taylor</t>
  </si>
  <si>
    <t>CUST025</t>
  </si>
  <si>
    <t>David Brown</t>
  </si>
  <si>
    <t>David Davis</t>
  </si>
  <si>
    <t>CUST021</t>
  </si>
  <si>
    <t>CUST015</t>
  </si>
  <si>
    <t>Mary Wilson</t>
  </si>
  <si>
    <t>CUST016</t>
  </si>
  <si>
    <t>Emma Wilson</t>
  </si>
  <si>
    <t>Linda Davis</t>
  </si>
  <si>
    <t>CUST011</t>
  </si>
  <si>
    <t>Sarah Davis</t>
  </si>
  <si>
    <t>CUST002</t>
  </si>
  <si>
    <t>Emma Taylor</t>
  </si>
  <si>
    <t>CUST003</t>
  </si>
  <si>
    <t>CUST020</t>
  </si>
  <si>
    <t>Linda Moore</t>
  </si>
  <si>
    <t>CUST024</t>
  </si>
  <si>
    <t>David Anderson</t>
  </si>
  <si>
    <t>CUST004</t>
  </si>
  <si>
    <t>CUST013</t>
  </si>
  <si>
    <t>CUST027</t>
  </si>
  <si>
    <t>CUST018</t>
  </si>
  <si>
    <t>base_price</t>
  </si>
  <si>
    <t>growth</t>
  </si>
  <si>
    <t>trend</t>
  </si>
  <si>
    <t xml:space="preserve">                   -</t>
  </si>
  <si>
    <t>high value customer using index()</t>
  </si>
  <si>
    <t>unique name</t>
  </si>
  <si>
    <t>max_profit</t>
  </si>
  <si>
    <t>match_base()</t>
  </si>
  <si>
    <t>Row Labels</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</si>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</sst>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scheme val="minor"/>
    </font>
    <font>
      <b/>
      <sz val="11"/>
      <color theme="1"/>
      <name val="Calibri"/>
    </font>
    <font>
      <sz val="11"/>
      <color theme="1"/>
      <name val="Calibri"/>
    </font>
    <font>
      <b/>
      <sz val="11"/>
      <color theme="1"/>
      <name val="Calibri"/>
      <scheme val="minor"/>
    </font>
    <font>
      <sz val="11"/>
      <color theme="1"/>
      <name val="Calibri"/>
      <scheme val="minor"/>
    </font>
    <font>
      <b/>
      <sz val="11"/>
      <color rgb="FF38761D"/>
      <name val="Calibri"/>
    </font>
    <font>
      <sz val="11"/>
      <color rgb="FF38761D"/>
      <name val="Calibri"/>
    </font>
  </fonts>
  <fills count="3">
    <fill>
      <patternFill patternType="none"/>
    </fill>
    <fill>
      <patternFill patternType="gray125"/>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164" fontId="4" fillId="0" borderId="0" xfId="0" applyNumberFormat="1" applyFont="1"/>
    <xf numFmtId="0" fontId="2" fillId="0" borderId="1" xfId="0" applyFont="1" applyBorder="1" applyAlignment="1">
      <alignment wrapText="1"/>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Analyzer.xlsx]Dataset!PivotTable2</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Dataset!$B$210</c:f>
              <c:strCache>
                <c:ptCount val="1"/>
                <c:pt idx="0">
                  <c:v>Total</c:v>
                </c:pt>
              </c:strCache>
            </c:strRef>
          </c:tx>
          <c:spPr>
            <a:solidFill>
              <a:schemeClr val="accent1"/>
            </a:solidFill>
            <a:ln>
              <a:noFill/>
            </a:ln>
            <a:effectLst/>
          </c:spPr>
          <c:invertIfNegative val="0"/>
          <c:cat>
            <c:multiLvlStrRef>
              <c:f>Dataset!$A$211:$A$221</c:f>
              <c:multiLvlStrCache>
                <c:ptCount val="5"/>
                <c:lvl>
                  <c:pt idx="0">
                    <c:v>East</c:v>
                  </c:pt>
                  <c:pt idx="1">
                    <c:v>East</c:v>
                  </c:pt>
                  <c:pt idx="2">
                    <c:v>East</c:v>
                  </c:pt>
                  <c:pt idx="3">
                    <c:v>East</c:v>
                  </c:pt>
                  <c:pt idx="4">
                    <c:v>East</c:v>
                  </c:pt>
                </c:lvl>
                <c:lvl>
                  <c:pt idx="0">
                    <c:v>Books</c:v>
                  </c:pt>
                  <c:pt idx="1">
                    <c:v>Clothing</c:v>
                  </c:pt>
                  <c:pt idx="2">
                    <c:v>Electronics</c:v>
                  </c:pt>
                  <c:pt idx="3">
                    <c:v>Furniture</c:v>
                  </c:pt>
                  <c:pt idx="4">
                    <c:v>Office Supplies</c:v>
                  </c:pt>
                </c:lvl>
              </c:multiLvlStrCache>
            </c:multiLvlStrRef>
          </c:cat>
          <c:val>
            <c:numRef>
              <c:f>Dataset!$B$211:$B$221</c:f>
              <c:numCache>
                <c:formatCode>General</c:formatCode>
                <c:ptCount val="5"/>
                <c:pt idx="0">
                  <c:v>11389.09</c:v>
                </c:pt>
                <c:pt idx="1">
                  <c:v>2401.4499999999998</c:v>
                </c:pt>
                <c:pt idx="2">
                  <c:v>2869.54</c:v>
                </c:pt>
                <c:pt idx="3">
                  <c:v>7592.34</c:v>
                </c:pt>
                <c:pt idx="4">
                  <c:v>8189.22</c:v>
                </c:pt>
              </c:numCache>
            </c:numRef>
          </c:val>
          <c:extLst>
            <c:ext xmlns:c16="http://schemas.microsoft.com/office/drawing/2014/chart" uri="{C3380CC4-5D6E-409C-BE32-E72D297353CC}">
              <c16:uniqueId val="{00000000-707D-442A-9F75-60946A10DB97}"/>
            </c:ext>
          </c:extLst>
        </c:ser>
        <c:dLbls>
          <c:showLegendKey val="0"/>
          <c:showVal val="0"/>
          <c:showCatName val="0"/>
          <c:showSerName val="0"/>
          <c:showPercent val="0"/>
          <c:showBubbleSize val="0"/>
        </c:dLbls>
        <c:gapWidth val="219"/>
        <c:overlap val="-27"/>
        <c:axId val="1594488895"/>
        <c:axId val="1594489375"/>
      </c:barChart>
      <c:catAx>
        <c:axId val="159448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489375"/>
        <c:crosses val="autoZero"/>
        <c:auto val="1"/>
        <c:lblAlgn val="ctr"/>
        <c:lblOffset val="100"/>
        <c:noMultiLvlLbl val="0"/>
      </c:catAx>
      <c:valAx>
        <c:axId val="15944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48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 2 Analyzer.xlsx]Dataset!PivotTable2</c:name>
    <c:fmtId val="2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Dataset!$B$210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cat>
            <c:multiLvlStrRef>
              <c:f>Dataset!$A$211:$A$221</c:f>
              <c:multiLvlStrCache>
                <c:ptCount val="5"/>
                <c:lvl>
                  <c:pt idx="0">
                    <c:v>East</c:v>
                  </c:pt>
                  <c:pt idx="1">
                    <c:v>East</c:v>
                  </c:pt>
                  <c:pt idx="2">
                    <c:v>East</c:v>
                  </c:pt>
                  <c:pt idx="3">
                    <c:v>East</c:v>
                  </c:pt>
                  <c:pt idx="4">
                    <c:v>East</c:v>
                  </c:pt>
                </c:lvl>
                <c:lvl>
                  <c:pt idx="0">
                    <c:v>Books</c:v>
                  </c:pt>
                  <c:pt idx="1">
                    <c:v>Clothing</c:v>
                  </c:pt>
                  <c:pt idx="2">
                    <c:v>Electronics</c:v>
                  </c:pt>
                  <c:pt idx="3">
                    <c:v>Furniture</c:v>
                  </c:pt>
                  <c:pt idx="4">
                    <c:v>Office Supplies</c:v>
                  </c:pt>
                </c:lvl>
              </c:multiLvlStrCache>
            </c:multiLvlStrRef>
          </c:cat>
          <c:val>
            <c:numRef>
              <c:f>Dataset!$B$211:$B$221</c:f>
              <c:numCache>
                <c:formatCode>General</c:formatCode>
                <c:ptCount val="5"/>
                <c:pt idx="0">
                  <c:v>11389.09</c:v>
                </c:pt>
                <c:pt idx="1">
                  <c:v>2401.4499999999998</c:v>
                </c:pt>
                <c:pt idx="2">
                  <c:v>2869.54</c:v>
                </c:pt>
                <c:pt idx="3">
                  <c:v>7592.34</c:v>
                </c:pt>
                <c:pt idx="4">
                  <c:v>8189.22</c:v>
                </c:pt>
              </c:numCache>
            </c:numRef>
          </c:val>
          <c:extLst>
            <c:ext xmlns:c16="http://schemas.microsoft.com/office/drawing/2014/chart" uri="{C3380CC4-5D6E-409C-BE32-E72D297353CC}">
              <c16:uniqueId val="{00000000-F0B8-4F02-B20C-B82445854F3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457200</xdr:colOff>
      <xdr:row>208</xdr:row>
      <xdr:rowOff>180975</xdr:rowOff>
    </xdr:from>
    <xdr:to>
      <xdr:col>12</xdr:col>
      <xdr:colOff>200025</xdr:colOff>
      <xdr:row>231</xdr:row>
      <xdr:rowOff>57150</xdr:rowOff>
    </xdr:to>
    <xdr:graphicFrame macro="">
      <xdr:nvGraphicFramePr>
        <xdr:cNvPr id="3" name="Chart 2">
          <a:extLst>
            <a:ext uri="{FF2B5EF4-FFF2-40B4-BE49-F238E27FC236}">
              <a16:creationId xmlns:a16="http://schemas.microsoft.com/office/drawing/2014/main" id="{D21E92BC-7161-0DD7-5364-02547EF31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628649</xdr:colOff>
      <xdr:row>208</xdr:row>
      <xdr:rowOff>185736</xdr:rowOff>
    </xdr:from>
    <xdr:to>
      <xdr:col>16</xdr:col>
      <xdr:colOff>219074</xdr:colOff>
      <xdr:row>231</xdr:row>
      <xdr:rowOff>47624</xdr:rowOff>
    </xdr:to>
    <xdr:graphicFrame macro="">
      <xdr:nvGraphicFramePr>
        <xdr:cNvPr id="4" name="Chart 3">
          <a:extLst>
            <a:ext uri="{FF2B5EF4-FFF2-40B4-BE49-F238E27FC236}">
              <a16:creationId xmlns:a16="http://schemas.microsoft.com/office/drawing/2014/main" id="{71889096-5FBE-9848-ACC8-AB1DC3776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42" refreshedDate="45945.469805787034" createdVersion="8" refreshedVersion="8" minRefreshableVersion="3" recordCount="200" xr:uid="{D17E6CF9-A038-418C-96B8-D5F00D489787}">
  <cacheSource type="worksheet">
    <worksheetSource ref="A1:K201" sheet="Dataset"/>
  </cacheSource>
  <cacheFields count="11">
    <cacheField name="Customer_ID" numFmtId="0">
      <sharedItems/>
    </cacheField>
    <cacheField name="Customer_Name" numFmtId="0">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0">
      <sharedItems containsSemiMixedTypes="0" containsString="0" containsNumber="1" minValue="258.51" maxValue="1923.66"/>
    </cacheField>
    <cacheField name="Quantity" numFmtId="0">
      <sharedItems containsSemiMixedTypes="0" containsString="0" containsNumber="1" containsInteger="1" minValue="1" maxValue="19"/>
    </cacheField>
    <cacheField name="Discount" numFmtId="0">
      <sharedItems containsSemiMixedTypes="0" containsString="0" containsNumber="1" minValue="0" maxValue="0.2"/>
    </cacheField>
    <cacheField name="Order_Date" numFmtId="164">
      <sharedItems containsSemiMixedTypes="0" containsNonDate="0" containsDate="1" containsString="0" minDate="2024-04-10T00:00:00" maxDate="2025-04-08T00:00:00"/>
    </cacheField>
    <cacheField name="Profit" numFmtId="0">
      <sharedItems containsSemiMixedTypes="0" containsString="0" containsNumber="1" minValue="64.63" maxValue="769.46"/>
    </cacheField>
    <cacheField name="base_price" numFmtId="0">
      <sharedItems containsSemiMixedTypes="0" containsString="0" containsNumber="1" minValue="258.51" maxValue="2404.5749999999998"/>
    </cacheField>
    <cacheField name="growth" numFmtId="0">
      <sharedItems containsSemiMixedTypes="0" containsString="0" containsNumber="1" minValue="-540.84" maxValue="509.5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CUST019"/>
    <s v="James Davis"/>
    <x v="0"/>
    <x v="0"/>
    <n v="1036.0899999999999"/>
    <n v="4"/>
    <n v="0.2"/>
    <d v="2024-04-10T00:00:00"/>
    <n v="331.55"/>
    <n v="1295.1124999999997"/>
    <n v="331.55"/>
  </r>
  <r>
    <s v="CUST012"/>
    <s v="Robert Anderson"/>
    <x v="0"/>
    <x v="1"/>
    <n v="1101.28"/>
    <n v="3"/>
    <n v="0.2"/>
    <d v="2024-04-11T00:00:00"/>
    <n v="440.51"/>
    <n v="1376.6"/>
    <n v="108.95999999999998"/>
  </r>
  <r>
    <s v="CUST017"/>
    <s v="James Taylor"/>
    <x v="1"/>
    <x v="0"/>
    <n v="713.34"/>
    <n v="17"/>
    <n v="0"/>
    <d v="2024-04-14T00:00:00"/>
    <n v="285.33999999999997"/>
    <n v="713.34"/>
    <n v="-155.17000000000002"/>
  </r>
  <r>
    <s v="CUST005"/>
    <s v="Robert Anderson"/>
    <x v="2"/>
    <x v="2"/>
    <n v="760.93"/>
    <n v="4"/>
    <n v="0.15"/>
    <d v="2024-04-14T00:00:00"/>
    <n v="161.69999999999999"/>
    <n v="895.21176470588227"/>
    <n v="-123.63999999999999"/>
  </r>
  <r>
    <s v="CUST030"/>
    <s v="James Wilson"/>
    <x v="3"/>
    <x v="0"/>
    <n v="847"/>
    <n v="12"/>
    <n v="0.2"/>
    <d v="2024-04-15T00:00:00"/>
    <n v="271.04000000000002"/>
    <n v="1058.75"/>
    <n v="109.34000000000003"/>
  </r>
  <r>
    <s v="CUST007"/>
    <s v="Michael Anderson"/>
    <x v="3"/>
    <x v="3"/>
    <n v="965.64"/>
    <n v="8"/>
    <n v="0.1"/>
    <d v="2024-04-16T00:00:00"/>
    <n v="304.18"/>
    <n v="1072.9333333333334"/>
    <n v="33.139999999999986"/>
  </r>
  <r>
    <s v="CUST001"/>
    <s v="Linda Wilson"/>
    <x v="0"/>
    <x v="2"/>
    <n v="1317.53"/>
    <n v="12"/>
    <n v="0.05"/>
    <d v="2024-04-16T00:00:00"/>
    <n v="312.91000000000003"/>
    <n v="1386.8736842105263"/>
    <n v="8.7300000000000182"/>
  </r>
  <r>
    <s v="CUST026"/>
    <s v="Mary Davis"/>
    <x v="1"/>
    <x v="3"/>
    <n v="1074.47"/>
    <n v="6"/>
    <n v="0.2"/>
    <d v="2024-04-19T00:00:00"/>
    <n v="300.85000000000002"/>
    <n v="1343.0874999999999"/>
    <n v="-12.060000000000002"/>
  </r>
  <r>
    <s v="CUST009"/>
    <s v="Linda Jackson"/>
    <x v="4"/>
    <x v="0"/>
    <n v="501.54"/>
    <n v="11"/>
    <n v="0.05"/>
    <d v="2024-04-19T00:00:00"/>
    <n v="190.59"/>
    <n v="527.93684210526317"/>
    <n v="-110.26000000000002"/>
  </r>
  <r>
    <s v="CUST010"/>
    <s v="David Thomas"/>
    <x v="4"/>
    <x v="1"/>
    <n v="737.31"/>
    <n v="2"/>
    <n v="0.05"/>
    <d v="2024-04-19T00:00:00"/>
    <n v="350.22"/>
    <n v="776.11578947368423"/>
    <n v="159.63000000000002"/>
  </r>
  <r>
    <s v="CUST014"/>
    <s v="Emma Davis"/>
    <x v="0"/>
    <x v="4"/>
    <n v="1572.82"/>
    <n v="6"/>
    <n v="0.05"/>
    <d v="2024-04-20T00:00:00"/>
    <n v="672.38"/>
    <n v="1655.6"/>
    <n v="322.15999999999997"/>
  </r>
  <r>
    <s v="CUST014"/>
    <s v="David Thomas"/>
    <x v="4"/>
    <x v="0"/>
    <n v="1343.13"/>
    <n v="14"/>
    <n v="0.15"/>
    <d v="2024-04-22T00:00:00"/>
    <n v="456.66"/>
    <n v="1580.1529411764707"/>
    <n v="-215.71999999999997"/>
  </r>
  <r>
    <s v="CUST007"/>
    <s v="Michael Anderson"/>
    <x v="4"/>
    <x v="0"/>
    <n v="1191.58"/>
    <n v="14"/>
    <n v="0.05"/>
    <d v="2024-04-24T00:00:00"/>
    <n v="452.8"/>
    <n v="1254.2947368421053"/>
    <n v="-3.8600000000000136"/>
  </r>
  <r>
    <s v="CUST023"/>
    <s v="Robert Anderson"/>
    <x v="0"/>
    <x v="3"/>
    <n v="822.28"/>
    <n v="7"/>
    <n v="0.05"/>
    <d v="2024-04-24T00:00:00"/>
    <n v="273.41000000000003"/>
    <n v="865.55789473684217"/>
    <n v="-179.39"/>
  </r>
  <r>
    <s v="CUST029"/>
    <s v="David Smith"/>
    <x v="3"/>
    <x v="3"/>
    <n v="521.66999999999996"/>
    <n v="15"/>
    <n v="0.15"/>
    <d v="2024-04-27T00:00:00"/>
    <n v="155.19999999999999"/>
    <n v="613.7294117647059"/>
    <n v="-118.21000000000004"/>
  </r>
  <r>
    <s v="CUST005"/>
    <s v="Sarah Anderson"/>
    <x v="2"/>
    <x v="2"/>
    <n v="1502.93"/>
    <n v="14"/>
    <n v="0.2"/>
    <d v="2024-04-28T00:00:00"/>
    <n v="300.58999999999997"/>
    <n v="1878.6624999999999"/>
    <n v="145.38999999999999"/>
  </r>
  <r>
    <s v="CUST008"/>
    <s v="Robert Anderson"/>
    <x v="2"/>
    <x v="0"/>
    <n v="877.58"/>
    <n v="10"/>
    <n v="0.15"/>
    <d v="2024-04-29T00:00:00"/>
    <n v="298.38"/>
    <n v="1032.4470588235295"/>
    <n v="-2.2099999999999795"/>
  </r>
  <r>
    <s v="CUST001"/>
    <s v="Lisa Thomas"/>
    <x v="0"/>
    <x v="0"/>
    <n v="636.70000000000005"/>
    <n v="4"/>
    <n v="0.2"/>
    <d v="2024-04-29T00:00:00"/>
    <n v="203.74"/>
    <n v="795.875"/>
    <n v="-94.639999999999986"/>
  </r>
  <r>
    <s v="CUST006"/>
    <s v="Mary Jackson"/>
    <x v="0"/>
    <x v="0"/>
    <n v="1506.14"/>
    <n v="13"/>
    <n v="0.2"/>
    <d v="2024-04-30T00:00:00"/>
    <n v="481.96"/>
    <n v="1882.675"/>
    <n v="278.21999999999997"/>
  </r>
  <r>
    <s v="CUST026"/>
    <s v="Mary Davis"/>
    <x v="4"/>
    <x v="2"/>
    <n v="645.02"/>
    <n v="4"/>
    <n v="0"/>
    <d v="2024-05-02T00:00:00"/>
    <n v="161.26"/>
    <n v="645.02"/>
    <n v="-320.7"/>
  </r>
  <r>
    <s v="CUST007"/>
    <s v="Lisa Davis"/>
    <x v="2"/>
    <x v="1"/>
    <n v="953.3"/>
    <n v="11"/>
    <n v="0"/>
    <d v="2024-05-03T00:00:00"/>
    <n v="476.65"/>
    <n v="953.3"/>
    <n v="315.39"/>
  </r>
  <r>
    <s v="CUST022"/>
    <s v="Robert Anderson"/>
    <x v="3"/>
    <x v="2"/>
    <n v="388.56"/>
    <n v="14"/>
    <n v="0.15"/>
    <d v="2024-05-04T00:00:00"/>
    <n v="82.57"/>
    <n v="457.12941176470588"/>
    <n v="-394.08"/>
  </r>
  <r>
    <s v="CUST019"/>
    <s v="Mary Davis"/>
    <x v="0"/>
    <x v="0"/>
    <n v="743.17"/>
    <n v="9"/>
    <n v="0"/>
    <d v="2024-05-04T00:00:00"/>
    <n v="297.27"/>
    <n v="743.17"/>
    <n v="214.7"/>
  </r>
  <r>
    <s v="CUST023"/>
    <s v="Mary Davis"/>
    <x v="4"/>
    <x v="2"/>
    <n v="706.37"/>
    <n v="6"/>
    <n v="0"/>
    <d v="2024-05-04T00:00:00"/>
    <n v="176.59"/>
    <n v="706.37"/>
    <n v="-120.67999999999998"/>
  </r>
  <r>
    <s v="CUST012"/>
    <s v="Mary Davis"/>
    <x v="4"/>
    <x v="4"/>
    <n v="925.31"/>
    <n v="8"/>
    <n v="0.1"/>
    <d v="2024-05-06T00:00:00"/>
    <n v="374.75"/>
    <n v="1028.122222222222"/>
    <n v="198.16"/>
  </r>
  <r>
    <s v="CUST010"/>
    <s v="Linda Brown"/>
    <x v="2"/>
    <x v="2"/>
    <n v="1173.1199999999999"/>
    <n v="18"/>
    <n v="0"/>
    <d v="2024-05-06T00:00:00"/>
    <n v="293.27999999999997"/>
    <n v="1173.1199999999999"/>
    <n v="-81.470000000000027"/>
  </r>
  <r>
    <s v="CUST030"/>
    <s v="John Brown"/>
    <x v="3"/>
    <x v="3"/>
    <n v="675.54"/>
    <n v="17"/>
    <n v="0"/>
    <d v="2024-05-08T00:00:00"/>
    <n v="236.44"/>
    <n v="675.54"/>
    <n v="-56.839999999999975"/>
  </r>
  <r>
    <s v="CUST007"/>
    <s v="Robert Anderson"/>
    <x v="4"/>
    <x v="0"/>
    <n v="939.09"/>
    <n v="2"/>
    <n v="0.05"/>
    <d v="2024-05-10T00:00:00"/>
    <n v="356.85"/>
    <n v="988.51578947368432"/>
    <n v="120.41000000000003"/>
  </r>
  <r>
    <s v="CUST028"/>
    <s v="Linda Taylor"/>
    <x v="1"/>
    <x v="4"/>
    <n v="983.34"/>
    <n v="19"/>
    <n v="0.1"/>
    <d v="2024-05-14T00:00:00"/>
    <n v="398.25"/>
    <n v="1092.5999999999999"/>
    <n v="41.399999999999977"/>
  </r>
  <r>
    <s v="CUST028"/>
    <s v="James Wilson"/>
    <x v="2"/>
    <x v="2"/>
    <n v="801.21"/>
    <n v="3"/>
    <n v="0.2"/>
    <d v="2024-05-14T00:00:00"/>
    <n v="160.24"/>
    <n v="1001.5125"/>
    <n v="-238.01"/>
  </r>
  <r>
    <s v="CUST025"/>
    <s v="David Brown"/>
    <x v="3"/>
    <x v="2"/>
    <n v="1450.71"/>
    <n v="5"/>
    <n v="0.1"/>
    <d v="2024-05-15T00:00:00"/>
    <n v="326.41000000000003"/>
    <n v="1611.9"/>
    <n v="166.17000000000002"/>
  </r>
  <r>
    <s v="CUST022"/>
    <s v="David Davis"/>
    <x v="4"/>
    <x v="0"/>
    <n v="1023.21"/>
    <n v="18"/>
    <n v="0.05"/>
    <d v="2024-05-16T00:00:00"/>
    <n v="388.82"/>
    <n v="1077.0631578947368"/>
    <n v="62.409999999999968"/>
  </r>
  <r>
    <s v="CUST001"/>
    <s v="Mary Jackson"/>
    <x v="0"/>
    <x v="3"/>
    <n v="853.72"/>
    <n v="5"/>
    <n v="0.15"/>
    <d v="2024-05-16T00:00:00"/>
    <n v="253.98"/>
    <n v="1004.3764705882354"/>
    <n v="-134.84"/>
  </r>
  <r>
    <s v="CUST021"/>
    <s v="Sarah Anderson"/>
    <x v="2"/>
    <x v="2"/>
    <n v="967.89"/>
    <n v="10"/>
    <n v="0.1"/>
    <d v="2024-05-17T00:00:00"/>
    <n v="217.78"/>
    <n v="1075.4333333333334"/>
    <n v="-36.199999999999989"/>
  </r>
  <r>
    <s v="CUST015"/>
    <s v="Linda Taylor"/>
    <x v="3"/>
    <x v="4"/>
    <n v="1200.9000000000001"/>
    <n v="14"/>
    <n v="0.05"/>
    <d v="2024-05-17T00:00:00"/>
    <n v="513.38"/>
    <n v="1264.1052631578948"/>
    <n v="295.60000000000002"/>
  </r>
  <r>
    <s v="CUST012"/>
    <s v="Michael Anderson"/>
    <x v="0"/>
    <x v="0"/>
    <n v="472.38"/>
    <n v="12"/>
    <n v="0.2"/>
    <d v="2024-05-17T00:00:00"/>
    <n v="151.16"/>
    <n v="590.47499999999991"/>
    <n v="-362.22"/>
  </r>
  <r>
    <s v="CUST019"/>
    <s v="David Brown"/>
    <x v="1"/>
    <x v="4"/>
    <n v="840.92"/>
    <n v="9"/>
    <n v="0.05"/>
    <d v="2024-05-17T00:00:00"/>
    <n v="359.49"/>
    <n v="885.17894736842106"/>
    <n v="208.33"/>
  </r>
  <r>
    <s v="CUST028"/>
    <s v="Lisa Davis"/>
    <x v="4"/>
    <x v="3"/>
    <n v="1410.06"/>
    <n v="11"/>
    <n v="0.05"/>
    <d v="2024-05-22T00:00:00"/>
    <n v="468.84"/>
    <n v="1484.2736842105264"/>
    <n v="109.34999999999997"/>
  </r>
  <r>
    <s v="CUST008"/>
    <s v="Mary Wilson"/>
    <x v="4"/>
    <x v="3"/>
    <n v="773.09"/>
    <n v="13"/>
    <n v="0.15"/>
    <d v="2024-05-22T00:00:00"/>
    <n v="229.99"/>
    <n v="909.51764705882363"/>
    <n v="-238.84999999999997"/>
  </r>
  <r>
    <s v="CUST016"/>
    <s v="Emma Wilson"/>
    <x v="1"/>
    <x v="0"/>
    <n v="580.42999999999995"/>
    <n v="19"/>
    <n v="0.15"/>
    <d v="2024-05-23T00:00:00"/>
    <n v="197.35"/>
    <n v="682.85882352941178"/>
    <n v="-32.640000000000015"/>
  </r>
  <r>
    <s v="CUST005"/>
    <s v="David Smith"/>
    <x v="2"/>
    <x v="0"/>
    <n v="1151.21"/>
    <n v="15"/>
    <n v="0.1"/>
    <d v="2024-06-02T00:00:00"/>
    <n v="414.44"/>
    <n v="1279.1222222222223"/>
    <n v="217.09"/>
  </r>
  <r>
    <s v="CUST028"/>
    <s v="James Wilson"/>
    <x v="4"/>
    <x v="4"/>
    <n v="1025.98"/>
    <n v="5"/>
    <n v="0.2"/>
    <d v="2024-06-04T00:00:00"/>
    <n v="369.35"/>
    <n v="1282.4749999999999"/>
    <n v="-45.089999999999975"/>
  </r>
  <r>
    <s v="CUST023"/>
    <s v="David Davis"/>
    <x v="1"/>
    <x v="4"/>
    <n v="556.41999999999996"/>
    <n v="11"/>
    <n v="0.15"/>
    <d v="2024-06-04T00:00:00"/>
    <n v="212.83"/>
    <n v="654.61176470588236"/>
    <n v="-156.52000000000001"/>
  </r>
  <r>
    <s v="CUST021"/>
    <s v="James Wilson"/>
    <x v="4"/>
    <x v="0"/>
    <n v="840.85"/>
    <n v="19"/>
    <n v="0.1"/>
    <d v="2024-06-05T00:00:00"/>
    <n v="302.70999999999998"/>
    <n v="934.27777777777783"/>
    <n v="89.879999999999967"/>
  </r>
  <r>
    <s v="CUST026"/>
    <s v="Emma Wilson"/>
    <x v="3"/>
    <x v="3"/>
    <n v="1227.25"/>
    <n v="12"/>
    <n v="0.15"/>
    <d v="2024-06-05T00:00:00"/>
    <n v="365.11"/>
    <n v="1443.8235294117646"/>
    <n v="62.400000000000034"/>
  </r>
  <r>
    <s v="CUST017"/>
    <s v="Linda Davis"/>
    <x v="4"/>
    <x v="2"/>
    <n v="856.7"/>
    <n v="2"/>
    <n v="0"/>
    <d v="2024-06-06T00:00:00"/>
    <n v="214.18"/>
    <n v="856.7"/>
    <n v="-150.93"/>
  </r>
  <r>
    <s v="CUST025"/>
    <s v="David Davis"/>
    <x v="4"/>
    <x v="4"/>
    <n v="1225.42"/>
    <n v="8"/>
    <n v="0.15"/>
    <d v="2024-06-06T00:00:00"/>
    <n v="468.72"/>
    <n v="1441.6705882352942"/>
    <n v="254.54000000000002"/>
  </r>
  <r>
    <s v="CUST011"/>
    <s v="Mary Davis"/>
    <x v="3"/>
    <x v="4"/>
    <n v="1001.57"/>
    <n v="12"/>
    <n v="0"/>
    <d v="2024-06-07T00:00:00"/>
    <n v="450.71"/>
    <n v="1001.57"/>
    <n v="-18.010000000000048"/>
  </r>
  <r>
    <s v="CUST021"/>
    <s v="Michael Anderson"/>
    <x v="1"/>
    <x v="3"/>
    <n v="1186.8499999999999"/>
    <n v="19"/>
    <n v="0.2"/>
    <d v="2024-06-08T00:00:00"/>
    <n v="332.32"/>
    <n v="1483.5624999999998"/>
    <n v="-118.38999999999999"/>
  </r>
  <r>
    <s v="CUST008"/>
    <s v="John Brown"/>
    <x v="2"/>
    <x v="2"/>
    <n v="775.45"/>
    <n v="6"/>
    <n v="0.1"/>
    <d v="2024-06-14T00:00:00"/>
    <n v="174.48"/>
    <n v="861.61111111111109"/>
    <n v="-157.84"/>
  </r>
  <r>
    <s v="CUST007"/>
    <s v="Linda Jackson"/>
    <x v="2"/>
    <x v="2"/>
    <n v="1021.47"/>
    <n v="6"/>
    <n v="0.05"/>
    <d v="2024-06-18T00:00:00"/>
    <n v="242.6"/>
    <n v="1075.2315789473685"/>
    <n v="68.12"/>
  </r>
  <r>
    <s v="CUST015"/>
    <s v="James Wilson"/>
    <x v="2"/>
    <x v="1"/>
    <n v="1226.6199999999999"/>
    <n v="7"/>
    <n v="0.1"/>
    <d v="2024-06-20T00:00:00"/>
    <n v="551.98"/>
    <n v="1362.911111111111"/>
    <n v="309.38"/>
  </r>
  <r>
    <s v="CUST030"/>
    <s v="Sarah Davis"/>
    <x v="2"/>
    <x v="3"/>
    <n v="1086.93"/>
    <n v="2"/>
    <n v="0"/>
    <d v="2024-06-21T00:00:00"/>
    <n v="380.43"/>
    <n v="1086.93"/>
    <n v="-171.55"/>
  </r>
  <r>
    <s v="CUST002"/>
    <s v="Lisa Davis"/>
    <x v="0"/>
    <x v="0"/>
    <n v="942.9"/>
    <n v="18"/>
    <n v="0.1"/>
    <d v="2024-06-23T00:00:00"/>
    <n v="339.44"/>
    <n v="1047.6666666666665"/>
    <n v="-40.990000000000009"/>
  </r>
  <r>
    <s v="CUST009"/>
    <s v="Emma Davis"/>
    <x v="3"/>
    <x v="2"/>
    <n v="818.8"/>
    <n v="15"/>
    <n v="0.15"/>
    <d v="2024-06-25T00:00:00"/>
    <n v="173.99"/>
    <n v="963.29411764705878"/>
    <n v="-165.45"/>
  </r>
  <r>
    <s v="CUST005"/>
    <s v="Robert Anderson"/>
    <x v="2"/>
    <x v="3"/>
    <n v="919.04"/>
    <n v="10"/>
    <n v="0.2"/>
    <d v="2024-06-25T00:00:00"/>
    <n v="257.33"/>
    <n v="1148.8"/>
    <n v="83.339999999999975"/>
  </r>
  <r>
    <s v="CUST030"/>
    <s v="Emma Taylor"/>
    <x v="4"/>
    <x v="0"/>
    <n v="973.26"/>
    <n v="11"/>
    <n v="0"/>
    <d v="2024-06-27T00:00:00"/>
    <n v="389.3"/>
    <n v="973.26"/>
    <n v="131.97000000000003"/>
  </r>
  <r>
    <s v="CUST029"/>
    <s v="Sarah Davis"/>
    <x v="3"/>
    <x v="2"/>
    <n v="741.61"/>
    <n v="1"/>
    <n v="0.2"/>
    <d v="2024-06-28T00:00:00"/>
    <n v="148.32"/>
    <n v="927.01249999999993"/>
    <n v="-240.98000000000002"/>
  </r>
  <r>
    <s v="CUST003"/>
    <s v="Emma Davis"/>
    <x v="3"/>
    <x v="0"/>
    <n v="1248.82"/>
    <n v="2"/>
    <n v="0.1"/>
    <d v="2024-06-30T00:00:00"/>
    <n v="449.58"/>
    <n v="1387.5777777777778"/>
    <n v="301.26"/>
  </r>
  <r>
    <s v="CUST012"/>
    <s v="Mary Wilson"/>
    <x v="0"/>
    <x v="1"/>
    <n v="1360.36"/>
    <n v="17"/>
    <n v="0"/>
    <d v="2024-06-30T00:00:00"/>
    <n v="680.18"/>
    <n v="1360.36"/>
    <n v="230.59999999999997"/>
  </r>
  <r>
    <s v="CUST021"/>
    <s v="Mary Davis"/>
    <x v="1"/>
    <x v="0"/>
    <n v="1383.3"/>
    <n v="8"/>
    <n v="0.1"/>
    <d v="2024-07-05T00:00:00"/>
    <n v="497.99"/>
    <n v="1537"/>
    <n v="-182.18999999999994"/>
  </r>
  <r>
    <s v="CUST010"/>
    <s v="David Brown"/>
    <x v="4"/>
    <x v="4"/>
    <n v="488.99"/>
    <n v="9"/>
    <n v="0"/>
    <d v="2024-07-06T00:00:00"/>
    <n v="220.05"/>
    <n v="488.99"/>
    <n v="-277.94"/>
  </r>
  <r>
    <s v="CUST026"/>
    <s v="Mary Davis"/>
    <x v="1"/>
    <x v="3"/>
    <n v="933.71"/>
    <n v="17"/>
    <n v="0.1"/>
    <d v="2024-07-08T00:00:00"/>
    <n v="294.12"/>
    <n v="1037.4555555555555"/>
    <n v="74.069999999999993"/>
  </r>
  <r>
    <s v="CUST003"/>
    <s v="James Davis"/>
    <x v="0"/>
    <x v="2"/>
    <n v="1005.53"/>
    <n v="17"/>
    <n v="0.2"/>
    <d v="2024-07-08T00:00:00"/>
    <n v="201.11"/>
    <n v="1256.9124999999999"/>
    <n v="-93.009999999999991"/>
  </r>
  <r>
    <s v="CUST029"/>
    <s v="Emma Wilson"/>
    <x v="2"/>
    <x v="2"/>
    <n v="1100.0999999999999"/>
    <n v="5"/>
    <n v="0.05"/>
    <d v="2024-07-09T00:00:00"/>
    <n v="261.27"/>
    <n v="1158"/>
    <n v="60.159999999999968"/>
  </r>
  <r>
    <s v="CUST003"/>
    <s v="James Wilson"/>
    <x v="3"/>
    <x v="3"/>
    <n v="1034.7"/>
    <n v="15"/>
    <n v="0.15"/>
    <d v="2024-07-14T00:00:00"/>
    <n v="307.82"/>
    <n v="1217.294117647059"/>
    <n v="46.550000000000011"/>
  </r>
  <r>
    <s v="CUST002"/>
    <s v="Mary Davis"/>
    <x v="2"/>
    <x v="0"/>
    <n v="876.44"/>
    <n v="12"/>
    <n v="0.05"/>
    <d v="2024-07-15T00:00:00"/>
    <n v="333.05"/>
    <n v="922.56842105263172"/>
    <n v="25.230000000000018"/>
  </r>
  <r>
    <s v="CUST020"/>
    <s v="David Brown"/>
    <x v="0"/>
    <x v="3"/>
    <n v="1371.34"/>
    <n v="5"/>
    <n v="0.05"/>
    <d v="2024-07-15T00:00:00"/>
    <n v="455.97"/>
    <n v="1443.5157894736842"/>
    <n v="122.92000000000002"/>
  </r>
  <r>
    <s v="CUST021"/>
    <s v="Mary Jackson"/>
    <x v="3"/>
    <x v="2"/>
    <n v="1020.26"/>
    <n v="11"/>
    <n v="0.05"/>
    <d v="2024-07-21T00:00:00"/>
    <n v="242.31"/>
    <n v="1073.957894736842"/>
    <n v="-213.66000000000003"/>
  </r>
  <r>
    <s v="CUST008"/>
    <s v="James Davis"/>
    <x v="4"/>
    <x v="4"/>
    <n v="804.81"/>
    <n v="1"/>
    <n v="0.05"/>
    <d v="2024-07-29T00:00:00"/>
    <n v="344.06"/>
    <n v="847.16842105263152"/>
    <n v="101.75"/>
  </r>
  <r>
    <s v="CUST030"/>
    <s v="David Brown"/>
    <x v="4"/>
    <x v="2"/>
    <n v="608.66"/>
    <n v="1"/>
    <n v="0.05"/>
    <d v="2024-07-30T00:00:00"/>
    <n v="144.56"/>
    <n v="640.69473684210527"/>
    <n v="-199.5"/>
  </r>
  <r>
    <s v="CUST020"/>
    <s v="Linda Moore"/>
    <x v="2"/>
    <x v="4"/>
    <n v="981.2"/>
    <n v="19"/>
    <n v="0"/>
    <d v="2024-07-31T00:00:00"/>
    <n v="441.54"/>
    <n v="981.2"/>
    <n v="296.98"/>
  </r>
  <r>
    <s v="CUST024"/>
    <s v="David Brown"/>
    <x v="1"/>
    <x v="2"/>
    <n v="539.77"/>
    <n v="10"/>
    <n v="0.15"/>
    <d v="2024-08-05T00:00:00"/>
    <n v="114.7"/>
    <n v="635.02352941176468"/>
    <n v="-326.84000000000003"/>
  </r>
  <r>
    <s v="CUST012"/>
    <s v="David Anderson"/>
    <x v="2"/>
    <x v="0"/>
    <n v="804.45"/>
    <n v="5"/>
    <n v="0.2"/>
    <d v="2024-08-05T00:00:00"/>
    <n v="257.42"/>
    <n v="1005.5625"/>
    <n v="142.72000000000003"/>
  </r>
  <r>
    <s v="CUST024"/>
    <s v="Emma Davis"/>
    <x v="0"/>
    <x v="2"/>
    <n v="1526.6"/>
    <n v="13"/>
    <n v="0.2"/>
    <d v="2024-08-08T00:00:00"/>
    <n v="305.32"/>
    <n v="1908.2499999999998"/>
    <n v="47.899999999999977"/>
  </r>
  <r>
    <s v="CUST012"/>
    <s v="Linda Wilson"/>
    <x v="0"/>
    <x v="2"/>
    <n v="1215.26"/>
    <n v="5"/>
    <n v="0.15"/>
    <d v="2024-08-09T00:00:00"/>
    <n v="258.24"/>
    <n v="1429.7176470588236"/>
    <n v="-47.079999999999984"/>
  </r>
  <r>
    <s v="CUST005"/>
    <s v="Linda Taylor"/>
    <x v="4"/>
    <x v="3"/>
    <n v="1261.3399999999999"/>
    <n v="3"/>
    <n v="0"/>
    <d v="2024-08-15T00:00:00"/>
    <n v="441.47"/>
    <n v="1261.3399999999999"/>
    <n v="183.23000000000002"/>
  </r>
  <r>
    <s v="CUST004"/>
    <s v="Lisa Thomas"/>
    <x v="3"/>
    <x v="3"/>
    <n v="518.07000000000005"/>
    <n v="7"/>
    <n v="0.05"/>
    <d v="2024-08-18T00:00:00"/>
    <n v="172.26"/>
    <n v="545.33684210526326"/>
    <n v="-269.21000000000004"/>
  </r>
  <r>
    <s v="CUST026"/>
    <s v="Linda Wilson"/>
    <x v="0"/>
    <x v="4"/>
    <n v="1111.3399999999999"/>
    <n v="1"/>
    <n v="0"/>
    <d v="2024-08-19T00:00:00"/>
    <n v="500.1"/>
    <n v="1111.3399999999999"/>
    <n v="327.84000000000003"/>
  </r>
  <r>
    <s v="CUST030"/>
    <s v="Mary Davis"/>
    <x v="1"/>
    <x v="1"/>
    <n v="1291.47"/>
    <n v="18"/>
    <n v="0.1"/>
    <d v="2024-08-22T00:00:00"/>
    <n v="581.16"/>
    <n v="1434.9666666666667"/>
    <n v="81.059999999999945"/>
  </r>
  <r>
    <s v="CUST007"/>
    <s v="David Brown"/>
    <x v="3"/>
    <x v="0"/>
    <n v="679.71"/>
    <n v="19"/>
    <n v="0"/>
    <d v="2024-08-30T00:00:00"/>
    <n v="271.88"/>
    <n v="679.71"/>
    <n v="-309.27999999999997"/>
  </r>
  <r>
    <s v="CUST020"/>
    <s v="Linda Jackson"/>
    <x v="1"/>
    <x v="3"/>
    <n v="1143.69"/>
    <n v="17"/>
    <n v="0"/>
    <d v="2024-08-30T00:00:00"/>
    <n v="400.29"/>
    <n v="1143.69"/>
    <n v="128.41000000000003"/>
  </r>
  <r>
    <s v="CUST028"/>
    <s v="Linda Brown"/>
    <x v="4"/>
    <x v="2"/>
    <n v="790.08"/>
    <n v="7"/>
    <n v="0.1"/>
    <d v="2024-09-01T00:00:00"/>
    <n v="177.77"/>
    <n v="877.86666666666667"/>
    <n v="-222.52"/>
  </r>
  <r>
    <s v="CUST005"/>
    <s v="Lisa Davis"/>
    <x v="4"/>
    <x v="0"/>
    <n v="1070.68"/>
    <n v="7"/>
    <n v="0.05"/>
    <d v="2024-09-01T00:00:00"/>
    <n v="406.86"/>
    <n v="1127.0315789473686"/>
    <n v="229.09"/>
  </r>
  <r>
    <s v="CUST015"/>
    <s v="David Thomas"/>
    <x v="0"/>
    <x v="1"/>
    <n v="1168.8900000000001"/>
    <n v="4"/>
    <n v="0.1"/>
    <d v="2024-09-09T00:00:00"/>
    <n v="526"/>
    <n v="1298.7666666666667"/>
    <n v="119.13999999999999"/>
  </r>
  <r>
    <s v="CUST003"/>
    <s v="James Davis"/>
    <x v="2"/>
    <x v="2"/>
    <n v="1335.87"/>
    <n v="17"/>
    <n v="0"/>
    <d v="2024-09-09T00:00:00"/>
    <n v="333.97"/>
    <n v="1335.87"/>
    <n v="-192.02999999999997"/>
  </r>
  <r>
    <s v="CUST023"/>
    <s v="David Brown"/>
    <x v="1"/>
    <x v="3"/>
    <n v="873.7"/>
    <n v="9"/>
    <n v="0"/>
    <d v="2024-09-11T00:00:00"/>
    <n v="305.8"/>
    <n v="873.7"/>
    <n v="-28.170000000000016"/>
  </r>
  <r>
    <s v="CUST004"/>
    <s v="Sarah Davis"/>
    <x v="0"/>
    <x v="4"/>
    <n v="1443.98"/>
    <n v="19"/>
    <n v="0"/>
    <d v="2024-09-12T00:00:00"/>
    <n v="649.79"/>
    <n v="1443.98"/>
    <n v="343.98999999999995"/>
  </r>
  <r>
    <s v="CUST023"/>
    <s v="James Wilson"/>
    <x v="1"/>
    <x v="4"/>
    <n v="1154.33"/>
    <n v="11"/>
    <n v="0.15"/>
    <d v="2024-09-14T00:00:00"/>
    <n v="441.53"/>
    <n v="1358.035294117647"/>
    <n v="-208.26"/>
  </r>
  <r>
    <s v="CUST022"/>
    <s v="Linda Brown"/>
    <x v="2"/>
    <x v="0"/>
    <n v="1264.49"/>
    <n v="16"/>
    <n v="0.05"/>
    <d v="2024-09-14T00:00:00"/>
    <n v="480.51"/>
    <n v="1331.042105263158"/>
    <n v="38.980000000000018"/>
  </r>
  <r>
    <s v="CUST007"/>
    <s v="Emma Taylor"/>
    <x v="0"/>
    <x v="3"/>
    <n v="1101.55"/>
    <n v="4"/>
    <n v="0.1"/>
    <d v="2024-09-16T00:00:00"/>
    <n v="346.99"/>
    <n v="1223.9444444444443"/>
    <n v="-133.51999999999998"/>
  </r>
  <r>
    <s v="CUST013"/>
    <s v="Robert Anderson"/>
    <x v="2"/>
    <x v="3"/>
    <n v="727.73"/>
    <n v="1"/>
    <n v="0.1"/>
    <d v="2024-09-17T00:00:00"/>
    <n v="229.23"/>
    <n v="808.58888888888885"/>
    <n v="-117.76000000000002"/>
  </r>
  <r>
    <s v="CUST027"/>
    <s v="Emma Davis"/>
    <x v="1"/>
    <x v="4"/>
    <n v="875.41"/>
    <n v="13"/>
    <n v="0.15"/>
    <d v="2024-09-17T00:00:00"/>
    <n v="334.84"/>
    <n v="1029.8941176470589"/>
    <n v="105.60999999999999"/>
  </r>
  <r>
    <s v="CUST003"/>
    <s v="James Wilson"/>
    <x v="0"/>
    <x v="2"/>
    <n v="1158.94"/>
    <n v="19"/>
    <n v="0.2"/>
    <d v="2024-09-18T00:00:00"/>
    <n v="231.79"/>
    <n v="1448.675"/>
    <n v="-103.04999999999998"/>
  </r>
  <r>
    <s v="CUST018"/>
    <s v="Mary Jackson"/>
    <x v="2"/>
    <x v="0"/>
    <n v="966.3"/>
    <n v="2"/>
    <n v="0.15"/>
    <d v="2024-09-22T00:00:00"/>
    <n v="328.54"/>
    <n v="1136.8235294117646"/>
    <n v="96.750000000000028"/>
  </r>
  <r>
    <s v="CUST020"/>
    <s v="James Taylor"/>
    <x v="2"/>
    <x v="0"/>
    <n v="917.48"/>
    <n v="6"/>
    <n v="0"/>
    <d v="2024-09-23T00:00:00"/>
    <n v="366.99"/>
    <n v="917.48"/>
    <n v="38.449999999999989"/>
  </r>
  <r>
    <s v="CUST029"/>
    <s v="Emma Wilson"/>
    <x v="0"/>
    <x v="3"/>
    <n v="1172.97"/>
    <n v="7"/>
    <n v="0.15"/>
    <d v="2024-09-24T00:00:00"/>
    <n v="348.96"/>
    <n v="1379.964705882353"/>
    <n v="-18.03000000000003"/>
  </r>
  <r>
    <s v="CUST021"/>
    <s v="James Wilson"/>
    <x v="3"/>
    <x v="1"/>
    <n v="1205.82"/>
    <n v="11"/>
    <n v="0.1"/>
    <d v="2024-09-24T00:00:00"/>
    <n v="542.62"/>
    <n v="1339.8"/>
    <n v="193.66000000000003"/>
  </r>
  <r>
    <s v="CUST017"/>
    <s v="Sarah Davis"/>
    <x v="0"/>
    <x v="4"/>
    <n v="826.93"/>
    <n v="10"/>
    <n v="0.2"/>
    <d v="2024-09-29T00:00:00"/>
    <n v="297.69"/>
    <n v="1033.6624999999999"/>
    <n v="-244.93"/>
  </r>
  <r>
    <s v="CUST003"/>
    <s v="James Wilson"/>
    <x v="4"/>
    <x v="1"/>
    <n v="902.19"/>
    <n v="12"/>
    <n v="0"/>
    <d v="2024-09-29T00:00:00"/>
    <n v="451.1"/>
    <n v="902.19"/>
    <n v="153.41000000000003"/>
  </r>
  <r>
    <s v="CUST027"/>
    <s v="Emma Davis"/>
    <x v="3"/>
    <x v="0"/>
    <n v="585.97"/>
    <n v="17"/>
    <n v="0.1"/>
    <d v="2024-09-30T00:00:00"/>
    <n v="210.95"/>
    <n v="651.07777777777778"/>
    <n v="-240.15000000000003"/>
  </r>
  <r>
    <s v="CUST016"/>
    <s v="Michael Anderson"/>
    <x v="3"/>
    <x v="1"/>
    <n v="990.19"/>
    <n v="8"/>
    <n v="0.1"/>
    <d v="2024-09-30T00:00:00"/>
    <n v="445.59"/>
    <n v="1100.2111111111112"/>
    <n v="234.64"/>
  </r>
  <r>
    <s v="CUST008"/>
    <s v="David Davis"/>
    <x v="4"/>
    <x v="2"/>
    <n v="1014.09"/>
    <n v="13"/>
    <n v="0.2"/>
    <d v="2024-10-02T00:00:00"/>
    <n v="202.82"/>
    <n v="1267.6125"/>
    <n v="-242.76999999999998"/>
  </r>
  <r>
    <s v="CUST012"/>
    <s v="Lisa Davis"/>
    <x v="3"/>
    <x v="2"/>
    <n v="925.29"/>
    <n v="17"/>
    <n v="0"/>
    <d v="2024-10-05T00:00:00"/>
    <n v="231.32"/>
    <n v="925.29"/>
    <n v="28.5"/>
  </r>
  <r>
    <s v="CUST025"/>
    <s v="Mary Jackson"/>
    <x v="1"/>
    <x v="3"/>
    <n v="1286.54"/>
    <n v="8"/>
    <n v="0"/>
    <d v="2024-10-10T00:00:00"/>
    <n v="450.29"/>
    <n v="1286.54"/>
    <n v="218.97000000000003"/>
  </r>
  <r>
    <s v="CUST014"/>
    <s v="Sarah Davis"/>
    <x v="2"/>
    <x v="0"/>
    <n v="961.62"/>
    <n v="8"/>
    <n v="0.2"/>
    <d v="2024-10-12T00:00:00"/>
    <n v="307.72000000000003"/>
    <n v="1202.0249999999999"/>
    <n v="-142.57"/>
  </r>
  <r>
    <s v="CUST008"/>
    <s v="James Wilson"/>
    <x v="1"/>
    <x v="0"/>
    <n v="1081.1400000000001"/>
    <n v="19"/>
    <n v="0.15"/>
    <d v="2024-10-12T00:00:00"/>
    <n v="367.59"/>
    <n v="1271.9294117647059"/>
    <n v="59.869999999999948"/>
  </r>
  <r>
    <s v="CUST015"/>
    <s v="James Wilson"/>
    <x v="0"/>
    <x v="1"/>
    <n v="1923.66"/>
    <n v="9"/>
    <n v="0.2"/>
    <d v="2024-10-15T00:00:00"/>
    <n v="769.46"/>
    <n v="2404.5749999999998"/>
    <n v="401.87000000000006"/>
  </r>
  <r>
    <s v="CUST025"/>
    <s v="Emma Taylor"/>
    <x v="4"/>
    <x v="1"/>
    <n v="728.71"/>
    <n v="14"/>
    <n v="0.1"/>
    <d v="2024-10-16T00:00:00"/>
    <n v="327.92"/>
    <n v="809.67777777777781"/>
    <n v="-441.54"/>
  </r>
  <r>
    <s v="CUST019"/>
    <s v="Linda Jackson"/>
    <x v="4"/>
    <x v="1"/>
    <n v="1301.8900000000001"/>
    <n v="7"/>
    <n v="0.15"/>
    <d v="2024-10-16T00:00:00"/>
    <n v="553.29999999999995"/>
    <n v="1531.6352941176472"/>
    <n v="225.37999999999994"/>
  </r>
  <r>
    <s v="CUST024"/>
    <s v="Emma Taylor"/>
    <x v="1"/>
    <x v="0"/>
    <n v="980.18"/>
    <n v="16"/>
    <n v="0.1"/>
    <d v="2024-10-17T00:00:00"/>
    <n v="352.86"/>
    <n v="1089.0888888888887"/>
    <n v="-200.43999999999994"/>
  </r>
  <r>
    <s v="CUST027"/>
    <s v="James Wilson"/>
    <x v="0"/>
    <x v="1"/>
    <n v="697.57"/>
    <n v="17"/>
    <n v="0.1"/>
    <d v="2024-10-19T00:00:00"/>
    <n v="313.91000000000003"/>
    <n v="775.07777777777778"/>
    <n v="-38.949999999999989"/>
  </r>
  <r>
    <s v="CUST006"/>
    <s v="David Anderson"/>
    <x v="0"/>
    <x v="3"/>
    <n v="1193.6099999999999"/>
    <n v="1"/>
    <n v="0.15"/>
    <d v="2024-10-19T00:00:00"/>
    <n v="355.1"/>
    <n v="1404.2470588235294"/>
    <n v="41.19"/>
  </r>
  <r>
    <s v="CUST009"/>
    <s v="Emma Davis"/>
    <x v="2"/>
    <x v="2"/>
    <n v="771.02"/>
    <n v="1"/>
    <n v="0"/>
    <d v="2024-10-20T00:00:00"/>
    <n v="192.76"/>
    <n v="771.02"/>
    <n v="-162.34000000000003"/>
  </r>
  <r>
    <s v="CUST003"/>
    <s v="Linda Moore"/>
    <x v="3"/>
    <x v="1"/>
    <n v="661.09"/>
    <n v="1"/>
    <n v="0.2"/>
    <d v="2024-10-28T00:00:00"/>
    <n v="264.44"/>
    <n v="826.36249999999995"/>
    <n v="71.680000000000007"/>
  </r>
  <r>
    <s v="CUST012"/>
    <s v="David Brown"/>
    <x v="0"/>
    <x v="2"/>
    <n v="688.83"/>
    <n v="15"/>
    <n v="0"/>
    <d v="2024-10-30T00:00:00"/>
    <n v="172.21"/>
    <n v="688.83"/>
    <n v="-92.22999999999999"/>
  </r>
  <r>
    <s v="CUST013"/>
    <s v="Linda Wilson"/>
    <x v="4"/>
    <x v="0"/>
    <n v="1249.0999999999999"/>
    <n v="4"/>
    <n v="0.05"/>
    <d v="2024-11-01T00:00:00"/>
    <n v="474.66"/>
    <n v="1314.8421052631579"/>
    <n v="302.45000000000005"/>
  </r>
  <r>
    <s v="CUST008"/>
    <s v="James Wilson"/>
    <x v="1"/>
    <x v="4"/>
    <n v="1014.22"/>
    <n v="14"/>
    <n v="0.05"/>
    <d v="2024-11-03T00:00:00"/>
    <n v="433.58"/>
    <n v="1067.6000000000001"/>
    <n v="-41.080000000000041"/>
  </r>
  <r>
    <s v="CUST025"/>
    <s v="Lisa Davis"/>
    <x v="1"/>
    <x v="0"/>
    <n v="1010.58"/>
    <n v="2"/>
    <n v="0.15"/>
    <d v="2024-11-09T00:00:00"/>
    <n v="343.6"/>
    <n v="1188.9176470588236"/>
    <n v="-89.979999999999961"/>
  </r>
  <r>
    <s v="CUST026"/>
    <s v="Mary Wilson"/>
    <x v="3"/>
    <x v="3"/>
    <n v="957.29"/>
    <n v="4"/>
    <n v="0.05"/>
    <d v="2024-11-09T00:00:00"/>
    <n v="318.3"/>
    <n v="1007.6736842105263"/>
    <n v="-25.300000000000011"/>
  </r>
  <r>
    <s v="CUST001"/>
    <s v="Lisa Thomas"/>
    <x v="3"/>
    <x v="3"/>
    <n v="1077.92"/>
    <n v="3"/>
    <n v="0.05"/>
    <d v="2024-11-12T00:00:00"/>
    <n v="358.41"/>
    <n v="1134.6526315789474"/>
    <n v="40.110000000000014"/>
  </r>
  <r>
    <s v="CUST028"/>
    <s v="Linda Brown"/>
    <x v="2"/>
    <x v="1"/>
    <n v="1163.01"/>
    <n v="5"/>
    <n v="0"/>
    <d v="2024-11-15T00:00:00"/>
    <n v="581.5"/>
    <n v="1163.01"/>
    <n v="223.08999999999997"/>
  </r>
  <r>
    <s v="CUST025"/>
    <s v="Lisa Thomas"/>
    <x v="1"/>
    <x v="4"/>
    <n v="1014.56"/>
    <n v="10"/>
    <n v="0.1"/>
    <d v="2024-11-16T00:00:00"/>
    <n v="410.9"/>
    <n v="1127.2888888888888"/>
    <n v="-170.60000000000002"/>
  </r>
  <r>
    <s v="CUST019"/>
    <s v="James Taylor"/>
    <x v="2"/>
    <x v="2"/>
    <n v="718.04"/>
    <n v="14"/>
    <n v="0"/>
    <d v="2024-11-17T00:00:00"/>
    <n v="179.51"/>
    <n v="718.04"/>
    <n v="-231.39"/>
  </r>
  <r>
    <s v="CUST004"/>
    <s v="James Taylor"/>
    <x v="4"/>
    <x v="1"/>
    <n v="1277.8499999999999"/>
    <n v="18"/>
    <n v="0.2"/>
    <d v="2024-11-17T00:00:00"/>
    <n v="511.14"/>
    <n v="1597.3124999999998"/>
    <n v="331.63"/>
  </r>
  <r>
    <s v="CUST024"/>
    <s v="James Wilson"/>
    <x v="3"/>
    <x v="2"/>
    <n v="706.73"/>
    <n v="1"/>
    <n v="0.15"/>
    <d v="2024-11-17T00:00:00"/>
    <n v="150.18"/>
    <n v="831.44705882352946"/>
    <n v="-360.96"/>
  </r>
  <r>
    <s v="CUST002"/>
    <s v="Linda Brown"/>
    <x v="1"/>
    <x v="2"/>
    <n v="1410.59"/>
    <n v="15"/>
    <n v="0"/>
    <d v="2024-11-19T00:00:00"/>
    <n v="352.65"/>
    <n v="1410.59"/>
    <n v="202.46999999999997"/>
  </r>
  <r>
    <s v="CUST009"/>
    <s v="Emma Wilson"/>
    <x v="2"/>
    <x v="3"/>
    <n v="1350.33"/>
    <n v="10"/>
    <n v="0"/>
    <d v="2024-11-19T00:00:00"/>
    <n v="472.62"/>
    <n v="1350.33"/>
    <n v="119.97000000000003"/>
  </r>
  <r>
    <s v="CUST029"/>
    <s v="Lisa Thomas"/>
    <x v="1"/>
    <x v="2"/>
    <n v="919.18"/>
    <n v="4"/>
    <n v="0.15"/>
    <d v="2024-11-19T00:00:00"/>
    <n v="195.33"/>
    <n v="1081.3882352941175"/>
    <n v="-277.28999999999996"/>
  </r>
  <r>
    <s v="CUST027"/>
    <s v="James Wilson"/>
    <x v="0"/>
    <x v="2"/>
    <n v="258.51"/>
    <n v="19"/>
    <n v="0"/>
    <d v="2024-11-20T00:00:00"/>
    <n v="64.63"/>
    <n v="258.51"/>
    <n v="-130.70000000000002"/>
  </r>
  <r>
    <s v="CUST011"/>
    <s v="Emma Wilson"/>
    <x v="1"/>
    <x v="0"/>
    <n v="1213.48"/>
    <n v="5"/>
    <n v="0.05"/>
    <d v="2024-11-20T00:00:00"/>
    <n v="461.12"/>
    <n v="1277.3473684210528"/>
    <n v="396.49"/>
  </r>
  <r>
    <s v="CUST021"/>
    <s v="Emma Davis"/>
    <x v="4"/>
    <x v="0"/>
    <n v="1150.28"/>
    <n v="8"/>
    <n v="0.05"/>
    <d v="2024-11-26T00:00:00"/>
    <n v="437.11"/>
    <n v="1210.8210526315791"/>
    <n v="-24.009999999999991"/>
  </r>
  <r>
    <s v="CUST014"/>
    <s v="David Anderson"/>
    <x v="2"/>
    <x v="3"/>
    <n v="853.86"/>
    <n v="8"/>
    <n v="0.1"/>
    <d v="2024-11-26T00:00:00"/>
    <n v="268.97000000000003"/>
    <n v="948.73333333333335"/>
    <n v="-168.14"/>
  </r>
  <r>
    <s v="CUST018"/>
    <s v="Lisa Thomas"/>
    <x v="2"/>
    <x v="2"/>
    <n v="1061.04"/>
    <n v="1"/>
    <n v="0"/>
    <d v="2024-11-28T00:00:00"/>
    <n v="265.26"/>
    <n v="1061.04"/>
    <n v="-3.7100000000000364"/>
  </r>
  <r>
    <s v="CUST001"/>
    <s v="Sarah Anderson"/>
    <x v="0"/>
    <x v="2"/>
    <n v="894.55"/>
    <n v="19"/>
    <n v="0.2"/>
    <d v="2024-11-29T00:00:00"/>
    <n v="178.91"/>
    <n v="1118.1874999999998"/>
    <n v="-86.35"/>
  </r>
  <r>
    <s v="CUST007"/>
    <s v="Emma Davis"/>
    <x v="3"/>
    <x v="4"/>
    <n v="833.91"/>
    <n v="3"/>
    <n v="0.05"/>
    <d v="2024-11-30T00:00:00"/>
    <n v="356.5"/>
    <n v="877.8"/>
    <n v="177.59"/>
  </r>
  <r>
    <s v="CUST015"/>
    <s v="David Anderson"/>
    <x v="0"/>
    <x v="3"/>
    <n v="820.19"/>
    <n v="4"/>
    <n v="0.2"/>
    <d v="2024-12-04T00:00:00"/>
    <n v="229.65"/>
    <n v="1025.2375"/>
    <n v="-126.85"/>
  </r>
  <r>
    <s v="CUST015"/>
    <s v="Emma Davis"/>
    <x v="4"/>
    <x v="2"/>
    <n v="511.74"/>
    <n v="8"/>
    <n v="0.05"/>
    <d v="2024-12-05T00:00:00"/>
    <n v="121.54"/>
    <n v="538.6736842105264"/>
    <n v="-108.11"/>
  </r>
  <r>
    <s v="CUST002"/>
    <s v="Emma Wilson"/>
    <x v="2"/>
    <x v="3"/>
    <n v="806.03"/>
    <n v="19"/>
    <n v="0.05"/>
    <d v="2024-12-12T00:00:00"/>
    <n v="268"/>
    <n v="848.45263157894738"/>
    <n v="146.45999999999998"/>
  </r>
  <r>
    <s v="CUST001"/>
    <s v="Michael Anderson"/>
    <x v="4"/>
    <x v="3"/>
    <n v="1432.47"/>
    <n v="16"/>
    <n v="0.15"/>
    <d v="2024-12-14T00:00:00"/>
    <n v="426.16"/>
    <n v="1685.2588235294118"/>
    <n v="158.16000000000003"/>
  </r>
  <r>
    <s v="CUST027"/>
    <s v="Linda Wilson"/>
    <x v="4"/>
    <x v="2"/>
    <n v="1488.58"/>
    <n v="10"/>
    <n v="0.15"/>
    <d v="2024-12-14T00:00:00"/>
    <n v="316.32"/>
    <n v="1751.2705882352941"/>
    <n v="-109.84000000000003"/>
  </r>
  <r>
    <s v="CUST026"/>
    <s v="Emma Taylor"/>
    <x v="1"/>
    <x v="0"/>
    <n v="1231.26"/>
    <n v="9"/>
    <n v="0"/>
    <d v="2024-12-20T00:00:00"/>
    <n v="492.5"/>
    <n v="1231.26"/>
    <n v="176.18"/>
  </r>
  <r>
    <s v="CUST026"/>
    <s v="Sarah Anderson"/>
    <x v="0"/>
    <x v="2"/>
    <n v="1161.67"/>
    <n v="19"/>
    <n v="0.2"/>
    <d v="2024-12-21T00:00:00"/>
    <n v="232.33"/>
    <n v="1452.0875000000001"/>
    <n v="-260.16999999999996"/>
  </r>
  <r>
    <s v="CUST022"/>
    <s v="Lisa Thomas"/>
    <x v="4"/>
    <x v="4"/>
    <n v="388.23"/>
    <n v="16"/>
    <n v="0.05"/>
    <d v="2024-12-24T00:00:00"/>
    <n v="165.97"/>
    <n v="408.66315789473686"/>
    <n v="-66.360000000000014"/>
  </r>
  <r>
    <s v="CUST004"/>
    <s v="Mary Davis"/>
    <x v="3"/>
    <x v="1"/>
    <n v="1589.42"/>
    <n v="6"/>
    <n v="0.15"/>
    <d v="2024-12-25T00:00:00"/>
    <n v="675.5"/>
    <n v="1869.9058823529413"/>
    <n v="509.53"/>
  </r>
  <r>
    <s v="CUST001"/>
    <s v="David Anderson"/>
    <x v="3"/>
    <x v="1"/>
    <n v="336.66"/>
    <n v="13"/>
    <n v="0.2"/>
    <d v="2024-12-25T00:00:00"/>
    <n v="134.66"/>
    <n v="420.82499999999999"/>
    <n v="-540.84"/>
  </r>
  <r>
    <s v="CUST022"/>
    <s v="James Wilson"/>
    <x v="0"/>
    <x v="0"/>
    <n v="1353.79"/>
    <n v="14"/>
    <n v="0.1"/>
    <d v="2024-12-30T00:00:00"/>
    <n v="487.36"/>
    <n v="1504.211111111111"/>
    <n v="352.70000000000005"/>
  </r>
  <r>
    <s v="CUST011"/>
    <s v="Linda Moore"/>
    <x v="4"/>
    <x v="1"/>
    <n v="662.61"/>
    <n v="11"/>
    <n v="0.05"/>
    <d v="2025-01-01T00:00:00"/>
    <n v="314.74"/>
    <n v="697.48421052631579"/>
    <n v="-172.62"/>
  </r>
  <r>
    <s v="CUST028"/>
    <s v="Lisa Davis"/>
    <x v="3"/>
    <x v="4"/>
    <n v="309.42"/>
    <n v="1"/>
    <n v="0.2"/>
    <d v="2025-01-01T00:00:00"/>
    <n v="111.39"/>
    <n v="386.77499999999998"/>
    <n v="-203.35000000000002"/>
  </r>
  <r>
    <s v="CUST011"/>
    <s v="Linda Wilson"/>
    <x v="3"/>
    <x v="0"/>
    <n v="884.63"/>
    <n v="18"/>
    <n v="0.1"/>
    <d v="2025-01-02T00:00:00"/>
    <n v="318.47000000000003"/>
    <n v="982.92222222222222"/>
    <n v="207.08000000000004"/>
  </r>
  <r>
    <s v="CUST028"/>
    <s v="James Wilson"/>
    <x v="4"/>
    <x v="4"/>
    <n v="745.05"/>
    <n v="10"/>
    <n v="0.1"/>
    <d v="2025-01-03T00:00:00"/>
    <n v="301.75"/>
    <n v="827.83333333333326"/>
    <n v="-16.720000000000027"/>
  </r>
  <r>
    <s v="CUST016"/>
    <s v="James Taylor"/>
    <x v="2"/>
    <x v="1"/>
    <n v="870.23"/>
    <n v="5"/>
    <n v="0.05"/>
    <d v="2025-01-03T00:00:00"/>
    <n v="413.36"/>
    <n v="916.03157894736853"/>
    <n v="111.61000000000001"/>
  </r>
  <r>
    <s v="CUST010"/>
    <s v="Linda Wilson"/>
    <x v="0"/>
    <x v="3"/>
    <n v="862.19"/>
    <n v="18"/>
    <n v="0.05"/>
    <d v="2025-01-06T00:00:00"/>
    <n v="286.68"/>
    <n v="907.56842105263172"/>
    <n v="-126.68"/>
  </r>
  <r>
    <s v="CUST013"/>
    <s v="Mary Wilson"/>
    <x v="3"/>
    <x v="1"/>
    <n v="1171.18"/>
    <n v="19"/>
    <n v="0.05"/>
    <d v="2025-01-10T00:00:00"/>
    <n v="556.30999999999995"/>
    <n v="1232.8210526315791"/>
    <n v="269.62999999999994"/>
  </r>
  <r>
    <s v="CUST015"/>
    <s v="Robert Anderson"/>
    <x v="2"/>
    <x v="3"/>
    <n v="1054.56"/>
    <n v="11"/>
    <n v="0.1"/>
    <d v="2025-01-12T00:00:00"/>
    <n v="332.19"/>
    <n v="1171.7333333333333"/>
    <n v="-224.11999999999995"/>
  </r>
  <r>
    <s v="CUST015"/>
    <s v="James Wilson"/>
    <x v="3"/>
    <x v="2"/>
    <n v="1681.21"/>
    <n v="5"/>
    <n v="0.2"/>
    <d v="2025-01-13T00:00:00"/>
    <n v="336.24"/>
    <n v="2101.5124999999998"/>
    <n v="4.0500000000000114"/>
  </r>
  <r>
    <s v="CUST015"/>
    <s v="David Thomas"/>
    <x v="0"/>
    <x v="1"/>
    <n v="379.77"/>
    <n v="9"/>
    <n v="0.05"/>
    <d v="2025-01-16T00:00:00"/>
    <n v="180.39"/>
    <n v="399.7578947368421"/>
    <n v="-155.85000000000002"/>
  </r>
  <r>
    <s v="CUST008"/>
    <s v="Lisa Thomas"/>
    <x v="4"/>
    <x v="1"/>
    <n v="1076.33"/>
    <n v="2"/>
    <n v="0.1"/>
    <d v="2025-01-17T00:00:00"/>
    <n v="484.35"/>
    <n v="1195.9222222222222"/>
    <n v="303.96000000000004"/>
  </r>
  <r>
    <s v="CUST008"/>
    <s v="Mary Davis"/>
    <x v="4"/>
    <x v="4"/>
    <n v="1250.71"/>
    <n v="7"/>
    <n v="0"/>
    <d v="2025-01-17T00:00:00"/>
    <n v="562.82000000000005"/>
    <n v="1250.71"/>
    <n v="78.470000000000027"/>
  </r>
  <r>
    <s v="CUST023"/>
    <s v="James Taylor"/>
    <x v="2"/>
    <x v="1"/>
    <n v="1118.3399999999999"/>
    <n v="6"/>
    <n v="0.2"/>
    <d v="2025-01-17T00:00:00"/>
    <n v="447.34"/>
    <n v="1397.9249999999997"/>
    <n v="-115.48000000000008"/>
  </r>
  <r>
    <s v="CUST024"/>
    <s v="Linda Taylor"/>
    <x v="3"/>
    <x v="1"/>
    <n v="1622.62"/>
    <n v="12"/>
    <n v="0.2"/>
    <d v="2025-01-20T00:00:00"/>
    <n v="649.04999999999995"/>
    <n v="2028.2749999999999"/>
    <n v="201.70999999999998"/>
  </r>
  <r>
    <s v="CUST018"/>
    <s v="Lisa Davis"/>
    <x v="3"/>
    <x v="0"/>
    <n v="640.64"/>
    <n v="11"/>
    <n v="0.2"/>
    <d v="2025-01-21T00:00:00"/>
    <n v="205"/>
    <n v="800.8"/>
    <n v="-444.04999999999995"/>
  </r>
  <r>
    <s v="CUST030"/>
    <s v="Sarah Anderson"/>
    <x v="0"/>
    <x v="1"/>
    <n v="585.16"/>
    <n v="17"/>
    <n v="0.1"/>
    <d v="2025-01-27T00:00:00"/>
    <n v="263.32"/>
    <n v="650.17777777777769"/>
    <n v="58.319999999999993"/>
  </r>
  <r>
    <s v="CUST030"/>
    <s v="Mary Davis"/>
    <x v="1"/>
    <x v="1"/>
    <n v="1109.98"/>
    <n v="5"/>
    <n v="0.2"/>
    <d v="2025-02-02T00:00:00"/>
    <n v="443.99"/>
    <n v="1387.4749999999999"/>
    <n v="180.67000000000002"/>
  </r>
  <r>
    <s v="CUST015"/>
    <s v="Lisa Thomas"/>
    <x v="1"/>
    <x v="0"/>
    <n v="1098.08"/>
    <n v="9"/>
    <n v="0.1"/>
    <d v="2025-02-04T00:00:00"/>
    <n v="395.31"/>
    <n v="1220.0888888888887"/>
    <n v="-48.680000000000007"/>
  </r>
  <r>
    <s v="CUST002"/>
    <s v="Lisa Davis"/>
    <x v="0"/>
    <x v="4"/>
    <n v="827.25"/>
    <n v="7"/>
    <n v="0.1"/>
    <d v="2025-02-05T00:00:00"/>
    <n v="335.04"/>
    <n v="919.16666666666663"/>
    <n v="-60.269999999999982"/>
  </r>
  <r>
    <s v="CUST024"/>
    <s v="Linda Wilson"/>
    <x v="4"/>
    <x v="1"/>
    <n v="741.88"/>
    <n v="16"/>
    <n v="0.1"/>
    <d v="2025-02-07T00:00:00"/>
    <n v="333.85"/>
    <n v="824.31111111111113"/>
    <n v="-1.1899999999999977"/>
  </r>
  <r>
    <s v="CUST004"/>
    <s v="James Davis"/>
    <x v="1"/>
    <x v="4"/>
    <n v="1311.26"/>
    <n v="6"/>
    <n v="0.1"/>
    <d v="2025-02-10T00:00:00"/>
    <n v="531.05999999999995"/>
    <n v="1456.9555555555555"/>
    <n v="197.20999999999992"/>
  </r>
  <r>
    <s v="CUST004"/>
    <s v="Mary Davis"/>
    <x v="2"/>
    <x v="4"/>
    <n v="573.32000000000005"/>
    <n v="19"/>
    <n v="0.1"/>
    <d v="2025-02-15T00:00:00"/>
    <n v="232.19"/>
    <n v="637.02222222222224"/>
    <n v="-298.86999999999995"/>
  </r>
  <r>
    <s v="CUST028"/>
    <s v="James Wilson"/>
    <x v="0"/>
    <x v="2"/>
    <n v="1115.22"/>
    <n v="14"/>
    <n v="0.2"/>
    <d v="2025-02-17T00:00:00"/>
    <n v="223.04"/>
    <n v="1394.0249999999999"/>
    <n v="-9.1500000000000057"/>
  </r>
  <r>
    <s v="CUST012"/>
    <s v="Lisa Thomas"/>
    <x v="3"/>
    <x v="1"/>
    <n v="845.84"/>
    <n v="4"/>
    <n v="0"/>
    <d v="2025-02-19T00:00:00"/>
    <n v="422.92"/>
    <n v="845.84"/>
    <n v="199.88000000000002"/>
  </r>
  <r>
    <s v="CUST026"/>
    <s v="David Brown"/>
    <x v="0"/>
    <x v="2"/>
    <n v="1029.8"/>
    <n v="3"/>
    <n v="0"/>
    <d v="2025-02-20T00:00:00"/>
    <n v="257.45"/>
    <n v="1029.8"/>
    <n v="-165.47000000000003"/>
  </r>
  <r>
    <s v="CUST009"/>
    <s v="Mary Davis"/>
    <x v="3"/>
    <x v="0"/>
    <n v="1189.83"/>
    <n v="2"/>
    <n v="0.2"/>
    <d v="2025-02-21T00:00:00"/>
    <n v="380.75"/>
    <n v="1487.2874999999999"/>
    <n v="123.30000000000001"/>
  </r>
  <r>
    <s v="CUST003"/>
    <s v="Sarah Anderson"/>
    <x v="2"/>
    <x v="0"/>
    <n v="704.28"/>
    <n v="15"/>
    <n v="0.2"/>
    <d v="2025-02-24T00:00:00"/>
    <n v="225.37"/>
    <n v="880.34999999999991"/>
    <n v="-155.38"/>
  </r>
  <r>
    <s v="CUST002"/>
    <s v="Mary Jackson"/>
    <x v="4"/>
    <x v="4"/>
    <n v="1618.22"/>
    <n v="12"/>
    <n v="0.2"/>
    <d v="2025-02-24T00:00:00"/>
    <n v="582.55999999999995"/>
    <n v="2022.7749999999999"/>
    <n v="357.18999999999994"/>
  </r>
  <r>
    <s v="CUST013"/>
    <s v="Linda Taylor"/>
    <x v="4"/>
    <x v="0"/>
    <n v="1014.43"/>
    <n v="2"/>
    <n v="0.15"/>
    <d v="2025-02-25T00:00:00"/>
    <n v="344.91"/>
    <n v="1193.4470588235295"/>
    <n v="-237.64999999999992"/>
  </r>
  <r>
    <s v="CUST018"/>
    <s v="Mary Davis"/>
    <x v="4"/>
    <x v="1"/>
    <n v="826.97"/>
    <n v="18"/>
    <n v="0.2"/>
    <d v="2025-02-27T00:00:00"/>
    <n v="330.79"/>
    <n v="1033.7124999999999"/>
    <n v="-14.120000000000005"/>
  </r>
  <r>
    <s v="CUST017"/>
    <s v="Mary Davis"/>
    <x v="4"/>
    <x v="1"/>
    <n v="1022.23"/>
    <n v="8"/>
    <n v="0.1"/>
    <d v="2025-03-01T00:00:00"/>
    <n v="460"/>
    <n v="1135.8111111111111"/>
    <n v="129.20999999999998"/>
  </r>
  <r>
    <s v="CUST004"/>
    <s v="Linda Wilson"/>
    <x v="1"/>
    <x v="0"/>
    <n v="1099.69"/>
    <n v="6"/>
    <n v="0"/>
    <d v="2025-03-02T00:00:00"/>
    <n v="439.88"/>
    <n v="1099.69"/>
    <n v="-20.120000000000005"/>
  </r>
  <r>
    <s v="CUST028"/>
    <s v="Sarah Davis"/>
    <x v="3"/>
    <x v="0"/>
    <n v="710.52"/>
    <n v="8"/>
    <n v="0.1"/>
    <d v="2025-03-05T00:00:00"/>
    <n v="255.79"/>
    <n v="789.46666666666658"/>
    <n v="-184.09"/>
  </r>
  <r>
    <s v="CUST028"/>
    <s v="Mary Wilson"/>
    <x v="3"/>
    <x v="0"/>
    <n v="499.18"/>
    <n v="15"/>
    <n v="0.2"/>
    <d v="2025-03-08T00:00:00"/>
    <n v="159.74"/>
    <n v="623.97500000000002"/>
    <n v="-96.049999999999983"/>
  </r>
  <r>
    <s v="CUST014"/>
    <s v="Emma Davis"/>
    <x v="2"/>
    <x v="0"/>
    <n v="1064.19"/>
    <n v="18"/>
    <n v="0.05"/>
    <d v="2025-03-09T00:00:00"/>
    <n v="404.39"/>
    <n v="1120.2"/>
    <n v="244.64999999999998"/>
  </r>
  <r>
    <s v="CUST003"/>
    <s v="Emma Davis"/>
    <x v="1"/>
    <x v="4"/>
    <n v="438.76"/>
    <n v="18"/>
    <n v="0.05"/>
    <d v="2025-03-10T00:00:00"/>
    <n v="187.57"/>
    <n v="461.85263157894735"/>
    <n v="-216.82"/>
  </r>
  <r>
    <s v="CUST029"/>
    <s v="David Brown"/>
    <x v="0"/>
    <x v="1"/>
    <n v="864.98"/>
    <n v="2"/>
    <n v="0.05"/>
    <d v="2025-03-11T00:00:00"/>
    <n v="410.87"/>
    <n v="910.50526315789477"/>
    <n v="223.3"/>
  </r>
  <r>
    <s v="CUST021"/>
    <s v="David Brown"/>
    <x v="0"/>
    <x v="3"/>
    <n v="984.93"/>
    <n v="14"/>
    <n v="0.2"/>
    <d v="2025-03-17T00:00:00"/>
    <n v="275.77999999999997"/>
    <n v="1231.1624999999999"/>
    <n v="-135.09000000000003"/>
  </r>
  <r>
    <s v="CUST007"/>
    <s v="David Brown"/>
    <x v="0"/>
    <x v="1"/>
    <n v="1493.49"/>
    <n v="18"/>
    <n v="0"/>
    <d v="2025-03-18T00:00:00"/>
    <n v="746.74"/>
    <n v="1493.49"/>
    <n v="470.96000000000004"/>
  </r>
  <r>
    <s v="CUST009"/>
    <s v="Linda Taylor"/>
    <x v="2"/>
    <x v="1"/>
    <n v="689.43"/>
    <n v="9"/>
    <n v="0.1"/>
    <d v="2025-03-20T00:00:00"/>
    <n v="310.24"/>
    <n v="766.0333333333333"/>
    <n v="-436.5"/>
  </r>
  <r>
    <s v="CUST023"/>
    <s v="Mary Wilson"/>
    <x v="2"/>
    <x v="1"/>
    <n v="682.24"/>
    <n v="1"/>
    <n v="0"/>
    <d v="2025-03-22T00:00:00"/>
    <n v="341.12"/>
    <n v="682.24"/>
    <n v="30.879999999999995"/>
  </r>
  <r>
    <s v="CUST029"/>
    <s v="Michael Anderson"/>
    <x v="3"/>
    <x v="2"/>
    <n v="458.54"/>
    <n v="15"/>
    <n v="0.2"/>
    <d v="2025-03-25T00:00:00"/>
    <n v="91.71"/>
    <n v="573.17499999999995"/>
    <n v="-249.41000000000003"/>
  </r>
  <r>
    <s v="CUST009"/>
    <s v="Michael Anderson"/>
    <x v="2"/>
    <x v="3"/>
    <n v="1184.25"/>
    <n v="11"/>
    <n v="0.2"/>
    <d v="2025-03-26T00:00:00"/>
    <n v="331.59"/>
    <n v="1480.3125"/>
    <n v="239.88"/>
  </r>
  <r>
    <s v="CUST007"/>
    <s v="James Davis"/>
    <x v="2"/>
    <x v="1"/>
    <n v="762.14"/>
    <n v="9"/>
    <n v="0"/>
    <d v="2025-03-27T00:00:00"/>
    <n v="381.07"/>
    <n v="762.14"/>
    <n v="49.480000000000018"/>
  </r>
  <r>
    <s v="CUST030"/>
    <s v="Linda Taylor"/>
    <x v="3"/>
    <x v="0"/>
    <n v="750.71"/>
    <n v="10"/>
    <n v="0.15"/>
    <d v="2025-03-27T00:00:00"/>
    <n v="255.24"/>
    <n v="883.1882352941177"/>
    <n v="-125.82999999999998"/>
  </r>
  <r>
    <s v="CUST018"/>
    <s v="David Anderson"/>
    <x v="4"/>
    <x v="1"/>
    <n v="1456.94"/>
    <n v="14"/>
    <n v="0.05"/>
    <d v="2025-03-29T00:00:00"/>
    <n v="692.05"/>
    <n v="1533.621052631579"/>
    <n v="436.80999999999995"/>
  </r>
  <r>
    <s v="CUST008"/>
    <s v="Emma Wilson"/>
    <x v="1"/>
    <x v="3"/>
    <n v="1093.3800000000001"/>
    <n v="17"/>
    <n v="0.1"/>
    <d v="2025-03-29T00:00:00"/>
    <n v="344.41"/>
    <n v="1214.8666666666668"/>
    <n v="-347.63999999999993"/>
  </r>
  <r>
    <s v="CUST014"/>
    <s v="Sarah Anderson"/>
    <x v="0"/>
    <x v="1"/>
    <n v="934.27"/>
    <n v="8"/>
    <n v="0.15"/>
    <d v="2025-03-30T00:00:00"/>
    <n v="397.06"/>
    <n v="1099.1411764705883"/>
    <n v="52.649999999999977"/>
  </r>
  <r>
    <s v="CUST024"/>
    <s v="David Thomas"/>
    <x v="4"/>
    <x v="1"/>
    <n v="1465.35"/>
    <n v="8"/>
    <n v="0.2"/>
    <d v="2025-03-30T00:00:00"/>
    <n v="586.14"/>
    <n v="1831.6874999999998"/>
    <n v="189.07999999999998"/>
  </r>
  <r>
    <s v="CUST028"/>
    <s v="Robert Anderson"/>
    <x v="2"/>
    <x v="4"/>
    <n v="740.8"/>
    <n v="3"/>
    <n v="0"/>
    <d v="2025-04-02T00:00:00"/>
    <n v="333.36"/>
    <n v="740.8"/>
    <n v="-252.77999999999997"/>
  </r>
  <r>
    <s v="CUST015"/>
    <s v="Sarah Anderson"/>
    <x v="0"/>
    <x v="4"/>
    <n v="545.44000000000005"/>
    <n v="17"/>
    <n v="0"/>
    <d v="2025-04-05T00:00:00"/>
    <n v="245.45"/>
    <n v="545.44000000000005"/>
    <n v="-87.910000000000025"/>
  </r>
  <r>
    <s v="CUST010"/>
    <s v="David Thomas"/>
    <x v="1"/>
    <x v="0"/>
    <n v="997.61"/>
    <n v="8"/>
    <n v="0.05"/>
    <d v="2025-04-05T00:00:00"/>
    <n v="379.09"/>
    <n v="1050.1157894736843"/>
    <n v="133.63999999999999"/>
  </r>
  <r>
    <s v="CUST016"/>
    <s v="David Thomas"/>
    <x v="2"/>
    <x v="1"/>
    <n v="928.32"/>
    <n v="2"/>
    <n v="0.05"/>
    <d v="2025-04-07T00:00:00"/>
    <n v="440.95"/>
    <n v="977.17894736842118"/>
    <n v="61.8600000000000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E73603-5D82-42DE-B807-F1CCBB687FC2}"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210:B221" firstHeaderRow="1" firstDataRow="1" firstDataCol="1"/>
  <pivotFields count="11">
    <pivotField showAll="0"/>
    <pivotField showAll="0"/>
    <pivotField axis="axisRow" showAll="0">
      <items count="6">
        <item h="1" x="4"/>
        <item x="1"/>
        <item h="1" x="3"/>
        <item h="1" x="2"/>
        <item h="1" x="0"/>
        <item t="default"/>
      </items>
    </pivotField>
    <pivotField axis="axisRow" showAll="0">
      <items count="6">
        <item x="0"/>
        <item x="1"/>
        <item x="2"/>
        <item x="3"/>
        <item x="4"/>
        <item t="default"/>
      </items>
    </pivotField>
    <pivotField dataField="1" showAll="0"/>
    <pivotField showAll="0"/>
    <pivotField showAll="0"/>
    <pivotField numFmtId="164" showAll="0"/>
    <pivotField showAll="0"/>
    <pivotField showAll="0"/>
    <pivotField showAll="0"/>
  </pivotFields>
  <rowFields count="2">
    <field x="3"/>
    <field x="2"/>
  </rowFields>
  <rowItems count="11">
    <i>
      <x/>
    </i>
    <i r="1">
      <x v="1"/>
    </i>
    <i>
      <x v="1"/>
    </i>
    <i r="1">
      <x v="1"/>
    </i>
    <i>
      <x v="2"/>
    </i>
    <i r="1">
      <x v="1"/>
    </i>
    <i>
      <x v="3"/>
    </i>
    <i r="1">
      <x v="1"/>
    </i>
    <i>
      <x v="4"/>
    </i>
    <i r="1">
      <x v="1"/>
    </i>
    <i t="grand">
      <x/>
    </i>
  </rowItems>
  <colItems count="1">
    <i/>
  </colItems>
  <dataFields count="1">
    <dataField name="Sum of Sales" fld="4" baseField="0" baseItem="0"/>
  </dataFields>
  <chartFormats count="3">
    <chartFormat chart="1"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563F16F-7FB0-4B21-8F86-11B131E28747}">
  <we:reference id="wa200000019" version="25.0.2.0" store="en-IN" storeType="OMEX"/>
  <we:alternateReferences>
    <we:reference id="WA200000019" version="25.0.2.0" store="WA200000019"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7"/>
  <sheetViews>
    <sheetView workbookViewId="0">
      <selection activeCell="A2" sqref="A2"/>
    </sheetView>
  </sheetViews>
  <sheetFormatPr defaultColWidth="14.42578125" defaultRowHeight="15" customHeight="1" x14ac:dyDescent="0.25"/>
  <cols>
    <col min="1" max="1" width="255.5703125" customWidth="1"/>
    <col min="2" max="26" width="8.7109375" customWidth="1"/>
  </cols>
  <sheetData>
    <row r="1" spans="1:26"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409.5" x14ac:dyDescent="0.25">
      <c r="A2" s="6"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2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row r="926" spans="1:26" ht="15.75" customHeight="1" x14ac:dyDescent="0.25"/>
    <row r="927" spans="1:26" ht="15.75" customHeight="1" x14ac:dyDescent="0.25"/>
    <row r="928" spans="1:26"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M217" sqref="M217"/>
    </sheetView>
  </sheetViews>
  <sheetFormatPr defaultColWidth="14.42578125" defaultRowHeight="15" customHeight="1" x14ac:dyDescent="0.25"/>
  <cols>
    <col min="1" max="1" width="16.42578125" bestFit="1" customWidth="1"/>
    <col min="2" max="2" width="12.140625" bestFit="1" customWidth="1"/>
    <col min="3" max="3" width="7.28515625" customWidth="1"/>
    <col min="4" max="4" width="16.7109375" customWidth="1"/>
    <col min="5" max="5" width="8" customWidth="1"/>
    <col min="6" max="6" width="8.85546875" customWidth="1"/>
    <col min="7" max="7" width="8.7109375" customWidth="1"/>
    <col min="8" max="8" width="11.28515625" customWidth="1"/>
    <col min="9" max="9" width="7" customWidth="1"/>
    <col min="10" max="10" width="13.5703125" customWidth="1"/>
    <col min="11" max="11" width="8.7109375" customWidth="1"/>
    <col min="12" max="12" width="17.140625" customWidth="1"/>
    <col min="13" max="13" width="37.85546875" customWidth="1"/>
    <col min="14" max="14" width="21.85546875" customWidth="1"/>
    <col min="15" max="15" width="12.140625" customWidth="1"/>
    <col min="16" max="16" width="16.7109375" customWidth="1"/>
    <col min="17" max="26" width="8.7109375" customWidth="1"/>
  </cols>
  <sheetData>
    <row r="1" spans="1:26" x14ac:dyDescent="0.25">
      <c r="A1" s="3" t="s">
        <v>2</v>
      </c>
      <c r="B1" s="3" t="s">
        <v>3</v>
      </c>
      <c r="C1" s="3" t="s">
        <v>4</v>
      </c>
      <c r="D1" s="3" t="s">
        <v>5</v>
      </c>
      <c r="E1" s="3" t="s">
        <v>6</v>
      </c>
      <c r="F1" s="3" t="s">
        <v>7</v>
      </c>
      <c r="G1" s="3" t="s">
        <v>8</v>
      </c>
      <c r="H1" s="3" t="s">
        <v>9</v>
      </c>
      <c r="I1" s="3" t="s">
        <v>10</v>
      </c>
      <c r="J1" s="3" t="s">
        <v>78</v>
      </c>
      <c r="K1" s="3" t="s">
        <v>79</v>
      </c>
      <c r="L1" s="3" t="s">
        <v>80</v>
      </c>
      <c r="M1" s="3" t="s">
        <v>82</v>
      </c>
      <c r="N1" s="3" t="s">
        <v>83</v>
      </c>
      <c r="O1" s="3" t="s">
        <v>84</v>
      </c>
      <c r="P1" s="3" t="s">
        <v>85</v>
      </c>
      <c r="Q1" s="3"/>
      <c r="R1" s="3"/>
      <c r="S1" s="3"/>
      <c r="T1" s="3"/>
      <c r="U1" s="3"/>
      <c r="V1" s="3"/>
      <c r="W1" s="3"/>
      <c r="X1" s="3"/>
      <c r="Y1" s="3"/>
      <c r="Z1" s="3"/>
    </row>
    <row r="2" spans="1:26" x14ac:dyDescent="0.25">
      <c r="A2" s="4" t="s">
        <v>11</v>
      </c>
      <c r="B2" s="4" t="s">
        <v>12</v>
      </c>
      <c r="C2" s="4" t="s">
        <v>13</v>
      </c>
      <c r="D2" s="4" t="s">
        <v>14</v>
      </c>
      <c r="E2" s="4">
        <v>1036.0899999999999</v>
      </c>
      <c r="F2" s="4">
        <v>4</v>
      </c>
      <c r="G2" s="4">
        <v>0.2</v>
      </c>
      <c r="H2" s="5">
        <v>45392</v>
      </c>
      <c r="I2" s="4">
        <v>331.55</v>
      </c>
      <c r="J2">
        <f>E2/(1-G2)</f>
        <v>1295.1124999999997</v>
      </c>
      <c r="K2">
        <f>I2</f>
        <v>331.55</v>
      </c>
      <c r="L2" t="s">
        <v>81</v>
      </c>
      <c r="M2">
        <f>SUMIF(B2:B201,"James Davis",E2:E201)</f>
        <v>6255.7</v>
      </c>
      <c r="N2" t="str" cm="1">
        <f t="array" ref="N2:N28">_xlfn.UNIQUE(B2:B201)</f>
        <v>James Davis</v>
      </c>
      <c r="O2">
        <f>MAX(I:I)</f>
        <v>769.46</v>
      </c>
      <c r="P2" t="str">
        <f>INDEX(B2:B201,MATCH(MAX(E2),E2:E201,0))</f>
        <v>James Davis</v>
      </c>
    </row>
    <row r="3" spans="1:26" x14ac:dyDescent="0.25">
      <c r="A3" s="4" t="s">
        <v>15</v>
      </c>
      <c r="B3" s="4" t="s">
        <v>16</v>
      </c>
      <c r="C3" s="4" t="s">
        <v>13</v>
      </c>
      <c r="D3" s="4" t="s">
        <v>17</v>
      </c>
      <c r="E3" s="4">
        <v>1101.28</v>
      </c>
      <c r="F3" s="4">
        <v>3</v>
      </c>
      <c r="G3" s="4">
        <v>0.2</v>
      </c>
      <c r="H3" s="5">
        <v>45393</v>
      </c>
      <c r="I3" s="4">
        <v>440.51</v>
      </c>
      <c r="J3">
        <f t="shared" ref="J3:J66" si="0">E3/(1-G3)</f>
        <v>1376.6</v>
      </c>
      <c r="K3">
        <f>I3-I2</f>
        <v>108.95999999999998</v>
      </c>
      <c r="L3" s="7" t="str">
        <f>IF(K3&gt;0,"↑","↓")</f>
        <v>↑</v>
      </c>
      <c r="M3">
        <f>SUMIF(B2:B201,N3,E2:E201)</f>
        <v>8331.8499999999985</v>
      </c>
      <c r="N3" t="str">
        <v>Robert Anderson</v>
      </c>
      <c r="P3" t="str">
        <f t="shared" ref="P3:P66" si="1">INDEX(B3:B202,MATCH(MAX(E3),E3:E202,0))</f>
        <v>Robert Anderson</v>
      </c>
    </row>
    <row r="4" spans="1:26" x14ac:dyDescent="0.25">
      <c r="A4" s="4" t="s">
        <v>18</v>
      </c>
      <c r="B4" s="4" t="s">
        <v>19</v>
      </c>
      <c r="C4" s="4" t="s">
        <v>20</v>
      </c>
      <c r="D4" s="4" t="s">
        <v>14</v>
      </c>
      <c r="E4" s="4">
        <v>713.34</v>
      </c>
      <c r="F4" s="4">
        <v>17</v>
      </c>
      <c r="G4" s="4">
        <v>0</v>
      </c>
      <c r="H4" s="5">
        <v>45396</v>
      </c>
      <c r="I4" s="4">
        <v>285.33999999999997</v>
      </c>
      <c r="J4">
        <f t="shared" si="0"/>
        <v>713.34</v>
      </c>
      <c r="K4">
        <f t="shared" ref="K4:K67" si="2">I4-I3</f>
        <v>-155.17000000000002</v>
      </c>
      <c r="L4" s="7" t="str">
        <f t="shared" ref="L4:L67" si="3">IF(K4&gt;0,"↑","↓")</f>
        <v>↓</v>
      </c>
      <c r="M4">
        <f t="shared" ref="M4:M67" si="4">SUMIF(B3:B202,N4,E3:E202)</f>
        <v>5615.2800000000007</v>
      </c>
      <c r="N4" t="str">
        <v>James Taylor</v>
      </c>
      <c r="P4" t="str">
        <f t="shared" si="1"/>
        <v>James Taylor</v>
      </c>
    </row>
    <row r="5" spans="1:26" x14ac:dyDescent="0.25">
      <c r="A5" s="4" t="s">
        <v>21</v>
      </c>
      <c r="B5" s="4" t="s">
        <v>16</v>
      </c>
      <c r="C5" s="4" t="s">
        <v>22</v>
      </c>
      <c r="D5" s="4" t="s">
        <v>23</v>
      </c>
      <c r="E5" s="4">
        <v>760.93</v>
      </c>
      <c r="F5" s="4">
        <v>4</v>
      </c>
      <c r="G5" s="4">
        <v>0.15</v>
      </c>
      <c r="H5" s="5">
        <v>45396</v>
      </c>
      <c r="I5" s="4">
        <v>161.69999999999999</v>
      </c>
      <c r="J5">
        <f t="shared" si="0"/>
        <v>895.21176470588227</v>
      </c>
      <c r="K5">
        <f t="shared" si="2"/>
        <v>-123.63999999999999</v>
      </c>
      <c r="L5" s="7" t="str">
        <f t="shared" si="3"/>
        <v>↓</v>
      </c>
      <c r="M5">
        <f t="shared" si="4"/>
        <v>20774.739999999998</v>
      </c>
      <c r="N5" t="str">
        <v>James Wilson</v>
      </c>
      <c r="P5" t="str">
        <f t="shared" si="1"/>
        <v>Robert Anderson</v>
      </c>
    </row>
    <row r="6" spans="1:26" x14ac:dyDescent="0.25">
      <c r="A6" s="4" t="s">
        <v>24</v>
      </c>
      <c r="B6" s="4" t="s">
        <v>25</v>
      </c>
      <c r="C6" s="4" t="s">
        <v>26</v>
      </c>
      <c r="D6" s="4" t="s">
        <v>14</v>
      </c>
      <c r="E6" s="4">
        <v>847</v>
      </c>
      <c r="F6" s="4">
        <v>12</v>
      </c>
      <c r="G6" s="4">
        <v>0.2</v>
      </c>
      <c r="H6" s="5">
        <v>45397</v>
      </c>
      <c r="I6" s="4">
        <v>271.04000000000002</v>
      </c>
      <c r="J6">
        <f t="shared" si="0"/>
        <v>1058.75</v>
      </c>
      <c r="K6">
        <f t="shared" si="2"/>
        <v>109.34000000000003</v>
      </c>
      <c r="L6" s="7" t="str">
        <f t="shared" si="3"/>
        <v>↑</v>
      </c>
      <c r="M6">
        <f t="shared" si="4"/>
        <v>7881.9</v>
      </c>
      <c r="N6" t="str">
        <v>Michael Anderson</v>
      </c>
      <c r="P6" t="str">
        <f t="shared" si="1"/>
        <v>James Wilson</v>
      </c>
    </row>
    <row r="7" spans="1:26" x14ac:dyDescent="0.25">
      <c r="A7" s="4" t="s">
        <v>27</v>
      </c>
      <c r="B7" s="4" t="s">
        <v>28</v>
      </c>
      <c r="C7" s="4" t="s">
        <v>26</v>
      </c>
      <c r="D7" s="4" t="s">
        <v>29</v>
      </c>
      <c r="E7" s="4">
        <v>965.64</v>
      </c>
      <c r="F7" s="4">
        <v>8</v>
      </c>
      <c r="G7" s="4">
        <v>0.1</v>
      </c>
      <c r="H7" s="5">
        <v>45398</v>
      </c>
      <c r="I7" s="4">
        <v>304.18</v>
      </c>
      <c r="J7">
        <f t="shared" si="0"/>
        <v>1072.9333333333334</v>
      </c>
      <c r="K7">
        <f t="shared" si="2"/>
        <v>33.139999999999986</v>
      </c>
      <c r="L7" s="7" t="str">
        <f t="shared" si="3"/>
        <v>↑</v>
      </c>
      <c r="M7">
        <f t="shared" si="4"/>
        <v>9970.1999999999989</v>
      </c>
      <c r="N7" t="str">
        <v>Linda Wilson</v>
      </c>
      <c r="P7" t="str">
        <f t="shared" si="1"/>
        <v>Michael Anderson</v>
      </c>
    </row>
    <row r="8" spans="1:26" x14ac:dyDescent="0.25">
      <c r="A8" s="4" t="s">
        <v>30</v>
      </c>
      <c r="B8" s="4" t="s">
        <v>31</v>
      </c>
      <c r="C8" s="4" t="s">
        <v>13</v>
      </c>
      <c r="D8" s="4" t="s">
        <v>23</v>
      </c>
      <c r="E8" s="4">
        <v>1317.53</v>
      </c>
      <c r="F8" s="4">
        <v>12</v>
      </c>
      <c r="G8" s="4">
        <v>0.05</v>
      </c>
      <c r="H8" s="5">
        <v>45398</v>
      </c>
      <c r="I8" s="4">
        <v>312.91000000000003</v>
      </c>
      <c r="J8">
        <f t="shared" si="0"/>
        <v>1386.8736842105263</v>
      </c>
      <c r="K8">
        <f t="shared" si="2"/>
        <v>8.7300000000000182</v>
      </c>
      <c r="L8" s="7" t="str">
        <f t="shared" si="3"/>
        <v>↑</v>
      </c>
      <c r="M8">
        <f t="shared" si="4"/>
        <v>17143.289999999997</v>
      </c>
      <c r="N8" t="str">
        <v>Mary Davis</v>
      </c>
      <c r="P8" t="str">
        <f t="shared" si="1"/>
        <v>Linda Wilson</v>
      </c>
    </row>
    <row r="9" spans="1:26" x14ac:dyDescent="0.25">
      <c r="A9" s="4" t="s">
        <v>32</v>
      </c>
      <c r="B9" s="4" t="s">
        <v>33</v>
      </c>
      <c r="C9" s="4" t="s">
        <v>20</v>
      </c>
      <c r="D9" s="4" t="s">
        <v>29</v>
      </c>
      <c r="E9" s="4">
        <v>1074.47</v>
      </c>
      <c r="F9" s="4">
        <v>6</v>
      </c>
      <c r="G9" s="4">
        <v>0.2</v>
      </c>
      <c r="H9" s="5">
        <v>45401</v>
      </c>
      <c r="I9" s="4">
        <v>300.85000000000002</v>
      </c>
      <c r="J9">
        <f t="shared" si="0"/>
        <v>1343.0874999999999</v>
      </c>
      <c r="K9">
        <f t="shared" si="2"/>
        <v>-12.060000000000002</v>
      </c>
      <c r="L9" s="7" t="str">
        <f t="shared" si="3"/>
        <v>↓</v>
      </c>
      <c r="M9">
        <f t="shared" si="4"/>
        <v>3968.59</v>
      </c>
      <c r="N9" t="str">
        <v>Linda Jackson</v>
      </c>
      <c r="P9" t="str">
        <f t="shared" si="1"/>
        <v>Mary Davis</v>
      </c>
    </row>
    <row r="10" spans="1:26" x14ac:dyDescent="0.25">
      <c r="A10" s="4" t="s">
        <v>34</v>
      </c>
      <c r="B10" s="4" t="s">
        <v>35</v>
      </c>
      <c r="C10" s="4" t="s">
        <v>36</v>
      </c>
      <c r="D10" s="4" t="s">
        <v>14</v>
      </c>
      <c r="E10" s="4">
        <v>501.54</v>
      </c>
      <c r="F10" s="4">
        <v>11</v>
      </c>
      <c r="G10" s="4">
        <v>0.05</v>
      </c>
      <c r="H10" s="5">
        <v>45401</v>
      </c>
      <c r="I10" s="4">
        <v>190.59</v>
      </c>
      <c r="J10">
        <f t="shared" si="0"/>
        <v>527.93684210526317</v>
      </c>
      <c r="K10">
        <f t="shared" si="2"/>
        <v>-110.26000000000002</v>
      </c>
      <c r="L10" s="7" t="str">
        <f t="shared" si="3"/>
        <v>↓</v>
      </c>
      <c r="M10">
        <f t="shared" si="4"/>
        <v>7020.3799999999992</v>
      </c>
      <c r="N10" t="str">
        <v>David Thomas</v>
      </c>
      <c r="P10" t="str">
        <f t="shared" si="1"/>
        <v>Linda Jackson</v>
      </c>
    </row>
    <row r="11" spans="1:26" x14ac:dyDescent="0.25">
      <c r="A11" s="4" t="s">
        <v>37</v>
      </c>
      <c r="B11" s="4" t="s">
        <v>38</v>
      </c>
      <c r="C11" s="4" t="s">
        <v>36</v>
      </c>
      <c r="D11" s="4" t="s">
        <v>17</v>
      </c>
      <c r="E11" s="4">
        <v>737.31</v>
      </c>
      <c r="F11" s="4">
        <v>2</v>
      </c>
      <c r="G11" s="4">
        <v>0.05</v>
      </c>
      <c r="H11" s="5">
        <v>45401</v>
      </c>
      <c r="I11" s="4">
        <v>350.22</v>
      </c>
      <c r="J11">
        <f t="shared" si="0"/>
        <v>776.11578947368423</v>
      </c>
      <c r="K11">
        <f t="shared" si="2"/>
        <v>159.63000000000002</v>
      </c>
      <c r="L11" s="7" t="str">
        <f t="shared" si="3"/>
        <v>↑</v>
      </c>
      <c r="M11">
        <f t="shared" si="4"/>
        <v>11398.32</v>
      </c>
      <c r="N11" t="str">
        <v>Emma Davis</v>
      </c>
      <c r="P11" t="str">
        <f t="shared" si="1"/>
        <v>David Thomas</v>
      </c>
    </row>
    <row r="12" spans="1:26" x14ac:dyDescent="0.25">
      <c r="A12" s="4" t="s">
        <v>39</v>
      </c>
      <c r="B12" s="4" t="s">
        <v>40</v>
      </c>
      <c r="C12" s="4" t="s">
        <v>13</v>
      </c>
      <c r="D12" s="4" t="s">
        <v>41</v>
      </c>
      <c r="E12" s="4">
        <v>1572.82</v>
      </c>
      <c r="F12" s="4">
        <v>6</v>
      </c>
      <c r="G12" s="4">
        <v>0.05</v>
      </c>
      <c r="H12" s="5">
        <v>45402</v>
      </c>
      <c r="I12" s="4">
        <v>672.38</v>
      </c>
      <c r="J12">
        <f t="shared" si="0"/>
        <v>1655.6</v>
      </c>
      <c r="K12">
        <f t="shared" si="2"/>
        <v>322.15999999999997</v>
      </c>
      <c r="L12" s="7" t="str">
        <f t="shared" si="3"/>
        <v>↑</v>
      </c>
      <c r="M12">
        <f t="shared" si="4"/>
        <v>1672.88</v>
      </c>
      <c r="N12" t="str">
        <v>David Smith</v>
      </c>
      <c r="P12" t="str">
        <f t="shared" si="1"/>
        <v>Emma Davis</v>
      </c>
    </row>
    <row r="13" spans="1:26" x14ac:dyDescent="0.25">
      <c r="A13" s="4" t="s">
        <v>39</v>
      </c>
      <c r="B13" s="4" t="s">
        <v>38</v>
      </c>
      <c r="C13" s="4" t="s">
        <v>36</v>
      </c>
      <c r="D13" s="4" t="s">
        <v>14</v>
      </c>
      <c r="E13" s="4">
        <v>1343.13</v>
      </c>
      <c r="F13" s="4">
        <v>14</v>
      </c>
      <c r="G13" s="4">
        <v>0.15</v>
      </c>
      <c r="H13" s="5">
        <v>45404</v>
      </c>
      <c r="I13" s="4">
        <v>456.66</v>
      </c>
      <c r="J13">
        <f t="shared" si="0"/>
        <v>1580.1529411764707</v>
      </c>
      <c r="K13">
        <f t="shared" si="2"/>
        <v>-215.71999999999997</v>
      </c>
      <c r="L13" s="7" t="str">
        <f t="shared" si="3"/>
        <v>↓</v>
      </c>
      <c r="M13">
        <f t="shared" si="4"/>
        <v>7296.1900000000005</v>
      </c>
      <c r="N13" t="str">
        <v>Sarah Anderson</v>
      </c>
      <c r="P13" t="str">
        <f t="shared" si="1"/>
        <v>David Thomas</v>
      </c>
    </row>
    <row r="14" spans="1:26" x14ac:dyDescent="0.25">
      <c r="A14" s="4" t="s">
        <v>27</v>
      </c>
      <c r="B14" s="4" t="s">
        <v>28</v>
      </c>
      <c r="C14" s="4" t="s">
        <v>36</v>
      </c>
      <c r="D14" s="4" t="s">
        <v>14</v>
      </c>
      <c r="E14" s="4">
        <v>1191.58</v>
      </c>
      <c r="F14" s="4">
        <v>14</v>
      </c>
      <c r="G14" s="4">
        <v>0.05</v>
      </c>
      <c r="H14" s="5">
        <v>45406</v>
      </c>
      <c r="I14" s="4">
        <v>452.8</v>
      </c>
      <c r="J14">
        <f t="shared" si="0"/>
        <v>1254.2947368421053</v>
      </c>
      <c r="K14">
        <f t="shared" si="2"/>
        <v>-3.8600000000000136</v>
      </c>
      <c r="L14" s="7" t="str">
        <f t="shared" si="3"/>
        <v>↓</v>
      </c>
      <c r="M14">
        <f t="shared" si="4"/>
        <v>8635.9500000000007</v>
      </c>
      <c r="N14" t="str">
        <v>Lisa Thomas</v>
      </c>
      <c r="P14" t="str">
        <f t="shared" si="1"/>
        <v>Michael Anderson</v>
      </c>
    </row>
    <row r="15" spans="1:26" x14ac:dyDescent="0.25">
      <c r="A15" s="4" t="s">
        <v>42</v>
      </c>
      <c r="B15" s="4" t="s">
        <v>16</v>
      </c>
      <c r="C15" s="4" t="s">
        <v>13</v>
      </c>
      <c r="D15" s="4" t="s">
        <v>29</v>
      </c>
      <c r="E15" s="4">
        <v>822.28</v>
      </c>
      <c r="F15" s="4">
        <v>7</v>
      </c>
      <c r="G15" s="4">
        <v>0.05</v>
      </c>
      <c r="H15" s="5">
        <v>45406</v>
      </c>
      <c r="I15" s="4">
        <v>273.41000000000003</v>
      </c>
      <c r="J15">
        <f t="shared" si="0"/>
        <v>865.55789473684217</v>
      </c>
      <c r="K15">
        <f t="shared" si="2"/>
        <v>-179.39</v>
      </c>
      <c r="L15" s="7" t="str">
        <f t="shared" si="3"/>
        <v>↓</v>
      </c>
      <c r="M15">
        <f t="shared" si="4"/>
        <v>7251.18</v>
      </c>
      <c r="N15" t="str">
        <v>Mary Jackson</v>
      </c>
      <c r="P15" t="str">
        <f t="shared" si="1"/>
        <v>Robert Anderson</v>
      </c>
    </row>
    <row r="16" spans="1:26" x14ac:dyDescent="0.25">
      <c r="A16" s="4" t="s">
        <v>43</v>
      </c>
      <c r="B16" s="4" t="s">
        <v>44</v>
      </c>
      <c r="C16" s="4" t="s">
        <v>26</v>
      </c>
      <c r="D16" s="4" t="s">
        <v>29</v>
      </c>
      <c r="E16" s="4">
        <v>521.66999999999996</v>
      </c>
      <c r="F16" s="4">
        <v>15</v>
      </c>
      <c r="G16" s="4">
        <v>0.15</v>
      </c>
      <c r="H16" s="5">
        <v>45409</v>
      </c>
      <c r="I16" s="4">
        <v>155.19999999999999</v>
      </c>
      <c r="J16">
        <f t="shared" si="0"/>
        <v>613.7294117647059</v>
      </c>
      <c r="K16">
        <f t="shared" si="2"/>
        <v>-118.21000000000004</v>
      </c>
      <c r="L16" s="7" t="str">
        <f t="shared" si="3"/>
        <v>↓</v>
      </c>
      <c r="M16">
        <f t="shared" si="4"/>
        <v>8090.12</v>
      </c>
      <c r="N16" t="str">
        <v>Lisa Davis</v>
      </c>
      <c r="P16" t="str">
        <f t="shared" si="1"/>
        <v>David Smith</v>
      </c>
    </row>
    <row r="17" spans="1:16" x14ac:dyDescent="0.25">
      <c r="A17" s="4" t="s">
        <v>21</v>
      </c>
      <c r="B17" s="4" t="s">
        <v>45</v>
      </c>
      <c r="C17" s="4" t="s">
        <v>22</v>
      </c>
      <c r="D17" s="4" t="s">
        <v>23</v>
      </c>
      <c r="E17" s="4">
        <v>1502.93</v>
      </c>
      <c r="F17" s="4">
        <v>14</v>
      </c>
      <c r="G17" s="4">
        <v>0.2</v>
      </c>
      <c r="H17" s="5">
        <v>45410</v>
      </c>
      <c r="I17" s="4">
        <v>300.58999999999997</v>
      </c>
      <c r="J17">
        <f t="shared" si="0"/>
        <v>1878.6624999999999</v>
      </c>
      <c r="K17">
        <f t="shared" si="2"/>
        <v>145.38999999999999</v>
      </c>
      <c r="L17" s="7" t="str">
        <f t="shared" si="3"/>
        <v>↑</v>
      </c>
      <c r="M17">
        <f t="shared" si="4"/>
        <v>5801.29</v>
      </c>
      <c r="N17" t="str">
        <v>Linda Brown</v>
      </c>
      <c r="P17" t="str">
        <f t="shared" si="1"/>
        <v>Sarah Anderson</v>
      </c>
    </row>
    <row r="18" spans="1:16" x14ac:dyDescent="0.25">
      <c r="A18" s="4" t="s">
        <v>46</v>
      </c>
      <c r="B18" s="4" t="s">
        <v>16</v>
      </c>
      <c r="C18" s="4" t="s">
        <v>22</v>
      </c>
      <c r="D18" s="4" t="s">
        <v>14</v>
      </c>
      <c r="E18" s="4">
        <v>877.58</v>
      </c>
      <c r="F18" s="4">
        <v>10</v>
      </c>
      <c r="G18" s="4">
        <v>0.15</v>
      </c>
      <c r="H18" s="5">
        <v>45411</v>
      </c>
      <c r="I18" s="4">
        <v>298.38</v>
      </c>
      <c r="J18">
        <f t="shared" si="0"/>
        <v>1032.4470588235295</v>
      </c>
      <c r="K18">
        <f t="shared" si="2"/>
        <v>-2.2099999999999795</v>
      </c>
      <c r="L18" s="7" t="str">
        <f t="shared" si="3"/>
        <v>↓</v>
      </c>
      <c r="M18">
        <f t="shared" si="4"/>
        <v>1450.99</v>
      </c>
      <c r="N18" t="str">
        <v>John Brown</v>
      </c>
      <c r="P18" t="str">
        <f t="shared" si="1"/>
        <v>Robert Anderson</v>
      </c>
    </row>
    <row r="19" spans="1:16" x14ac:dyDescent="0.25">
      <c r="A19" s="4" t="s">
        <v>30</v>
      </c>
      <c r="B19" s="4" t="s">
        <v>47</v>
      </c>
      <c r="C19" s="4" t="s">
        <v>13</v>
      </c>
      <c r="D19" s="4" t="s">
        <v>14</v>
      </c>
      <c r="E19" s="4">
        <v>636.70000000000005</v>
      </c>
      <c r="F19" s="4">
        <v>4</v>
      </c>
      <c r="G19" s="4">
        <v>0.2</v>
      </c>
      <c r="H19" s="5">
        <v>45411</v>
      </c>
      <c r="I19" s="4">
        <v>203.74</v>
      </c>
      <c r="J19">
        <f t="shared" si="0"/>
        <v>795.875</v>
      </c>
      <c r="K19">
        <f t="shared" si="2"/>
        <v>-94.639999999999986</v>
      </c>
      <c r="L19" s="7" t="str">
        <f t="shared" si="3"/>
        <v>↓</v>
      </c>
      <c r="M19">
        <f t="shared" si="4"/>
        <v>7522.77</v>
      </c>
      <c r="N19" t="str">
        <v>Linda Taylor</v>
      </c>
      <c r="P19" t="str">
        <f t="shared" si="1"/>
        <v>Lisa Thomas</v>
      </c>
    </row>
    <row r="20" spans="1:16" x14ac:dyDescent="0.25">
      <c r="A20" s="4" t="s">
        <v>48</v>
      </c>
      <c r="B20" s="4" t="s">
        <v>49</v>
      </c>
      <c r="C20" s="4" t="s">
        <v>13</v>
      </c>
      <c r="D20" s="4" t="s">
        <v>14</v>
      </c>
      <c r="E20" s="4">
        <v>1506.14</v>
      </c>
      <c r="F20" s="4">
        <v>13</v>
      </c>
      <c r="G20" s="4">
        <v>0.2</v>
      </c>
      <c r="H20" s="5">
        <v>45412</v>
      </c>
      <c r="I20" s="4">
        <v>481.96</v>
      </c>
      <c r="J20">
        <f t="shared" si="0"/>
        <v>1882.675</v>
      </c>
      <c r="K20">
        <f t="shared" si="2"/>
        <v>278.21999999999997</v>
      </c>
      <c r="L20" s="7" t="str">
        <f t="shared" si="3"/>
        <v>↑</v>
      </c>
      <c r="M20">
        <f t="shared" si="4"/>
        <v>11915.829999999998</v>
      </c>
      <c r="N20" t="str">
        <v>David Brown</v>
      </c>
      <c r="P20" t="str">
        <f t="shared" si="1"/>
        <v>Mary Jackson</v>
      </c>
    </row>
    <row r="21" spans="1:16" ht="15.75" customHeight="1" x14ac:dyDescent="0.25">
      <c r="A21" s="4" t="s">
        <v>32</v>
      </c>
      <c r="B21" s="4" t="s">
        <v>33</v>
      </c>
      <c r="C21" s="4" t="s">
        <v>36</v>
      </c>
      <c r="D21" s="4" t="s">
        <v>23</v>
      </c>
      <c r="E21" s="4">
        <v>645.02</v>
      </c>
      <c r="F21" s="4">
        <v>4</v>
      </c>
      <c r="G21" s="4">
        <v>0</v>
      </c>
      <c r="H21" s="5">
        <v>45414</v>
      </c>
      <c r="I21" s="4">
        <v>161.26</v>
      </c>
      <c r="J21">
        <f t="shared" si="0"/>
        <v>645.02</v>
      </c>
      <c r="K21">
        <f t="shared" si="2"/>
        <v>-320.7</v>
      </c>
      <c r="L21" s="7" t="str">
        <f t="shared" si="3"/>
        <v>↓</v>
      </c>
      <c r="M21">
        <f t="shared" si="4"/>
        <v>3819.1400000000003</v>
      </c>
      <c r="N21" t="str">
        <v>David Davis</v>
      </c>
      <c r="P21" t="str">
        <f t="shared" si="1"/>
        <v>Mary Davis</v>
      </c>
    </row>
    <row r="22" spans="1:16" ht="15.75" customHeight="1" x14ac:dyDescent="0.25">
      <c r="A22" s="4" t="s">
        <v>27</v>
      </c>
      <c r="B22" s="4" t="s">
        <v>50</v>
      </c>
      <c r="C22" s="4" t="s">
        <v>22</v>
      </c>
      <c r="D22" s="4" t="s">
        <v>17</v>
      </c>
      <c r="E22" s="4">
        <v>953.3</v>
      </c>
      <c r="F22" s="4">
        <v>11</v>
      </c>
      <c r="G22" s="4">
        <v>0</v>
      </c>
      <c r="H22" s="5">
        <v>45415</v>
      </c>
      <c r="I22" s="4">
        <v>476.65</v>
      </c>
      <c r="J22">
        <f t="shared" si="0"/>
        <v>953.3</v>
      </c>
      <c r="K22">
        <f t="shared" si="2"/>
        <v>315.39</v>
      </c>
      <c r="L22" s="7" t="str">
        <f t="shared" si="3"/>
        <v>↑</v>
      </c>
      <c r="M22">
        <f t="shared" si="4"/>
        <v>5443.34</v>
      </c>
      <c r="N22" t="str">
        <v>Mary Wilson</v>
      </c>
      <c r="P22" t="str">
        <f t="shared" si="1"/>
        <v>Lisa Davis</v>
      </c>
    </row>
    <row r="23" spans="1:16" ht="15.75" customHeight="1" x14ac:dyDescent="0.25">
      <c r="A23" s="4" t="s">
        <v>51</v>
      </c>
      <c r="B23" s="4" t="s">
        <v>16</v>
      </c>
      <c r="C23" s="4" t="s">
        <v>26</v>
      </c>
      <c r="D23" s="4" t="s">
        <v>23</v>
      </c>
      <c r="E23" s="4">
        <v>388.56</v>
      </c>
      <c r="F23" s="4">
        <v>14</v>
      </c>
      <c r="G23" s="4">
        <v>0.15</v>
      </c>
      <c r="H23" s="5">
        <v>45416</v>
      </c>
      <c r="I23" s="4">
        <v>82.57</v>
      </c>
      <c r="J23">
        <f t="shared" si="0"/>
        <v>457.12941176470588</v>
      </c>
      <c r="K23">
        <f t="shared" si="2"/>
        <v>-394.08</v>
      </c>
      <c r="L23" s="7" t="str">
        <f t="shared" si="3"/>
        <v>↓</v>
      </c>
      <c r="M23">
        <f t="shared" si="4"/>
        <v>8543.9699999999993</v>
      </c>
      <c r="N23" t="str">
        <v>Emma Wilson</v>
      </c>
      <c r="P23" t="str">
        <f t="shared" si="1"/>
        <v>Robert Anderson</v>
      </c>
    </row>
    <row r="24" spans="1:16" ht="15.75" customHeight="1" x14ac:dyDescent="0.25">
      <c r="A24" s="4" t="s">
        <v>11</v>
      </c>
      <c r="B24" s="4" t="s">
        <v>33</v>
      </c>
      <c r="C24" s="4" t="s">
        <v>13</v>
      </c>
      <c r="D24" s="4" t="s">
        <v>14</v>
      </c>
      <c r="E24" s="4">
        <v>743.17</v>
      </c>
      <c r="F24" s="4">
        <v>9</v>
      </c>
      <c r="G24" s="4">
        <v>0</v>
      </c>
      <c r="H24" s="5">
        <v>45416</v>
      </c>
      <c r="I24" s="4">
        <v>297.27</v>
      </c>
      <c r="J24">
        <f t="shared" si="0"/>
        <v>743.17</v>
      </c>
      <c r="K24">
        <f t="shared" si="2"/>
        <v>214.7</v>
      </c>
      <c r="L24" s="7" t="str">
        <f t="shared" si="3"/>
        <v>↑</v>
      </c>
      <c r="M24">
        <f t="shared" si="4"/>
        <v>856.7</v>
      </c>
      <c r="N24" t="str">
        <v>Linda Davis</v>
      </c>
      <c r="P24" t="str">
        <f t="shared" si="1"/>
        <v>Mary Davis</v>
      </c>
    </row>
    <row r="25" spans="1:16" ht="15.75" customHeight="1" x14ac:dyDescent="0.25">
      <c r="A25" s="4" t="s">
        <v>42</v>
      </c>
      <c r="B25" s="4" t="s">
        <v>33</v>
      </c>
      <c r="C25" s="4" t="s">
        <v>36</v>
      </c>
      <c r="D25" s="4" t="s">
        <v>23</v>
      </c>
      <c r="E25" s="4">
        <v>706.37</v>
      </c>
      <c r="F25" s="4">
        <v>6</v>
      </c>
      <c r="G25" s="4">
        <v>0</v>
      </c>
      <c r="H25" s="5">
        <v>45416</v>
      </c>
      <c r="I25" s="4">
        <v>176.59</v>
      </c>
      <c r="J25">
        <f t="shared" si="0"/>
        <v>706.37</v>
      </c>
      <c r="K25">
        <f t="shared" si="2"/>
        <v>-120.67999999999998</v>
      </c>
      <c r="L25" s="7" t="str">
        <f t="shared" si="3"/>
        <v>↓</v>
      </c>
      <c r="M25">
        <f t="shared" si="4"/>
        <v>5771.59</v>
      </c>
      <c r="N25" t="str">
        <v>Sarah Davis</v>
      </c>
      <c r="P25" t="str">
        <f t="shared" si="1"/>
        <v>Mary Davis</v>
      </c>
    </row>
    <row r="26" spans="1:16" ht="15.75" customHeight="1" x14ac:dyDescent="0.25">
      <c r="A26" s="4" t="s">
        <v>15</v>
      </c>
      <c r="B26" s="4" t="s">
        <v>33</v>
      </c>
      <c r="C26" s="4" t="s">
        <v>36</v>
      </c>
      <c r="D26" s="4" t="s">
        <v>41</v>
      </c>
      <c r="E26" s="4">
        <v>925.31</v>
      </c>
      <c r="F26" s="4">
        <v>8</v>
      </c>
      <c r="G26" s="4">
        <v>0.1</v>
      </c>
      <c r="H26" s="5">
        <v>45418</v>
      </c>
      <c r="I26" s="4">
        <v>374.75</v>
      </c>
      <c r="J26">
        <f t="shared" si="0"/>
        <v>1028.122222222222</v>
      </c>
      <c r="K26">
        <f t="shared" si="2"/>
        <v>198.16</v>
      </c>
      <c r="L26" s="7" t="str">
        <f t="shared" si="3"/>
        <v>↑</v>
      </c>
      <c r="M26">
        <f t="shared" si="4"/>
        <v>5014.96</v>
      </c>
      <c r="N26" t="str">
        <v>Emma Taylor</v>
      </c>
      <c r="P26" t="str">
        <f t="shared" si="1"/>
        <v>Mary Davis</v>
      </c>
    </row>
    <row r="27" spans="1:16" ht="15.75" customHeight="1" x14ac:dyDescent="0.25">
      <c r="A27" s="4" t="s">
        <v>37</v>
      </c>
      <c r="B27" s="4" t="s">
        <v>52</v>
      </c>
      <c r="C27" s="4" t="s">
        <v>22</v>
      </c>
      <c r="D27" s="4" t="s">
        <v>23</v>
      </c>
      <c r="E27" s="4">
        <v>1173.1199999999999</v>
      </c>
      <c r="F27" s="4">
        <v>18</v>
      </c>
      <c r="G27" s="4">
        <v>0</v>
      </c>
      <c r="H27" s="5">
        <v>45418</v>
      </c>
      <c r="I27" s="4">
        <v>293.27999999999997</v>
      </c>
      <c r="J27">
        <f t="shared" si="0"/>
        <v>1173.1199999999999</v>
      </c>
      <c r="K27">
        <f t="shared" si="2"/>
        <v>-81.470000000000027</v>
      </c>
      <c r="L27" s="7" t="str">
        <f t="shared" si="3"/>
        <v>↓</v>
      </c>
      <c r="M27">
        <f t="shared" si="4"/>
        <v>2304.9</v>
      </c>
      <c r="N27" t="str">
        <v>Linda Moore</v>
      </c>
      <c r="P27" t="str">
        <f t="shared" si="1"/>
        <v>Linda Brown</v>
      </c>
    </row>
    <row r="28" spans="1:16" ht="15.75" customHeight="1" x14ac:dyDescent="0.25">
      <c r="A28" s="4" t="s">
        <v>24</v>
      </c>
      <c r="B28" s="4" t="s">
        <v>53</v>
      </c>
      <c r="C28" s="4" t="s">
        <v>26</v>
      </c>
      <c r="D28" s="4" t="s">
        <v>29</v>
      </c>
      <c r="E28" s="4">
        <v>675.54</v>
      </c>
      <c r="F28" s="4">
        <v>17</v>
      </c>
      <c r="G28" s="4">
        <v>0</v>
      </c>
      <c r="H28" s="5">
        <v>45420</v>
      </c>
      <c r="I28" s="4">
        <v>236.44</v>
      </c>
      <c r="J28">
        <f t="shared" si="0"/>
        <v>675.54</v>
      </c>
      <c r="K28">
        <f t="shared" si="2"/>
        <v>-56.839999999999975</v>
      </c>
      <c r="L28" s="7" t="str">
        <f t="shared" si="3"/>
        <v>↓</v>
      </c>
      <c r="M28">
        <f t="shared" si="4"/>
        <v>5465.71</v>
      </c>
      <c r="N28" t="str">
        <v>David Anderson</v>
      </c>
      <c r="P28" t="str">
        <f t="shared" si="1"/>
        <v>John Brown</v>
      </c>
    </row>
    <row r="29" spans="1:16" ht="15.75" customHeight="1" x14ac:dyDescent="0.25">
      <c r="A29" s="4" t="s">
        <v>27</v>
      </c>
      <c r="B29" s="4" t="s">
        <v>16</v>
      </c>
      <c r="C29" s="4" t="s">
        <v>36</v>
      </c>
      <c r="D29" s="4" t="s">
        <v>14</v>
      </c>
      <c r="E29" s="4">
        <v>939.09</v>
      </c>
      <c r="F29" s="4">
        <v>2</v>
      </c>
      <c r="G29" s="4">
        <v>0.05</v>
      </c>
      <c r="H29" s="5">
        <v>45422</v>
      </c>
      <c r="I29" s="4">
        <v>356.85</v>
      </c>
      <c r="J29">
        <f t="shared" si="0"/>
        <v>988.51578947368432</v>
      </c>
      <c r="K29">
        <f t="shared" si="2"/>
        <v>120.41000000000003</v>
      </c>
      <c r="L29" s="7" t="str">
        <f t="shared" si="3"/>
        <v>↑</v>
      </c>
      <c r="P29" t="str">
        <f t="shared" si="1"/>
        <v>Robert Anderson</v>
      </c>
    </row>
    <row r="30" spans="1:16" ht="15.75" customHeight="1" x14ac:dyDescent="0.25">
      <c r="A30" s="4" t="s">
        <v>54</v>
      </c>
      <c r="B30" s="4" t="s">
        <v>55</v>
      </c>
      <c r="C30" s="4" t="s">
        <v>20</v>
      </c>
      <c r="D30" s="4" t="s">
        <v>41</v>
      </c>
      <c r="E30" s="4">
        <v>983.34</v>
      </c>
      <c r="F30" s="4">
        <v>19</v>
      </c>
      <c r="G30" s="4">
        <v>0.1</v>
      </c>
      <c r="H30" s="5">
        <v>45426</v>
      </c>
      <c r="I30" s="4">
        <v>398.25</v>
      </c>
      <c r="J30">
        <f t="shared" si="0"/>
        <v>1092.5999999999999</v>
      </c>
      <c r="K30">
        <f t="shared" si="2"/>
        <v>41.399999999999977</v>
      </c>
      <c r="L30" s="7" t="str">
        <f t="shared" si="3"/>
        <v>↑</v>
      </c>
      <c r="P30" t="str">
        <f t="shared" si="1"/>
        <v>Linda Taylor</v>
      </c>
    </row>
    <row r="31" spans="1:16" ht="15.75" customHeight="1" x14ac:dyDescent="0.25">
      <c r="A31" s="4" t="s">
        <v>54</v>
      </c>
      <c r="B31" s="4" t="s">
        <v>25</v>
      </c>
      <c r="C31" s="4" t="s">
        <v>22</v>
      </c>
      <c r="D31" s="4" t="s">
        <v>23</v>
      </c>
      <c r="E31" s="4">
        <v>801.21</v>
      </c>
      <c r="F31" s="4">
        <v>3</v>
      </c>
      <c r="G31" s="4">
        <v>0.2</v>
      </c>
      <c r="H31" s="5">
        <v>45426</v>
      </c>
      <c r="I31" s="4">
        <v>160.24</v>
      </c>
      <c r="J31">
        <f t="shared" si="0"/>
        <v>1001.5125</v>
      </c>
      <c r="K31">
        <f t="shared" si="2"/>
        <v>-238.01</v>
      </c>
      <c r="L31" s="7" t="str">
        <f t="shared" si="3"/>
        <v>↓</v>
      </c>
      <c r="P31" t="str">
        <f t="shared" si="1"/>
        <v>James Wilson</v>
      </c>
    </row>
    <row r="32" spans="1:16" ht="15.75" customHeight="1" x14ac:dyDescent="0.25">
      <c r="A32" s="4" t="s">
        <v>56</v>
      </c>
      <c r="B32" s="4" t="s">
        <v>57</v>
      </c>
      <c r="C32" s="4" t="s">
        <v>26</v>
      </c>
      <c r="D32" s="4" t="s">
        <v>23</v>
      </c>
      <c r="E32" s="4">
        <v>1450.71</v>
      </c>
      <c r="F32" s="4">
        <v>5</v>
      </c>
      <c r="G32" s="4">
        <v>0.1</v>
      </c>
      <c r="H32" s="5">
        <v>45427</v>
      </c>
      <c r="I32" s="4">
        <v>326.41000000000003</v>
      </c>
      <c r="J32">
        <f t="shared" si="0"/>
        <v>1611.9</v>
      </c>
      <c r="K32">
        <f t="shared" si="2"/>
        <v>166.17000000000002</v>
      </c>
      <c r="L32" s="7" t="str">
        <f t="shared" si="3"/>
        <v>↑</v>
      </c>
      <c r="P32" t="str">
        <f t="shared" si="1"/>
        <v>David Brown</v>
      </c>
    </row>
    <row r="33" spans="1:16" ht="15.75" customHeight="1" x14ac:dyDescent="0.25">
      <c r="A33" s="4" t="s">
        <v>51</v>
      </c>
      <c r="B33" s="4" t="s">
        <v>58</v>
      </c>
      <c r="C33" s="4" t="s">
        <v>36</v>
      </c>
      <c r="D33" s="4" t="s">
        <v>14</v>
      </c>
      <c r="E33" s="4">
        <v>1023.21</v>
      </c>
      <c r="F33" s="4">
        <v>18</v>
      </c>
      <c r="G33" s="4">
        <v>0.05</v>
      </c>
      <c r="H33" s="5">
        <v>45428</v>
      </c>
      <c r="I33" s="4">
        <v>388.82</v>
      </c>
      <c r="J33">
        <f t="shared" si="0"/>
        <v>1077.0631578947368</v>
      </c>
      <c r="K33">
        <f t="shared" si="2"/>
        <v>62.409999999999968</v>
      </c>
      <c r="L33" s="7" t="str">
        <f t="shared" si="3"/>
        <v>↑</v>
      </c>
      <c r="P33" t="str">
        <f t="shared" si="1"/>
        <v>David Davis</v>
      </c>
    </row>
    <row r="34" spans="1:16" ht="15.75" customHeight="1" x14ac:dyDescent="0.25">
      <c r="A34" s="4" t="s">
        <v>30</v>
      </c>
      <c r="B34" s="4" t="s">
        <v>49</v>
      </c>
      <c r="C34" s="4" t="s">
        <v>13</v>
      </c>
      <c r="D34" s="4" t="s">
        <v>29</v>
      </c>
      <c r="E34" s="4">
        <v>853.72</v>
      </c>
      <c r="F34" s="4">
        <v>5</v>
      </c>
      <c r="G34" s="4">
        <v>0.15</v>
      </c>
      <c r="H34" s="5">
        <v>45428</v>
      </c>
      <c r="I34" s="4">
        <v>253.98</v>
      </c>
      <c r="J34">
        <f t="shared" si="0"/>
        <v>1004.3764705882354</v>
      </c>
      <c r="K34">
        <f t="shared" si="2"/>
        <v>-134.84</v>
      </c>
      <c r="L34" s="7" t="str">
        <f t="shared" si="3"/>
        <v>↓</v>
      </c>
      <c r="P34" t="str">
        <f t="shared" si="1"/>
        <v>Mary Jackson</v>
      </c>
    </row>
    <row r="35" spans="1:16" ht="15.75" customHeight="1" x14ac:dyDescent="0.25">
      <c r="A35" s="4" t="s">
        <v>59</v>
      </c>
      <c r="B35" s="4" t="s">
        <v>45</v>
      </c>
      <c r="C35" s="4" t="s">
        <v>22</v>
      </c>
      <c r="D35" s="4" t="s">
        <v>23</v>
      </c>
      <c r="E35" s="4">
        <v>967.89</v>
      </c>
      <c r="F35" s="4">
        <v>10</v>
      </c>
      <c r="G35" s="4">
        <v>0.1</v>
      </c>
      <c r="H35" s="5">
        <v>45429</v>
      </c>
      <c r="I35" s="4">
        <v>217.78</v>
      </c>
      <c r="J35">
        <f t="shared" si="0"/>
        <v>1075.4333333333334</v>
      </c>
      <c r="K35">
        <f t="shared" si="2"/>
        <v>-36.199999999999989</v>
      </c>
      <c r="L35" s="7" t="str">
        <f t="shared" si="3"/>
        <v>↓</v>
      </c>
      <c r="P35" t="str">
        <f t="shared" si="1"/>
        <v>Sarah Anderson</v>
      </c>
    </row>
    <row r="36" spans="1:16" ht="15.75" customHeight="1" x14ac:dyDescent="0.25">
      <c r="A36" s="4" t="s">
        <v>60</v>
      </c>
      <c r="B36" s="4" t="s">
        <v>55</v>
      </c>
      <c r="C36" s="4" t="s">
        <v>26</v>
      </c>
      <c r="D36" s="4" t="s">
        <v>41</v>
      </c>
      <c r="E36" s="4">
        <v>1200.9000000000001</v>
      </c>
      <c r="F36" s="4">
        <v>14</v>
      </c>
      <c r="G36" s="4">
        <v>0.05</v>
      </c>
      <c r="H36" s="5">
        <v>45429</v>
      </c>
      <c r="I36" s="4">
        <v>513.38</v>
      </c>
      <c r="J36">
        <f t="shared" si="0"/>
        <v>1264.1052631578948</v>
      </c>
      <c r="K36">
        <f t="shared" si="2"/>
        <v>295.60000000000002</v>
      </c>
      <c r="L36" s="7" t="str">
        <f t="shared" si="3"/>
        <v>↑</v>
      </c>
      <c r="P36" t="str">
        <f t="shared" si="1"/>
        <v>Linda Taylor</v>
      </c>
    </row>
    <row r="37" spans="1:16" ht="15.75" customHeight="1" x14ac:dyDescent="0.25">
      <c r="A37" s="4" t="s">
        <v>15</v>
      </c>
      <c r="B37" s="4" t="s">
        <v>28</v>
      </c>
      <c r="C37" s="4" t="s">
        <v>13</v>
      </c>
      <c r="D37" s="4" t="s">
        <v>14</v>
      </c>
      <c r="E37" s="4">
        <v>472.38</v>
      </c>
      <c r="F37" s="4">
        <v>12</v>
      </c>
      <c r="G37" s="4">
        <v>0.2</v>
      </c>
      <c r="H37" s="5">
        <v>45429</v>
      </c>
      <c r="I37" s="4">
        <v>151.16</v>
      </c>
      <c r="J37">
        <f t="shared" si="0"/>
        <v>590.47499999999991</v>
      </c>
      <c r="K37">
        <f t="shared" si="2"/>
        <v>-362.22</v>
      </c>
      <c r="L37" s="7" t="str">
        <f t="shared" si="3"/>
        <v>↓</v>
      </c>
      <c r="P37" t="str">
        <f t="shared" si="1"/>
        <v>Michael Anderson</v>
      </c>
    </row>
    <row r="38" spans="1:16" ht="15.75" customHeight="1" x14ac:dyDescent="0.25">
      <c r="A38" s="4" t="s">
        <v>11</v>
      </c>
      <c r="B38" s="4" t="s">
        <v>57</v>
      </c>
      <c r="C38" s="4" t="s">
        <v>20</v>
      </c>
      <c r="D38" s="4" t="s">
        <v>41</v>
      </c>
      <c r="E38" s="4">
        <v>840.92</v>
      </c>
      <c r="F38" s="4">
        <v>9</v>
      </c>
      <c r="G38" s="4">
        <v>0.05</v>
      </c>
      <c r="H38" s="5">
        <v>45429</v>
      </c>
      <c r="I38" s="4">
        <v>359.49</v>
      </c>
      <c r="J38">
        <f t="shared" si="0"/>
        <v>885.17894736842106</v>
      </c>
      <c r="K38">
        <f t="shared" si="2"/>
        <v>208.33</v>
      </c>
      <c r="L38" s="7" t="str">
        <f t="shared" si="3"/>
        <v>↑</v>
      </c>
      <c r="P38" t="str">
        <f t="shared" si="1"/>
        <v>David Brown</v>
      </c>
    </row>
    <row r="39" spans="1:16" ht="15.75" customHeight="1" x14ac:dyDescent="0.25">
      <c r="A39" s="4" t="s">
        <v>54</v>
      </c>
      <c r="B39" s="4" t="s">
        <v>50</v>
      </c>
      <c r="C39" s="4" t="s">
        <v>36</v>
      </c>
      <c r="D39" s="4" t="s">
        <v>29</v>
      </c>
      <c r="E39" s="4">
        <v>1410.06</v>
      </c>
      <c r="F39" s="4">
        <v>11</v>
      </c>
      <c r="G39" s="4">
        <v>0.05</v>
      </c>
      <c r="H39" s="5">
        <v>45434</v>
      </c>
      <c r="I39" s="4">
        <v>468.84</v>
      </c>
      <c r="J39">
        <f t="shared" si="0"/>
        <v>1484.2736842105264</v>
      </c>
      <c r="K39">
        <f t="shared" si="2"/>
        <v>109.34999999999997</v>
      </c>
      <c r="L39" s="7" t="str">
        <f t="shared" si="3"/>
        <v>↑</v>
      </c>
      <c r="P39" t="str">
        <f t="shared" si="1"/>
        <v>Lisa Davis</v>
      </c>
    </row>
    <row r="40" spans="1:16" ht="15.75" customHeight="1" x14ac:dyDescent="0.25">
      <c r="A40" s="4" t="s">
        <v>46</v>
      </c>
      <c r="B40" s="4" t="s">
        <v>61</v>
      </c>
      <c r="C40" s="4" t="s">
        <v>36</v>
      </c>
      <c r="D40" s="4" t="s">
        <v>29</v>
      </c>
      <c r="E40" s="4">
        <v>773.09</v>
      </c>
      <c r="F40" s="4">
        <v>13</v>
      </c>
      <c r="G40" s="4">
        <v>0.15</v>
      </c>
      <c r="H40" s="5">
        <v>45434</v>
      </c>
      <c r="I40" s="4">
        <v>229.99</v>
      </c>
      <c r="J40">
        <f t="shared" si="0"/>
        <v>909.51764705882363</v>
      </c>
      <c r="K40">
        <f t="shared" si="2"/>
        <v>-238.84999999999997</v>
      </c>
      <c r="L40" s="7" t="str">
        <f t="shared" si="3"/>
        <v>↓</v>
      </c>
      <c r="P40" t="str">
        <f t="shared" si="1"/>
        <v>Mary Wilson</v>
      </c>
    </row>
    <row r="41" spans="1:16" ht="15.75" customHeight="1" x14ac:dyDescent="0.25">
      <c r="A41" s="4" t="s">
        <v>62</v>
      </c>
      <c r="B41" s="4" t="s">
        <v>63</v>
      </c>
      <c r="C41" s="4" t="s">
        <v>20</v>
      </c>
      <c r="D41" s="4" t="s">
        <v>14</v>
      </c>
      <c r="E41" s="4">
        <v>580.42999999999995</v>
      </c>
      <c r="F41" s="4">
        <v>19</v>
      </c>
      <c r="G41" s="4">
        <v>0.15</v>
      </c>
      <c r="H41" s="5">
        <v>45435</v>
      </c>
      <c r="I41" s="4">
        <v>197.35</v>
      </c>
      <c r="J41">
        <f t="shared" si="0"/>
        <v>682.85882352941178</v>
      </c>
      <c r="K41">
        <f t="shared" si="2"/>
        <v>-32.640000000000015</v>
      </c>
      <c r="L41" s="7" t="str">
        <f t="shared" si="3"/>
        <v>↓</v>
      </c>
      <c r="P41" t="str">
        <f t="shared" si="1"/>
        <v>Emma Wilson</v>
      </c>
    </row>
    <row r="42" spans="1:16" ht="15.75" customHeight="1" x14ac:dyDescent="0.25">
      <c r="A42" s="4" t="s">
        <v>21</v>
      </c>
      <c r="B42" s="4" t="s">
        <v>44</v>
      </c>
      <c r="C42" s="4" t="s">
        <v>22</v>
      </c>
      <c r="D42" s="4" t="s">
        <v>14</v>
      </c>
      <c r="E42" s="4">
        <v>1151.21</v>
      </c>
      <c r="F42" s="4">
        <v>15</v>
      </c>
      <c r="G42" s="4">
        <v>0.1</v>
      </c>
      <c r="H42" s="5">
        <v>45445</v>
      </c>
      <c r="I42" s="4">
        <v>414.44</v>
      </c>
      <c r="J42">
        <f t="shared" si="0"/>
        <v>1279.1222222222223</v>
      </c>
      <c r="K42">
        <f t="shared" si="2"/>
        <v>217.09</v>
      </c>
      <c r="L42" s="7" t="str">
        <f t="shared" si="3"/>
        <v>↑</v>
      </c>
      <c r="P42" t="str">
        <f t="shared" si="1"/>
        <v>David Smith</v>
      </c>
    </row>
    <row r="43" spans="1:16" ht="15.75" customHeight="1" x14ac:dyDescent="0.25">
      <c r="A43" s="4" t="s">
        <v>54</v>
      </c>
      <c r="B43" s="4" t="s">
        <v>25</v>
      </c>
      <c r="C43" s="4" t="s">
        <v>36</v>
      </c>
      <c r="D43" s="4" t="s">
        <v>41</v>
      </c>
      <c r="E43" s="4">
        <v>1025.98</v>
      </c>
      <c r="F43" s="4">
        <v>5</v>
      </c>
      <c r="G43" s="4">
        <v>0.2</v>
      </c>
      <c r="H43" s="5">
        <v>45447</v>
      </c>
      <c r="I43" s="4">
        <v>369.35</v>
      </c>
      <c r="J43">
        <f t="shared" si="0"/>
        <v>1282.4749999999999</v>
      </c>
      <c r="K43">
        <f t="shared" si="2"/>
        <v>-45.089999999999975</v>
      </c>
      <c r="L43" s="7" t="str">
        <f t="shared" si="3"/>
        <v>↓</v>
      </c>
      <c r="P43" t="str">
        <f t="shared" si="1"/>
        <v>James Wilson</v>
      </c>
    </row>
    <row r="44" spans="1:16" ht="15.75" customHeight="1" x14ac:dyDescent="0.25">
      <c r="A44" s="4" t="s">
        <v>42</v>
      </c>
      <c r="B44" s="4" t="s">
        <v>58</v>
      </c>
      <c r="C44" s="4" t="s">
        <v>20</v>
      </c>
      <c r="D44" s="4" t="s">
        <v>41</v>
      </c>
      <c r="E44" s="4">
        <v>556.41999999999996</v>
      </c>
      <c r="F44" s="4">
        <v>11</v>
      </c>
      <c r="G44" s="4">
        <v>0.15</v>
      </c>
      <c r="H44" s="5">
        <v>45447</v>
      </c>
      <c r="I44" s="4">
        <v>212.83</v>
      </c>
      <c r="J44">
        <f t="shared" si="0"/>
        <v>654.61176470588236</v>
      </c>
      <c r="K44">
        <f t="shared" si="2"/>
        <v>-156.52000000000001</v>
      </c>
      <c r="L44" s="7" t="str">
        <f t="shared" si="3"/>
        <v>↓</v>
      </c>
      <c r="P44" t="str">
        <f t="shared" si="1"/>
        <v>David Davis</v>
      </c>
    </row>
    <row r="45" spans="1:16" ht="15.75" customHeight="1" x14ac:dyDescent="0.25">
      <c r="A45" s="4" t="s">
        <v>59</v>
      </c>
      <c r="B45" s="4" t="s">
        <v>25</v>
      </c>
      <c r="C45" s="4" t="s">
        <v>36</v>
      </c>
      <c r="D45" s="4" t="s">
        <v>14</v>
      </c>
      <c r="E45" s="4">
        <v>840.85</v>
      </c>
      <c r="F45" s="4">
        <v>19</v>
      </c>
      <c r="G45" s="4">
        <v>0.1</v>
      </c>
      <c r="H45" s="5">
        <v>45448</v>
      </c>
      <c r="I45" s="4">
        <v>302.70999999999998</v>
      </c>
      <c r="J45">
        <f t="shared" si="0"/>
        <v>934.27777777777783</v>
      </c>
      <c r="K45">
        <f t="shared" si="2"/>
        <v>89.879999999999967</v>
      </c>
      <c r="L45" s="7" t="str">
        <f t="shared" si="3"/>
        <v>↑</v>
      </c>
      <c r="P45" t="str">
        <f t="shared" si="1"/>
        <v>James Wilson</v>
      </c>
    </row>
    <row r="46" spans="1:16" ht="15.75" customHeight="1" x14ac:dyDescent="0.25">
      <c r="A46" s="4" t="s">
        <v>32</v>
      </c>
      <c r="B46" s="4" t="s">
        <v>63</v>
      </c>
      <c r="C46" s="4" t="s">
        <v>26</v>
      </c>
      <c r="D46" s="4" t="s">
        <v>29</v>
      </c>
      <c r="E46" s="4">
        <v>1227.25</v>
      </c>
      <c r="F46" s="4">
        <v>12</v>
      </c>
      <c r="G46" s="4">
        <v>0.15</v>
      </c>
      <c r="H46" s="5">
        <v>45448</v>
      </c>
      <c r="I46" s="4">
        <v>365.11</v>
      </c>
      <c r="J46">
        <f t="shared" si="0"/>
        <v>1443.8235294117646</v>
      </c>
      <c r="K46">
        <f t="shared" si="2"/>
        <v>62.400000000000034</v>
      </c>
      <c r="L46" s="7" t="str">
        <f t="shared" si="3"/>
        <v>↑</v>
      </c>
      <c r="P46" t="str">
        <f t="shared" si="1"/>
        <v>Emma Wilson</v>
      </c>
    </row>
    <row r="47" spans="1:16" ht="15.75" customHeight="1" x14ac:dyDescent="0.25">
      <c r="A47" s="4" t="s">
        <v>18</v>
      </c>
      <c r="B47" s="4" t="s">
        <v>64</v>
      </c>
      <c r="C47" s="4" t="s">
        <v>36</v>
      </c>
      <c r="D47" s="4" t="s">
        <v>23</v>
      </c>
      <c r="E47" s="4">
        <v>856.7</v>
      </c>
      <c r="F47" s="4">
        <v>2</v>
      </c>
      <c r="G47" s="4">
        <v>0</v>
      </c>
      <c r="H47" s="5">
        <v>45449</v>
      </c>
      <c r="I47" s="4">
        <v>214.18</v>
      </c>
      <c r="J47">
        <f t="shared" si="0"/>
        <v>856.7</v>
      </c>
      <c r="K47">
        <f t="shared" si="2"/>
        <v>-150.93</v>
      </c>
      <c r="L47" s="7" t="str">
        <f t="shared" si="3"/>
        <v>↓</v>
      </c>
      <c r="P47" t="str">
        <f t="shared" si="1"/>
        <v>Linda Davis</v>
      </c>
    </row>
    <row r="48" spans="1:16" ht="15.75" customHeight="1" x14ac:dyDescent="0.25">
      <c r="A48" s="4" t="s">
        <v>56</v>
      </c>
      <c r="B48" s="4" t="s">
        <v>58</v>
      </c>
      <c r="C48" s="4" t="s">
        <v>36</v>
      </c>
      <c r="D48" s="4" t="s">
        <v>41</v>
      </c>
      <c r="E48" s="4">
        <v>1225.42</v>
      </c>
      <c r="F48" s="4">
        <v>8</v>
      </c>
      <c r="G48" s="4">
        <v>0.15</v>
      </c>
      <c r="H48" s="5">
        <v>45449</v>
      </c>
      <c r="I48" s="4">
        <v>468.72</v>
      </c>
      <c r="J48">
        <f t="shared" si="0"/>
        <v>1441.6705882352942</v>
      </c>
      <c r="K48">
        <f t="shared" si="2"/>
        <v>254.54000000000002</v>
      </c>
      <c r="L48" s="7" t="str">
        <f t="shared" si="3"/>
        <v>↑</v>
      </c>
      <c r="P48" t="str">
        <f t="shared" si="1"/>
        <v>David Davis</v>
      </c>
    </row>
    <row r="49" spans="1:16" ht="15.75" customHeight="1" x14ac:dyDescent="0.25">
      <c r="A49" s="4" t="s">
        <v>65</v>
      </c>
      <c r="B49" s="4" t="s">
        <v>33</v>
      </c>
      <c r="C49" s="4" t="s">
        <v>26</v>
      </c>
      <c r="D49" s="4" t="s">
        <v>41</v>
      </c>
      <c r="E49" s="4">
        <v>1001.57</v>
      </c>
      <c r="F49" s="4">
        <v>12</v>
      </c>
      <c r="G49" s="4">
        <v>0</v>
      </c>
      <c r="H49" s="5">
        <v>45450</v>
      </c>
      <c r="I49" s="4">
        <v>450.71</v>
      </c>
      <c r="J49">
        <f t="shared" si="0"/>
        <v>1001.57</v>
      </c>
      <c r="K49">
        <f t="shared" si="2"/>
        <v>-18.010000000000048</v>
      </c>
      <c r="L49" s="7" t="str">
        <f t="shared" si="3"/>
        <v>↓</v>
      </c>
      <c r="P49" t="str">
        <f t="shared" si="1"/>
        <v>Mary Davis</v>
      </c>
    </row>
    <row r="50" spans="1:16" ht="15.75" customHeight="1" x14ac:dyDescent="0.25">
      <c r="A50" s="4" t="s">
        <v>59</v>
      </c>
      <c r="B50" s="4" t="s">
        <v>28</v>
      </c>
      <c r="C50" s="4" t="s">
        <v>20</v>
      </c>
      <c r="D50" s="4" t="s">
        <v>29</v>
      </c>
      <c r="E50" s="4">
        <v>1186.8499999999999</v>
      </c>
      <c r="F50" s="4">
        <v>19</v>
      </c>
      <c r="G50" s="4">
        <v>0.2</v>
      </c>
      <c r="H50" s="5">
        <v>45451</v>
      </c>
      <c r="I50" s="4">
        <v>332.32</v>
      </c>
      <c r="J50">
        <f t="shared" si="0"/>
        <v>1483.5624999999998</v>
      </c>
      <c r="K50">
        <f t="shared" si="2"/>
        <v>-118.38999999999999</v>
      </c>
      <c r="L50" s="7" t="str">
        <f t="shared" si="3"/>
        <v>↓</v>
      </c>
      <c r="P50" t="str">
        <f t="shared" si="1"/>
        <v>Michael Anderson</v>
      </c>
    </row>
    <row r="51" spans="1:16" ht="15.75" customHeight="1" x14ac:dyDescent="0.25">
      <c r="A51" s="4" t="s">
        <v>46</v>
      </c>
      <c r="B51" s="4" t="s">
        <v>53</v>
      </c>
      <c r="C51" s="4" t="s">
        <v>22</v>
      </c>
      <c r="D51" s="4" t="s">
        <v>23</v>
      </c>
      <c r="E51" s="4">
        <v>775.45</v>
      </c>
      <c r="F51" s="4">
        <v>6</v>
      </c>
      <c r="G51" s="4">
        <v>0.1</v>
      </c>
      <c r="H51" s="5">
        <v>45457</v>
      </c>
      <c r="I51" s="4">
        <v>174.48</v>
      </c>
      <c r="J51">
        <f t="shared" si="0"/>
        <v>861.61111111111109</v>
      </c>
      <c r="K51">
        <f t="shared" si="2"/>
        <v>-157.84</v>
      </c>
      <c r="L51" s="7" t="str">
        <f t="shared" si="3"/>
        <v>↓</v>
      </c>
      <c r="P51" t="str">
        <f t="shared" si="1"/>
        <v>John Brown</v>
      </c>
    </row>
    <row r="52" spans="1:16" ht="15.75" customHeight="1" x14ac:dyDescent="0.25">
      <c r="A52" s="4" t="s">
        <v>27</v>
      </c>
      <c r="B52" s="4" t="s">
        <v>35</v>
      </c>
      <c r="C52" s="4" t="s">
        <v>22</v>
      </c>
      <c r="D52" s="4" t="s">
        <v>23</v>
      </c>
      <c r="E52" s="4">
        <v>1021.47</v>
      </c>
      <c r="F52" s="4">
        <v>6</v>
      </c>
      <c r="G52" s="4">
        <v>0.05</v>
      </c>
      <c r="H52" s="5">
        <v>45461</v>
      </c>
      <c r="I52" s="4">
        <v>242.6</v>
      </c>
      <c r="J52">
        <f t="shared" si="0"/>
        <v>1075.2315789473685</v>
      </c>
      <c r="K52">
        <f t="shared" si="2"/>
        <v>68.12</v>
      </c>
      <c r="L52" s="7" t="str">
        <f t="shared" si="3"/>
        <v>↑</v>
      </c>
      <c r="P52" t="str">
        <f t="shared" si="1"/>
        <v>Linda Jackson</v>
      </c>
    </row>
    <row r="53" spans="1:16" ht="15.75" customHeight="1" x14ac:dyDescent="0.25">
      <c r="A53" s="4" t="s">
        <v>60</v>
      </c>
      <c r="B53" s="4" t="s">
        <v>25</v>
      </c>
      <c r="C53" s="4" t="s">
        <v>22</v>
      </c>
      <c r="D53" s="4" t="s">
        <v>17</v>
      </c>
      <c r="E53" s="4">
        <v>1226.6199999999999</v>
      </c>
      <c r="F53" s="4">
        <v>7</v>
      </c>
      <c r="G53" s="4">
        <v>0.1</v>
      </c>
      <c r="H53" s="5">
        <v>45463</v>
      </c>
      <c r="I53" s="4">
        <v>551.98</v>
      </c>
      <c r="J53">
        <f t="shared" si="0"/>
        <v>1362.911111111111</v>
      </c>
      <c r="K53">
        <f t="shared" si="2"/>
        <v>309.38</v>
      </c>
      <c r="L53" s="7" t="str">
        <f t="shared" si="3"/>
        <v>↑</v>
      </c>
      <c r="P53" t="str">
        <f t="shared" si="1"/>
        <v>James Wilson</v>
      </c>
    </row>
    <row r="54" spans="1:16" ht="15.75" customHeight="1" x14ac:dyDescent="0.25">
      <c r="A54" s="4" t="s">
        <v>24</v>
      </c>
      <c r="B54" s="4" t="s">
        <v>66</v>
      </c>
      <c r="C54" s="4" t="s">
        <v>22</v>
      </c>
      <c r="D54" s="4" t="s">
        <v>29</v>
      </c>
      <c r="E54" s="4">
        <v>1086.93</v>
      </c>
      <c r="F54" s="4">
        <v>2</v>
      </c>
      <c r="G54" s="4">
        <v>0</v>
      </c>
      <c r="H54" s="5">
        <v>45464</v>
      </c>
      <c r="I54" s="4">
        <v>380.43</v>
      </c>
      <c r="J54">
        <f t="shared" si="0"/>
        <v>1086.93</v>
      </c>
      <c r="K54">
        <f t="shared" si="2"/>
        <v>-171.55</v>
      </c>
      <c r="L54" s="7" t="str">
        <f t="shared" si="3"/>
        <v>↓</v>
      </c>
      <c r="P54" t="str">
        <f t="shared" si="1"/>
        <v>Sarah Davis</v>
      </c>
    </row>
    <row r="55" spans="1:16" ht="15.75" customHeight="1" x14ac:dyDescent="0.25">
      <c r="A55" s="4" t="s">
        <v>67</v>
      </c>
      <c r="B55" s="4" t="s">
        <v>50</v>
      </c>
      <c r="C55" s="4" t="s">
        <v>13</v>
      </c>
      <c r="D55" s="4" t="s">
        <v>14</v>
      </c>
      <c r="E55" s="4">
        <v>942.9</v>
      </c>
      <c r="F55" s="4">
        <v>18</v>
      </c>
      <c r="G55" s="4">
        <v>0.1</v>
      </c>
      <c r="H55" s="5">
        <v>45466</v>
      </c>
      <c r="I55" s="4">
        <v>339.44</v>
      </c>
      <c r="J55">
        <f t="shared" si="0"/>
        <v>1047.6666666666665</v>
      </c>
      <c r="K55">
        <f t="shared" si="2"/>
        <v>-40.990000000000009</v>
      </c>
      <c r="L55" s="7" t="str">
        <f t="shared" si="3"/>
        <v>↓</v>
      </c>
      <c r="P55" t="str">
        <f t="shared" si="1"/>
        <v>Lisa Davis</v>
      </c>
    </row>
    <row r="56" spans="1:16" ht="15.75" customHeight="1" x14ac:dyDescent="0.25">
      <c r="A56" s="4" t="s">
        <v>34</v>
      </c>
      <c r="B56" s="4" t="s">
        <v>40</v>
      </c>
      <c r="C56" s="4" t="s">
        <v>26</v>
      </c>
      <c r="D56" s="4" t="s">
        <v>23</v>
      </c>
      <c r="E56" s="4">
        <v>818.8</v>
      </c>
      <c r="F56" s="4">
        <v>15</v>
      </c>
      <c r="G56" s="4">
        <v>0.15</v>
      </c>
      <c r="H56" s="5">
        <v>45468</v>
      </c>
      <c r="I56" s="4">
        <v>173.99</v>
      </c>
      <c r="J56">
        <f t="shared" si="0"/>
        <v>963.29411764705878</v>
      </c>
      <c r="K56">
        <f t="shared" si="2"/>
        <v>-165.45</v>
      </c>
      <c r="L56" s="7" t="str">
        <f t="shared" si="3"/>
        <v>↓</v>
      </c>
      <c r="P56" t="str">
        <f t="shared" si="1"/>
        <v>Emma Davis</v>
      </c>
    </row>
    <row r="57" spans="1:16" ht="15.75" customHeight="1" x14ac:dyDescent="0.25">
      <c r="A57" s="4" t="s">
        <v>21</v>
      </c>
      <c r="B57" s="4" t="s">
        <v>16</v>
      </c>
      <c r="C57" s="4" t="s">
        <v>22</v>
      </c>
      <c r="D57" s="4" t="s">
        <v>29</v>
      </c>
      <c r="E57" s="4">
        <v>919.04</v>
      </c>
      <c r="F57" s="4">
        <v>10</v>
      </c>
      <c r="G57" s="4">
        <v>0.2</v>
      </c>
      <c r="H57" s="5">
        <v>45468</v>
      </c>
      <c r="I57" s="4">
        <v>257.33</v>
      </c>
      <c r="J57">
        <f t="shared" si="0"/>
        <v>1148.8</v>
      </c>
      <c r="K57">
        <f t="shared" si="2"/>
        <v>83.339999999999975</v>
      </c>
      <c r="L57" s="7" t="str">
        <f t="shared" si="3"/>
        <v>↑</v>
      </c>
      <c r="P57" t="str">
        <f t="shared" si="1"/>
        <v>Robert Anderson</v>
      </c>
    </row>
    <row r="58" spans="1:16" ht="15.75" customHeight="1" x14ac:dyDescent="0.25">
      <c r="A58" s="4" t="s">
        <v>24</v>
      </c>
      <c r="B58" s="4" t="s">
        <v>68</v>
      </c>
      <c r="C58" s="4" t="s">
        <v>36</v>
      </c>
      <c r="D58" s="4" t="s">
        <v>14</v>
      </c>
      <c r="E58" s="4">
        <v>973.26</v>
      </c>
      <c r="F58" s="4">
        <v>11</v>
      </c>
      <c r="G58" s="4">
        <v>0</v>
      </c>
      <c r="H58" s="5">
        <v>45470</v>
      </c>
      <c r="I58" s="4">
        <v>389.3</v>
      </c>
      <c r="J58">
        <f t="shared" si="0"/>
        <v>973.26</v>
      </c>
      <c r="K58">
        <f t="shared" si="2"/>
        <v>131.97000000000003</v>
      </c>
      <c r="L58" s="7" t="str">
        <f t="shared" si="3"/>
        <v>↑</v>
      </c>
      <c r="P58" t="str">
        <f t="shared" si="1"/>
        <v>Emma Taylor</v>
      </c>
    </row>
    <row r="59" spans="1:16" ht="15.75" customHeight="1" x14ac:dyDescent="0.25">
      <c r="A59" s="4" t="s">
        <v>43</v>
      </c>
      <c r="B59" s="4" t="s">
        <v>66</v>
      </c>
      <c r="C59" s="4" t="s">
        <v>26</v>
      </c>
      <c r="D59" s="4" t="s">
        <v>23</v>
      </c>
      <c r="E59" s="4">
        <v>741.61</v>
      </c>
      <c r="F59" s="4">
        <v>1</v>
      </c>
      <c r="G59" s="4">
        <v>0.2</v>
      </c>
      <c r="H59" s="5">
        <v>45471</v>
      </c>
      <c r="I59" s="4">
        <v>148.32</v>
      </c>
      <c r="J59">
        <f t="shared" si="0"/>
        <v>927.01249999999993</v>
      </c>
      <c r="K59">
        <f t="shared" si="2"/>
        <v>-240.98000000000002</v>
      </c>
      <c r="L59" s="7" t="str">
        <f t="shared" si="3"/>
        <v>↓</v>
      </c>
      <c r="P59" t="str">
        <f t="shared" si="1"/>
        <v>Sarah Davis</v>
      </c>
    </row>
    <row r="60" spans="1:16" ht="15.75" customHeight="1" x14ac:dyDescent="0.25">
      <c r="A60" s="4" t="s">
        <v>69</v>
      </c>
      <c r="B60" s="4" t="s">
        <v>40</v>
      </c>
      <c r="C60" s="4" t="s">
        <v>26</v>
      </c>
      <c r="D60" s="4" t="s">
        <v>14</v>
      </c>
      <c r="E60" s="4">
        <v>1248.82</v>
      </c>
      <c r="F60" s="4">
        <v>2</v>
      </c>
      <c r="G60" s="4">
        <v>0.1</v>
      </c>
      <c r="H60" s="5">
        <v>45473</v>
      </c>
      <c r="I60" s="4">
        <v>449.58</v>
      </c>
      <c r="J60">
        <f t="shared" si="0"/>
        <v>1387.5777777777778</v>
      </c>
      <c r="K60">
        <f t="shared" si="2"/>
        <v>301.26</v>
      </c>
      <c r="L60" s="7" t="str">
        <f t="shared" si="3"/>
        <v>↑</v>
      </c>
      <c r="P60" t="str">
        <f t="shared" si="1"/>
        <v>Emma Davis</v>
      </c>
    </row>
    <row r="61" spans="1:16" ht="15.75" customHeight="1" x14ac:dyDescent="0.25">
      <c r="A61" s="4" t="s">
        <v>15</v>
      </c>
      <c r="B61" s="4" t="s">
        <v>61</v>
      </c>
      <c r="C61" s="4" t="s">
        <v>13</v>
      </c>
      <c r="D61" s="4" t="s">
        <v>17</v>
      </c>
      <c r="E61" s="4">
        <v>1360.36</v>
      </c>
      <c r="F61" s="4">
        <v>17</v>
      </c>
      <c r="G61" s="4">
        <v>0</v>
      </c>
      <c r="H61" s="5">
        <v>45473</v>
      </c>
      <c r="I61" s="4">
        <v>680.18</v>
      </c>
      <c r="J61">
        <f t="shared" si="0"/>
        <v>1360.36</v>
      </c>
      <c r="K61">
        <f t="shared" si="2"/>
        <v>230.59999999999997</v>
      </c>
      <c r="L61" s="7" t="str">
        <f t="shared" si="3"/>
        <v>↑</v>
      </c>
      <c r="P61" t="str">
        <f t="shared" si="1"/>
        <v>Mary Wilson</v>
      </c>
    </row>
    <row r="62" spans="1:16" ht="15.75" customHeight="1" x14ac:dyDescent="0.25">
      <c r="A62" s="4" t="s">
        <v>59</v>
      </c>
      <c r="B62" s="4" t="s">
        <v>33</v>
      </c>
      <c r="C62" s="4" t="s">
        <v>20</v>
      </c>
      <c r="D62" s="4" t="s">
        <v>14</v>
      </c>
      <c r="E62" s="4">
        <v>1383.3</v>
      </c>
      <c r="F62" s="4">
        <v>8</v>
      </c>
      <c r="G62" s="4">
        <v>0.1</v>
      </c>
      <c r="H62" s="5">
        <v>45478</v>
      </c>
      <c r="I62" s="4">
        <v>497.99</v>
      </c>
      <c r="J62">
        <f t="shared" si="0"/>
        <v>1537</v>
      </c>
      <c r="K62">
        <f t="shared" si="2"/>
        <v>-182.18999999999994</v>
      </c>
      <c r="L62" s="7" t="str">
        <f t="shared" si="3"/>
        <v>↓</v>
      </c>
      <c r="P62" t="str">
        <f t="shared" si="1"/>
        <v>Mary Davis</v>
      </c>
    </row>
    <row r="63" spans="1:16" ht="15.75" customHeight="1" x14ac:dyDescent="0.25">
      <c r="A63" s="4" t="s">
        <v>37</v>
      </c>
      <c r="B63" s="4" t="s">
        <v>57</v>
      </c>
      <c r="C63" s="4" t="s">
        <v>36</v>
      </c>
      <c r="D63" s="4" t="s">
        <v>41</v>
      </c>
      <c r="E63" s="4">
        <v>488.99</v>
      </c>
      <c r="F63" s="4">
        <v>9</v>
      </c>
      <c r="G63" s="4">
        <v>0</v>
      </c>
      <c r="H63" s="5">
        <v>45479</v>
      </c>
      <c r="I63" s="4">
        <v>220.05</v>
      </c>
      <c r="J63">
        <f t="shared" si="0"/>
        <v>488.99</v>
      </c>
      <c r="K63">
        <f t="shared" si="2"/>
        <v>-277.94</v>
      </c>
      <c r="L63" s="7" t="str">
        <f t="shared" si="3"/>
        <v>↓</v>
      </c>
      <c r="P63" t="str">
        <f t="shared" si="1"/>
        <v>David Brown</v>
      </c>
    </row>
    <row r="64" spans="1:16" ht="15.75" customHeight="1" x14ac:dyDescent="0.25">
      <c r="A64" s="4" t="s">
        <v>32</v>
      </c>
      <c r="B64" s="4" t="s">
        <v>33</v>
      </c>
      <c r="C64" s="4" t="s">
        <v>20</v>
      </c>
      <c r="D64" s="4" t="s">
        <v>29</v>
      </c>
      <c r="E64" s="4">
        <v>933.71</v>
      </c>
      <c r="F64" s="4">
        <v>17</v>
      </c>
      <c r="G64" s="4">
        <v>0.1</v>
      </c>
      <c r="H64" s="5">
        <v>45481</v>
      </c>
      <c r="I64" s="4">
        <v>294.12</v>
      </c>
      <c r="J64">
        <f t="shared" si="0"/>
        <v>1037.4555555555555</v>
      </c>
      <c r="K64">
        <f t="shared" si="2"/>
        <v>74.069999999999993</v>
      </c>
      <c r="L64" s="7" t="str">
        <f t="shared" si="3"/>
        <v>↑</v>
      </c>
      <c r="P64" t="str">
        <f t="shared" si="1"/>
        <v>Mary Davis</v>
      </c>
    </row>
    <row r="65" spans="1:16" ht="15.75" customHeight="1" x14ac:dyDescent="0.25">
      <c r="A65" s="4" t="s">
        <v>69</v>
      </c>
      <c r="B65" s="4" t="s">
        <v>12</v>
      </c>
      <c r="C65" s="4" t="s">
        <v>13</v>
      </c>
      <c r="D65" s="4" t="s">
        <v>23</v>
      </c>
      <c r="E65" s="4">
        <v>1005.53</v>
      </c>
      <c r="F65" s="4">
        <v>17</v>
      </c>
      <c r="G65" s="4">
        <v>0.2</v>
      </c>
      <c r="H65" s="5">
        <v>45481</v>
      </c>
      <c r="I65" s="4">
        <v>201.11</v>
      </c>
      <c r="J65">
        <f t="shared" si="0"/>
        <v>1256.9124999999999</v>
      </c>
      <c r="K65">
        <f t="shared" si="2"/>
        <v>-93.009999999999991</v>
      </c>
      <c r="L65" s="7" t="str">
        <f t="shared" si="3"/>
        <v>↓</v>
      </c>
      <c r="P65" t="str">
        <f t="shared" si="1"/>
        <v>James Davis</v>
      </c>
    </row>
    <row r="66" spans="1:16" ht="15.75" customHeight="1" x14ac:dyDescent="0.25">
      <c r="A66" s="4" t="s">
        <v>43</v>
      </c>
      <c r="B66" s="4" t="s">
        <v>63</v>
      </c>
      <c r="C66" s="4" t="s">
        <v>22</v>
      </c>
      <c r="D66" s="4" t="s">
        <v>23</v>
      </c>
      <c r="E66" s="4">
        <v>1100.0999999999999</v>
      </c>
      <c r="F66" s="4">
        <v>5</v>
      </c>
      <c r="G66" s="4">
        <v>0.05</v>
      </c>
      <c r="H66" s="5">
        <v>45482</v>
      </c>
      <c r="I66" s="4">
        <v>261.27</v>
      </c>
      <c r="J66">
        <f t="shared" si="0"/>
        <v>1158</v>
      </c>
      <c r="K66">
        <f t="shared" si="2"/>
        <v>60.159999999999968</v>
      </c>
      <c r="L66" s="7" t="str">
        <f t="shared" si="3"/>
        <v>↑</v>
      </c>
      <c r="P66" t="str">
        <f t="shared" si="1"/>
        <v>Emma Wilson</v>
      </c>
    </row>
    <row r="67" spans="1:16" ht="15.75" customHeight="1" x14ac:dyDescent="0.25">
      <c r="A67" s="4" t="s">
        <v>69</v>
      </c>
      <c r="B67" s="4" t="s">
        <v>25</v>
      </c>
      <c r="C67" s="4" t="s">
        <v>26</v>
      </c>
      <c r="D67" s="4" t="s">
        <v>29</v>
      </c>
      <c r="E67" s="4">
        <v>1034.7</v>
      </c>
      <c r="F67" s="4">
        <v>15</v>
      </c>
      <c r="G67" s="4">
        <v>0.15</v>
      </c>
      <c r="H67" s="5">
        <v>45487</v>
      </c>
      <c r="I67" s="4">
        <v>307.82</v>
      </c>
      <c r="J67">
        <f t="shared" ref="J67:J130" si="5">E67/(1-G67)</f>
        <v>1217.294117647059</v>
      </c>
      <c r="K67">
        <f t="shared" si="2"/>
        <v>46.550000000000011</v>
      </c>
      <c r="L67" s="7" t="str">
        <f t="shared" si="3"/>
        <v>↑</v>
      </c>
      <c r="P67" t="str">
        <f t="shared" ref="P67:P130" si="6">INDEX(B67:B266,MATCH(MAX(E67),E67:E266,0))</f>
        <v>James Wilson</v>
      </c>
    </row>
    <row r="68" spans="1:16" ht="15.75" customHeight="1" x14ac:dyDescent="0.25">
      <c r="A68" s="4" t="s">
        <v>67</v>
      </c>
      <c r="B68" s="4" t="s">
        <v>33</v>
      </c>
      <c r="C68" s="4" t="s">
        <v>22</v>
      </c>
      <c r="D68" s="4" t="s">
        <v>14</v>
      </c>
      <c r="E68" s="4">
        <v>876.44</v>
      </c>
      <c r="F68" s="4">
        <v>12</v>
      </c>
      <c r="G68" s="4">
        <v>0.05</v>
      </c>
      <c r="H68" s="5">
        <v>45488</v>
      </c>
      <c r="I68" s="4">
        <v>333.05</v>
      </c>
      <c r="J68">
        <f t="shared" si="5"/>
        <v>922.56842105263172</v>
      </c>
      <c r="K68">
        <f t="shared" ref="K68:K131" si="7">I68-I67</f>
        <v>25.230000000000018</v>
      </c>
      <c r="L68" s="7" t="str">
        <f t="shared" ref="L68:L131" si="8">IF(K68&gt;0,"↑","↓")</f>
        <v>↑</v>
      </c>
      <c r="P68" t="str">
        <f t="shared" si="6"/>
        <v>Mary Davis</v>
      </c>
    </row>
    <row r="69" spans="1:16" ht="15.75" customHeight="1" x14ac:dyDescent="0.25">
      <c r="A69" s="4" t="s">
        <v>70</v>
      </c>
      <c r="B69" s="4" t="s">
        <v>57</v>
      </c>
      <c r="C69" s="4" t="s">
        <v>13</v>
      </c>
      <c r="D69" s="4" t="s">
        <v>29</v>
      </c>
      <c r="E69" s="4">
        <v>1371.34</v>
      </c>
      <c r="F69" s="4">
        <v>5</v>
      </c>
      <c r="G69" s="4">
        <v>0.05</v>
      </c>
      <c r="H69" s="5">
        <v>45488</v>
      </c>
      <c r="I69" s="4">
        <v>455.97</v>
      </c>
      <c r="J69">
        <f t="shared" si="5"/>
        <v>1443.5157894736842</v>
      </c>
      <c r="K69">
        <f t="shared" si="7"/>
        <v>122.92000000000002</v>
      </c>
      <c r="L69" s="7" t="str">
        <f t="shared" si="8"/>
        <v>↑</v>
      </c>
      <c r="P69" t="str">
        <f t="shared" si="6"/>
        <v>David Brown</v>
      </c>
    </row>
    <row r="70" spans="1:16" ht="15.75" customHeight="1" x14ac:dyDescent="0.25">
      <c r="A70" s="4" t="s">
        <v>59</v>
      </c>
      <c r="B70" s="4" t="s">
        <v>49</v>
      </c>
      <c r="C70" s="4" t="s">
        <v>26</v>
      </c>
      <c r="D70" s="4" t="s">
        <v>23</v>
      </c>
      <c r="E70" s="4">
        <v>1020.26</v>
      </c>
      <c r="F70" s="4">
        <v>11</v>
      </c>
      <c r="G70" s="4">
        <v>0.05</v>
      </c>
      <c r="H70" s="5">
        <v>45494</v>
      </c>
      <c r="I70" s="4">
        <v>242.31</v>
      </c>
      <c r="J70">
        <f t="shared" si="5"/>
        <v>1073.957894736842</v>
      </c>
      <c r="K70">
        <f t="shared" si="7"/>
        <v>-213.66000000000003</v>
      </c>
      <c r="L70" s="7" t="str">
        <f t="shared" si="8"/>
        <v>↓</v>
      </c>
      <c r="P70" t="str">
        <f t="shared" si="6"/>
        <v>Mary Jackson</v>
      </c>
    </row>
    <row r="71" spans="1:16" ht="15.75" customHeight="1" x14ac:dyDescent="0.25">
      <c r="A71" s="4" t="s">
        <v>46</v>
      </c>
      <c r="B71" s="4" t="s">
        <v>12</v>
      </c>
      <c r="C71" s="4" t="s">
        <v>36</v>
      </c>
      <c r="D71" s="4" t="s">
        <v>41</v>
      </c>
      <c r="E71" s="4">
        <v>804.81</v>
      </c>
      <c r="F71" s="4">
        <v>1</v>
      </c>
      <c r="G71" s="4">
        <v>0.05</v>
      </c>
      <c r="H71" s="5">
        <v>45502</v>
      </c>
      <c r="I71" s="4">
        <v>344.06</v>
      </c>
      <c r="J71">
        <f t="shared" si="5"/>
        <v>847.16842105263152</v>
      </c>
      <c r="K71">
        <f t="shared" si="7"/>
        <v>101.75</v>
      </c>
      <c r="L71" s="7" t="str">
        <f t="shared" si="8"/>
        <v>↑</v>
      </c>
      <c r="P71" t="str">
        <f t="shared" si="6"/>
        <v>James Davis</v>
      </c>
    </row>
    <row r="72" spans="1:16" ht="15.75" customHeight="1" x14ac:dyDescent="0.25">
      <c r="A72" s="4" t="s">
        <v>24</v>
      </c>
      <c r="B72" s="4" t="s">
        <v>57</v>
      </c>
      <c r="C72" s="4" t="s">
        <v>36</v>
      </c>
      <c r="D72" s="4" t="s">
        <v>23</v>
      </c>
      <c r="E72" s="4">
        <v>608.66</v>
      </c>
      <c r="F72" s="4">
        <v>1</v>
      </c>
      <c r="G72" s="4">
        <v>0.05</v>
      </c>
      <c r="H72" s="5">
        <v>45503</v>
      </c>
      <c r="I72" s="4">
        <v>144.56</v>
      </c>
      <c r="J72">
        <f t="shared" si="5"/>
        <v>640.69473684210527</v>
      </c>
      <c r="K72">
        <f t="shared" si="7"/>
        <v>-199.5</v>
      </c>
      <c r="L72" s="7" t="str">
        <f t="shared" si="8"/>
        <v>↓</v>
      </c>
      <c r="P72" t="str">
        <f t="shared" si="6"/>
        <v>David Brown</v>
      </c>
    </row>
    <row r="73" spans="1:16" ht="15.75" customHeight="1" x14ac:dyDescent="0.25">
      <c r="A73" s="4" t="s">
        <v>70</v>
      </c>
      <c r="B73" s="4" t="s">
        <v>71</v>
      </c>
      <c r="C73" s="4" t="s">
        <v>22</v>
      </c>
      <c r="D73" s="4" t="s">
        <v>41</v>
      </c>
      <c r="E73" s="4">
        <v>981.2</v>
      </c>
      <c r="F73" s="4">
        <v>19</v>
      </c>
      <c r="G73" s="4">
        <v>0</v>
      </c>
      <c r="H73" s="5">
        <v>45504</v>
      </c>
      <c r="I73" s="4">
        <v>441.54</v>
      </c>
      <c r="J73">
        <f t="shared" si="5"/>
        <v>981.2</v>
      </c>
      <c r="K73">
        <f t="shared" si="7"/>
        <v>296.98</v>
      </c>
      <c r="L73" s="7" t="str">
        <f t="shared" si="8"/>
        <v>↑</v>
      </c>
      <c r="P73" t="str">
        <f t="shared" si="6"/>
        <v>Linda Moore</v>
      </c>
    </row>
    <row r="74" spans="1:16" ht="15.75" customHeight="1" x14ac:dyDescent="0.25">
      <c r="A74" s="4" t="s">
        <v>72</v>
      </c>
      <c r="B74" s="4" t="s">
        <v>57</v>
      </c>
      <c r="C74" s="4" t="s">
        <v>20</v>
      </c>
      <c r="D74" s="4" t="s">
        <v>23</v>
      </c>
      <c r="E74" s="4">
        <v>539.77</v>
      </c>
      <c r="F74" s="4">
        <v>10</v>
      </c>
      <c r="G74" s="4">
        <v>0.15</v>
      </c>
      <c r="H74" s="5">
        <v>45509</v>
      </c>
      <c r="I74" s="4">
        <v>114.7</v>
      </c>
      <c r="J74">
        <f t="shared" si="5"/>
        <v>635.02352941176468</v>
      </c>
      <c r="K74">
        <f t="shared" si="7"/>
        <v>-326.84000000000003</v>
      </c>
      <c r="L74" s="7" t="str">
        <f t="shared" si="8"/>
        <v>↓</v>
      </c>
      <c r="P74" t="str">
        <f t="shared" si="6"/>
        <v>David Brown</v>
      </c>
    </row>
    <row r="75" spans="1:16" ht="15.75" customHeight="1" x14ac:dyDescent="0.25">
      <c r="A75" s="4" t="s">
        <v>15</v>
      </c>
      <c r="B75" s="4" t="s">
        <v>73</v>
      </c>
      <c r="C75" s="4" t="s">
        <v>22</v>
      </c>
      <c r="D75" s="4" t="s">
        <v>14</v>
      </c>
      <c r="E75" s="4">
        <v>804.45</v>
      </c>
      <c r="F75" s="4">
        <v>5</v>
      </c>
      <c r="G75" s="4">
        <v>0.2</v>
      </c>
      <c r="H75" s="5">
        <v>45509</v>
      </c>
      <c r="I75" s="4">
        <v>257.42</v>
      </c>
      <c r="J75">
        <f t="shared" si="5"/>
        <v>1005.5625</v>
      </c>
      <c r="K75">
        <f t="shared" si="7"/>
        <v>142.72000000000003</v>
      </c>
      <c r="L75" s="7" t="str">
        <f t="shared" si="8"/>
        <v>↑</v>
      </c>
      <c r="P75" t="str">
        <f t="shared" si="6"/>
        <v>David Anderson</v>
      </c>
    </row>
    <row r="76" spans="1:16" ht="15.75" customHeight="1" x14ac:dyDescent="0.25">
      <c r="A76" s="4" t="s">
        <v>72</v>
      </c>
      <c r="B76" s="4" t="s">
        <v>40</v>
      </c>
      <c r="C76" s="4" t="s">
        <v>13</v>
      </c>
      <c r="D76" s="4" t="s">
        <v>23</v>
      </c>
      <c r="E76" s="4">
        <v>1526.6</v>
      </c>
      <c r="F76" s="4">
        <v>13</v>
      </c>
      <c r="G76" s="4">
        <v>0.2</v>
      </c>
      <c r="H76" s="5">
        <v>45512</v>
      </c>
      <c r="I76" s="4">
        <v>305.32</v>
      </c>
      <c r="J76">
        <f t="shared" si="5"/>
        <v>1908.2499999999998</v>
      </c>
      <c r="K76">
        <f t="shared" si="7"/>
        <v>47.899999999999977</v>
      </c>
      <c r="L76" s="7" t="str">
        <f t="shared" si="8"/>
        <v>↑</v>
      </c>
      <c r="P76" t="str">
        <f t="shared" si="6"/>
        <v>Emma Davis</v>
      </c>
    </row>
    <row r="77" spans="1:16" ht="15.75" customHeight="1" x14ac:dyDescent="0.25">
      <c r="A77" s="4" t="s">
        <v>15</v>
      </c>
      <c r="B77" s="4" t="s">
        <v>31</v>
      </c>
      <c r="C77" s="4" t="s">
        <v>13</v>
      </c>
      <c r="D77" s="4" t="s">
        <v>23</v>
      </c>
      <c r="E77" s="4">
        <v>1215.26</v>
      </c>
      <c r="F77" s="4">
        <v>5</v>
      </c>
      <c r="G77" s="4">
        <v>0.15</v>
      </c>
      <c r="H77" s="5">
        <v>45513</v>
      </c>
      <c r="I77" s="4">
        <v>258.24</v>
      </c>
      <c r="J77">
        <f t="shared" si="5"/>
        <v>1429.7176470588236</v>
      </c>
      <c r="K77">
        <f t="shared" si="7"/>
        <v>-47.079999999999984</v>
      </c>
      <c r="L77" s="7" t="str">
        <f t="shared" si="8"/>
        <v>↓</v>
      </c>
      <c r="P77" t="str">
        <f t="shared" si="6"/>
        <v>Linda Wilson</v>
      </c>
    </row>
    <row r="78" spans="1:16" ht="15.75" customHeight="1" x14ac:dyDescent="0.25">
      <c r="A78" s="4" t="s">
        <v>21</v>
      </c>
      <c r="B78" s="4" t="s">
        <v>55</v>
      </c>
      <c r="C78" s="4" t="s">
        <v>36</v>
      </c>
      <c r="D78" s="4" t="s">
        <v>29</v>
      </c>
      <c r="E78" s="4">
        <v>1261.3399999999999</v>
      </c>
      <c r="F78" s="4">
        <v>3</v>
      </c>
      <c r="G78" s="4">
        <v>0</v>
      </c>
      <c r="H78" s="5">
        <v>45519</v>
      </c>
      <c r="I78" s="4">
        <v>441.47</v>
      </c>
      <c r="J78">
        <f t="shared" si="5"/>
        <v>1261.3399999999999</v>
      </c>
      <c r="K78">
        <f t="shared" si="7"/>
        <v>183.23000000000002</v>
      </c>
      <c r="L78" s="7" t="str">
        <f t="shared" si="8"/>
        <v>↑</v>
      </c>
      <c r="P78" t="str">
        <f t="shared" si="6"/>
        <v>Linda Taylor</v>
      </c>
    </row>
    <row r="79" spans="1:16" ht="15.75" customHeight="1" x14ac:dyDescent="0.25">
      <c r="A79" s="4" t="s">
        <v>74</v>
      </c>
      <c r="B79" s="4" t="s">
        <v>47</v>
      </c>
      <c r="C79" s="4" t="s">
        <v>26</v>
      </c>
      <c r="D79" s="4" t="s">
        <v>29</v>
      </c>
      <c r="E79" s="4">
        <v>518.07000000000005</v>
      </c>
      <c r="F79" s="4">
        <v>7</v>
      </c>
      <c r="G79" s="4">
        <v>0.05</v>
      </c>
      <c r="H79" s="5">
        <v>45522</v>
      </c>
      <c r="I79" s="4">
        <v>172.26</v>
      </c>
      <c r="J79">
        <f t="shared" si="5"/>
        <v>545.33684210526326</v>
      </c>
      <c r="K79">
        <f t="shared" si="7"/>
        <v>-269.21000000000004</v>
      </c>
      <c r="L79" s="7" t="str">
        <f t="shared" si="8"/>
        <v>↓</v>
      </c>
      <c r="P79" t="str">
        <f t="shared" si="6"/>
        <v>Lisa Thomas</v>
      </c>
    </row>
    <row r="80" spans="1:16" ht="15.75" customHeight="1" x14ac:dyDescent="0.25">
      <c r="A80" s="4" t="s">
        <v>32</v>
      </c>
      <c r="B80" s="4" t="s">
        <v>31</v>
      </c>
      <c r="C80" s="4" t="s">
        <v>13</v>
      </c>
      <c r="D80" s="4" t="s">
        <v>41</v>
      </c>
      <c r="E80" s="4">
        <v>1111.3399999999999</v>
      </c>
      <c r="F80" s="4">
        <v>1</v>
      </c>
      <c r="G80" s="4">
        <v>0</v>
      </c>
      <c r="H80" s="5">
        <v>45523</v>
      </c>
      <c r="I80" s="4">
        <v>500.1</v>
      </c>
      <c r="J80">
        <f t="shared" si="5"/>
        <v>1111.3399999999999</v>
      </c>
      <c r="K80">
        <f t="shared" si="7"/>
        <v>327.84000000000003</v>
      </c>
      <c r="L80" s="7" t="str">
        <f t="shared" si="8"/>
        <v>↑</v>
      </c>
      <c r="P80" t="str">
        <f t="shared" si="6"/>
        <v>Linda Wilson</v>
      </c>
    </row>
    <row r="81" spans="1:16" ht="15.75" customHeight="1" x14ac:dyDescent="0.25">
      <c r="A81" s="4" t="s">
        <v>24</v>
      </c>
      <c r="B81" s="4" t="s">
        <v>33</v>
      </c>
      <c r="C81" s="4" t="s">
        <v>20</v>
      </c>
      <c r="D81" s="4" t="s">
        <v>17</v>
      </c>
      <c r="E81" s="4">
        <v>1291.47</v>
      </c>
      <c r="F81" s="4">
        <v>18</v>
      </c>
      <c r="G81" s="4">
        <v>0.1</v>
      </c>
      <c r="H81" s="5">
        <v>45526</v>
      </c>
      <c r="I81" s="4">
        <v>581.16</v>
      </c>
      <c r="J81">
        <f t="shared" si="5"/>
        <v>1434.9666666666667</v>
      </c>
      <c r="K81">
        <f t="shared" si="7"/>
        <v>81.059999999999945</v>
      </c>
      <c r="L81" s="7" t="str">
        <f t="shared" si="8"/>
        <v>↑</v>
      </c>
      <c r="P81" t="str">
        <f t="shared" si="6"/>
        <v>Mary Davis</v>
      </c>
    </row>
    <row r="82" spans="1:16" ht="15.75" customHeight="1" x14ac:dyDescent="0.25">
      <c r="A82" s="4" t="s">
        <v>27</v>
      </c>
      <c r="B82" s="4" t="s">
        <v>57</v>
      </c>
      <c r="C82" s="4" t="s">
        <v>26</v>
      </c>
      <c r="D82" s="4" t="s">
        <v>14</v>
      </c>
      <c r="E82" s="4">
        <v>679.71</v>
      </c>
      <c r="F82" s="4">
        <v>19</v>
      </c>
      <c r="G82" s="4">
        <v>0</v>
      </c>
      <c r="H82" s="5">
        <v>45534</v>
      </c>
      <c r="I82" s="4">
        <v>271.88</v>
      </c>
      <c r="J82">
        <f t="shared" si="5"/>
        <v>679.71</v>
      </c>
      <c r="K82">
        <f t="shared" si="7"/>
        <v>-309.27999999999997</v>
      </c>
      <c r="L82" s="7" t="str">
        <f t="shared" si="8"/>
        <v>↓</v>
      </c>
      <c r="P82" t="str">
        <f t="shared" si="6"/>
        <v>David Brown</v>
      </c>
    </row>
    <row r="83" spans="1:16" ht="15.75" customHeight="1" x14ac:dyDescent="0.25">
      <c r="A83" s="4" t="s">
        <v>70</v>
      </c>
      <c r="B83" s="4" t="s">
        <v>35</v>
      </c>
      <c r="C83" s="4" t="s">
        <v>20</v>
      </c>
      <c r="D83" s="4" t="s">
        <v>29</v>
      </c>
      <c r="E83" s="4">
        <v>1143.69</v>
      </c>
      <c r="F83" s="4">
        <v>17</v>
      </c>
      <c r="G83" s="4">
        <v>0</v>
      </c>
      <c r="H83" s="5">
        <v>45534</v>
      </c>
      <c r="I83" s="4">
        <v>400.29</v>
      </c>
      <c r="J83">
        <f t="shared" si="5"/>
        <v>1143.69</v>
      </c>
      <c r="K83">
        <f t="shared" si="7"/>
        <v>128.41000000000003</v>
      </c>
      <c r="L83" s="7" t="str">
        <f t="shared" si="8"/>
        <v>↑</v>
      </c>
      <c r="P83" t="str">
        <f t="shared" si="6"/>
        <v>Linda Jackson</v>
      </c>
    </row>
    <row r="84" spans="1:16" ht="15.75" customHeight="1" x14ac:dyDescent="0.25">
      <c r="A84" s="4" t="s">
        <v>54</v>
      </c>
      <c r="B84" s="4" t="s">
        <v>52</v>
      </c>
      <c r="C84" s="4" t="s">
        <v>36</v>
      </c>
      <c r="D84" s="4" t="s">
        <v>23</v>
      </c>
      <c r="E84" s="4">
        <v>790.08</v>
      </c>
      <c r="F84" s="4">
        <v>7</v>
      </c>
      <c r="G84" s="4">
        <v>0.1</v>
      </c>
      <c r="H84" s="5">
        <v>45536</v>
      </c>
      <c r="I84" s="4">
        <v>177.77</v>
      </c>
      <c r="J84">
        <f t="shared" si="5"/>
        <v>877.86666666666667</v>
      </c>
      <c r="K84">
        <f t="shared" si="7"/>
        <v>-222.52</v>
      </c>
      <c r="L84" s="7" t="str">
        <f t="shared" si="8"/>
        <v>↓</v>
      </c>
      <c r="P84" t="str">
        <f t="shared" si="6"/>
        <v>Linda Brown</v>
      </c>
    </row>
    <row r="85" spans="1:16" ht="15.75" customHeight="1" x14ac:dyDescent="0.25">
      <c r="A85" s="4" t="s">
        <v>21</v>
      </c>
      <c r="B85" s="4" t="s">
        <v>50</v>
      </c>
      <c r="C85" s="4" t="s">
        <v>36</v>
      </c>
      <c r="D85" s="4" t="s">
        <v>14</v>
      </c>
      <c r="E85" s="4">
        <v>1070.68</v>
      </c>
      <c r="F85" s="4">
        <v>7</v>
      </c>
      <c r="G85" s="4">
        <v>0.05</v>
      </c>
      <c r="H85" s="5">
        <v>45536</v>
      </c>
      <c r="I85" s="4">
        <v>406.86</v>
      </c>
      <c r="J85">
        <f t="shared" si="5"/>
        <v>1127.0315789473686</v>
      </c>
      <c r="K85">
        <f t="shared" si="7"/>
        <v>229.09</v>
      </c>
      <c r="L85" s="7" t="str">
        <f t="shared" si="8"/>
        <v>↑</v>
      </c>
      <c r="P85" t="str">
        <f t="shared" si="6"/>
        <v>Lisa Davis</v>
      </c>
    </row>
    <row r="86" spans="1:16" ht="15.75" customHeight="1" x14ac:dyDescent="0.25">
      <c r="A86" s="4" t="s">
        <v>60</v>
      </c>
      <c r="B86" s="4" t="s">
        <v>38</v>
      </c>
      <c r="C86" s="4" t="s">
        <v>13</v>
      </c>
      <c r="D86" s="4" t="s">
        <v>17</v>
      </c>
      <c r="E86" s="4">
        <v>1168.8900000000001</v>
      </c>
      <c r="F86" s="4">
        <v>4</v>
      </c>
      <c r="G86" s="4">
        <v>0.1</v>
      </c>
      <c r="H86" s="5">
        <v>45544</v>
      </c>
      <c r="I86" s="4">
        <v>526</v>
      </c>
      <c r="J86">
        <f t="shared" si="5"/>
        <v>1298.7666666666667</v>
      </c>
      <c r="K86">
        <f t="shared" si="7"/>
        <v>119.13999999999999</v>
      </c>
      <c r="L86" s="7" t="str">
        <f t="shared" si="8"/>
        <v>↑</v>
      </c>
      <c r="P86" t="str">
        <f t="shared" si="6"/>
        <v>David Thomas</v>
      </c>
    </row>
    <row r="87" spans="1:16" ht="15.75" customHeight="1" x14ac:dyDescent="0.25">
      <c r="A87" s="4" t="s">
        <v>69</v>
      </c>
      <c r="B87" s="4" t="s">
        <v>12</v>
      </c>
      <c r="C87" s="4" t="s">
        <v>22</v>
      </c>
      <c r="D87" s="4" t="s">
        <v>23</v>
      </c>
      <c r="E87" s="4">
        <v>1335.87</v>
      </c>
      <c r="F87" s="4">
        <v>17</v>
      </c>
      <c r="G87" s="4">
        <v>0</v>
      </c>
      <c r="H87" s="5">
        <v>45544</v>
      </c>
      <c r="I87" s="4">
        <v>333.97</v>
      </c>
      <c r="J87">
        <f t="shared" si="5"/>
        <v>1335.87</v>
      </c>
      <c r="K87">
        <f t="shared" si="7"/>
        <v>-192.02999999999997</v>
      </c>
      <c r="L87" s="7" t="str">
        <f t="shared" si="8"/>
        <v>↓</v>
      </c>
      <c r="P87" t="str">
        <f t="shared" si="6"/>
        <v>James Davis</v>
      </c>
    </row>
    <row r="88" spans="1:16" ht="15.75" customHeight="1" x14ac:dyDescent="0.25">
      <c r="A88" s="4" t="s">
        <v>42</v>
      </c>
      <c r="B88" s="4" t="s">
        <v>57</v>
      </c>
      <c r="C88" s="4" t="s">
        <v>20</v>
      </c>
      <c r="D88" s="4" t="s">
        <v>29</v>
      </c>
      <c r="E88" s="4">
        <v>873.7</v>
      </c>
      <c r="F88" s="4">
        <v>9</v>
      </c>
      <c r="G88" s="4">
        <v>0</v>
      </c>
      <c r="H88" s="5">
        <v>45546</v>
      </c>
      <c r="I88" s="4">
        <v>305.8</v>
      </c>
      <c r="J88">
        <f t="shared" si="5"/>
        <v>873.7</v>
      </c>
      <c r="K88">
        <f t="shared" si="7"/>
        <v>-28.170000000000016</v>
      </c>
      <c r="L88" s="7" t="str">
        <f t="shared" si="8"/>
        <v>↓</v>
      </c>
      <c r="P88" t="str">
        <f t="shared" si="6"/>
        <v>David Brown</v>
      </c>
    </row>
    <row r="89" spans="1:16" ht="15.75" customHeight="1" x14ac:dyDescent="0.25">
      <c r="A89" s="4" t="s">
        <v>74</v>
      </c>
      <c r="B89" s="4" t="s">
        <v>66</v>
      </c>
      <c r="C89" s="4" t="s">
        <v>13</v>
      </c>
      <c r="D89" s="4" t="s">
        <v>41</v>
      </c>
      <c r="E89" s="4">
        <v>1443.98</v>
      </c>
      <c r="F89" s="4">
        <v>19</v>
      </c>
      <c r="G89" s="4">
        <v>0</v>
      </c>
      <c r="H89" s="5">
        <v>45547</v>
      </c>
      <c r="I89" s="4">
        <v>649.79</v>
      </c>
      <c r="J89">
        <f t="shared" si="5"/>
        <v>1443.98</v>
      </c>
      <c r="K89">
        <f t="shared" si="7"/>
        <v>343.98999999999995</v>
      </c>
      <c r="L89" s="7" t="str">
        <f t="shared" si="8"/>
        <v>↑</v>
      </c>
      <c r="P89" t="str">
        <f t="shared" si="6"/>
        <v>Sarah Davis</v>
      </c>
    </row>
    <row r="90" spans="1:16" ht="15.75" customHeight="1" x14ac:dyDescent="0.25">
      <c r="A90" s="4" t="s">
        <v>42</v>
      </c>
      <c r="B90" s="4" t="s">
        <v>25</v>
      </c>
      <c r="C90" s="4" t="s">
        <v>20</v>
      </c>
      <c r="D90" s="4" t="s">
        <v>41</v>
      </c>
      <c r="E90" s="4">
        <v>1154.33</v>
      </c>
      <c r="F90" s="4">
        <v>11</v>
      </c>
      <c r="G90" s="4">
        <v>0.15</v>
      </c>
      <c r="H90" s="5">
        <v>45549</v>
      </c>
      <c r="I90" s="4">
        <v>441.53</v>
      </c>
      <c r="J90">
        <f t="shared" si="5"/>
        <v>1358.035294117647</v>
      </c>
      <c r="K90">
        <f t="shared" si="7"/>
        <v>-208.26</v>
      </c>
      <c r="L90" s="7" t="str">
        <f t="shared" si="8"/>
        <v>↓</v>
      </c>
      <c r="P90" t="str">
        <f t="shared" si="6"/>
        <v>James Wilson</v>
      </c>
    </row>
    <row r="91" spans="1:16" ht="15.75" customHeight="1" x14ac:dyDescent="0.25">
      <c r="A91" s="4" t="s">
        <v>51</v>
      </c>
      <c r="B91" s="4" t="s">
        <v>52</v>
      </c>
      <c r="C91" s="4" t="s">
        <v>22</v>
      </c>
      <c r="D91" s="4" t="s">
        <v>14</v>
      </c>
      <c r="E91" s="4">
        <v>1264.49</v>
      </c>
      <c r="F91" s="4">
        <v>16</v>
      </c>
      <c r="G91" s="4">
        <v>0.05</v>
      </c>
      <c r="H91" s="5">
        <v>45549</v>
      </c>
      <c r="I91" s="4">
        <v>480.51</v>
      </c>
      <c r="J91">
        <f t="shared" si="5"/>
        <v>1331.042105263158</v>
      </c>
      <c r="K91">
        <f t="shared" si="7"/>
        <v>38.980000000000018</v>
      </c>
      <c r="L91" s="7" t="str">
        <f t="shared" si="8"/>
        <v>↑</v>
      </c>
      <c r="P91" t="str">
        <f t="shared" si="6"/>
        <v>Linda Brown</v>
      </c>
    </row>
    <row r="92" spans="1:16" ht="15.75" customHeight="1" x14ac:dyDescent="0.25">
      <c r="A92" s="4" t="s">
        <v>27</v>
      </c>
      <c r="B92" s="4" t="s">
        <v>68</v>
      </c>
      <c r="C92" s="4" t="s">
        <v>13</v>
      </c>
      <c r="D92" s="4" t="s">
        <v>29</v>
      </c>
      <c r="E92" s="4">
        <v>1101.55</v>
      </c>
      <c r="F92" s="4">
        <v>4</v>
      </c>
      <c r="G92" s="4">
        <v>0.1</v>
      </c>
      <c r="H92" s="5">
        <v>45551</v>
      </c>
      <c r="I92" s="4">
        <v>346.99</v>
      </c>
      <c r="J92">
        <f t="shared" si="5"/>
        <v>1223.9444444444443</v>
      </c>
      <c r="K92">
        <f t="shared" si="7"/>
        <v>-133.51999999999998</v>
      </c>
      <c r="L92" s="7" t="str">
        <f t="shared" si="8"/>
        <v>↓</v>
      </c>
      <c r="P92" t="str">
        <f t="shared" si="6"/>
        <v>Emma Taylor</v>
      </c>
    </row>
    <row r="93" spans="1:16" ht="15.75" customHeight="1" x14ac:dyDescent="0.25">
      <c r="A93" s="4" t="s">
        <v>75</v>
      </c>
      <c r="B93" s="4" t="s">
        <v>16</v>
      </c>
      <c r="C93" s="4" t="s">
        <v>22</v>
      </c>
      <c r="D93" s="4" t="s">
        <v>29</v>
      </c>
      <c r="E93" s="4">
        <v>727.73</v>
      </c>
      <c r="F93" s="4">
        <v>1</v>
      </c>
      <c r="G93" s="4">
        <v>0.1</v>
      </c>
      <c r="H93" s="5">
        <v>45552</v>
      </c>
      <c r="I93" s="4">
        <v>229.23</v>
      </c>
      <c r="J93">
        <f t="shared" si="5"/>
        <v>808.58888888888885</v>
      </c>
      <c r="K93">
        <f t="shared" si="7"/>
        <v>-117.76000000000002</v>
      </c>
      <c r="L93" s="7" t="str">
        <f t="shared" si="8"/>
        <v>↓</v>
      </c>
      <c r="P93" t="str">
        <f t="shared" si="6"/>
        <v>Robert Anderson</v>
      </c>
    </row>
    <row r="94" spans="1:16" ht="15.75" customHeight="1" x14ac:dyDescent="0.25">
      <c r="A94" s="4" t="s">
        <v>76</v>
      </c>
      <c r="B94" s="4" t="s">
        <v>40</v>
      </c>
      <c r="C94" s="4" t="s">
        <v>20</v>
      </c>
      <c r="D94" s="4" t="s">
        <v>41</v>
      </c>
      <c r="E94" s="4">
        <v>875.41</v>
      </c>
      <c r="F94" s="4">
        <v>13</v>
      </c>
      <c r="G94" s="4">
        <v>0.15</v>
      </c>
      <c r="H94" s="5">
        <v>45552</v>
      </c>
      <c r="I94" s="4">
        <v>334.84</v>
      </c>
      <c r="J94">
        <f t="shared" si="5"/>
        <v>1029.8941176470589</v>
      </c>
      <c r="K94">
        <f t="shared" si="7"/>
        <v>105.60999999999999</v>
      </c>
      <c r="L94" s="7" t="str">
        <f t="shared" si="8"/>
        <v>↑</v>
      </c>
      <c r="P94" t="str">
        <f t="shared" si="6"/>
        <v>Emma Davis</v>
      </c>
    </row>
    <row r="95" spans="1:16" ht="15.75" customHeight="1" x14ac:dyDescent="0.25">
      <c r="A95" s="4" t="s">
        <v>69</v>
      </c>
      <c r="B95" s="4" t="s">
        <v>25</v>
      </c>
      <c r="C95" s="4" t="s">
        <v>13</v>
      </c>
      <c r="D95" s="4" t="s">
        <v>23</v>
      </c>
      <c r="E95" s="4">
        <v>1158.94</v>
      </c>
      <c r="F95" s="4">
        <v>19</v>
      </c>
      <c r="G95" s="4">
        <v>0.2</v>
      </c>
      <c r="H95" s="5">
        <v>45553</v>
      </c>
      <c r="I95" s="4">
        <v>231.79</v>
      </c>
      <c r="J95">
        <f t="shared" si="5"/>
        <v>1448.675</v>
      </c>
      <c r="K95">
        <f t="shared" si="7"/>
        <v>-103.04999999999998</v>
      </c>
      <c r="L95" s="7" t="str">
        <f t="shared" si="8"/>
        <v>↓</v>
      </c>
      <c r="P95" t="str">
        <f t="shared" si="6"/>
        <v>James Wilson</v>
      </c>
    </row>
    <row r="96" spans="1:16" ht="15.75" customHeight="1" x14ac:dyDescent="0.25">
      <c r="A96" s="4" t="s">
        <v>77</v>
      </c>
      <c r="B96" s="4" t="s">
        <v>49</v>
      </c>
      <c r="C96" s="4" t="s">
        <v>22</v>
      </c>
      <c r="D96" s="4" t="s">
        <v>14</v>
      </c>
      <c r="E96" s="4">
        <v>966.3</v>
      </c>
      <c r="F96" s="4">
        <v>2</v>
      </c>
      <c r="G96" s="4">
        <v>0.15</v>
      </c>
      <c r="H96" s="5">
        <v>45557</v>
      </c>
      <c r="I96" s="4">
        <v>328.54</v>
      </c>
      <c r="J96">
        <f t="shared" si="5"/>
        <v>1136.8235294117646</v>
      </c>
      <c r="K96">
        <f t="shared" si="7"/>
        <v>96.750000000000028</v>
      </c>
      <c r="L96" s="7" t="str">
        <f t="shared" si="8"/>
        <v>↑</v>
      </c>
      <c r="P96" t="str">
        <f t="shared" si="6"/>
        <v>Mary Jackson</v>
      </c>
    </row>
    <row r="97" spans="1:16" ht="15.75" customHeight="1" x14ac:dyDescent="0.25">
      <c r="A97" s="4" t="s">
        <v>70</v>
      </c>
      <c r="B97" s="4" t="s">
        <v>19</v>
      </c>
      <c r="C97" s="4" t="s">
        <v>22</v>
      </c>
      <c r="D97" s="4" t="s">
        <v>14</v>
      </c>
      <c r="E97" s="4">
        <v>917.48</v>
      </c>
      <c r="F97" s="4">
        <v>6</v>
      </c>
      <c r="G97" s="4">
        <v>0</v>
      </c>
      <c r="H97" s="5">
        <v>45558</v>
      </c>
      <c r="I97" s="4">
        <v>366.99</v>
      </c>
      <c r="J97">
        <f t="shared" si="5"/>
        <v>917.48</v>
      </c>
      <c r="K97">
        <f t="shared" si="7"/>
        <v>38.449999999999989</v>
      </c>
      <c r="L97" s="7" t="str">
        <f t="shared" si="8"/>
        <v>↑</v>
      </c>
      <c r="P97" t="str">
        <f t="shared" si="6"/>
        <v>James Taylor</v>
      </c>
    </row>
    <row r="98" spans="1:16" ht="15.75" customHeight="1" x14ac:dyDescent="0.25">
      <c r="A98" s="4" t="s">
        <v>43</v>
      </c>
      <c r="B98" s="4" t="s">
        <v>63</v>
      </c>
      <c r="C98" s="4" t="s">
        <v>13</v>
      </c>
      <c r="D98" s="4" t="s">
        <v>29</v>
      </c>
      <c r="E98" s="4">
        <v>1172.97</v>
      </c>
      <c r="F98" s="4">
        <v>7</v>
      </c>
      <c r="G98" s="4">
        <v>0.15</v>
      </c>
      <c r="H98" s="5">
        <v>45559</v>
      </c>
      <c r="I98" s="4">
        <v>348.96</v>
      </c>
      <c r="J98">
        <f t="shared" si="5"/>
        <v>1379.964705882353</v>
      </c>
      <c r="K98">
        <f t="shared" si="7"/>
        <v>-18.03000000000003</v>
      </c>
      <c r="L98" s="7" t="str">
        <f t="shared" si="8"/>
        <v>↓</v>
      </c>
      <c r="P98" t="str">
        <f t="shared" si="6"/>
        <v>Emma Wilson</v>
      </c>
    </row>
    <row r="99" spans="1:16" ht="15.75" customHeight="1" x14ac:dyDescent="0.25">
      <c r="A99" s="4" t="s">
        <v>59</v>
      </c>
      <c r="B99" s="4" t="s">
        <v>25</v>
      </c>
      <c r="C99" s="4" t="s">
        <v>26</v>
      </c>
      <c r="D99" s="4" t="s">
        <v>17</v>
      </c>
      <c r="E99" s="4">
        <v>1205.82</v>
      </c>
      <c r="F99" s="4">
        <v>11</v>
      </c>
      <c r="G99" s="4">
        <v>0.1</v>
      </c>
      <c r="H99" s="5">
        <v>45559</v>
      </c>
      <c r="I99" s="4">
        <v>542.62</v>
      </c>
      <c r="J99">
        <f t="shared" si="5"/>
        <v>1339.8</v>
      </c>
      <c r="K99">
        <f t="shared" si="7"/>
        <v>193.66000000000003</v>
      </c>
      <c r="L99" s="7" t="str">
        <f t="shared" si="8"/>
        <v>↑</v>
      </c>
      <c r="P99" t="str">
        <f t="shared" si="6"/>
        <v>James Wilson</v>
      </c>
    </row>
    <row r="100" spans="1:16" ht="15.75" customHeight="1" x14ac:dyDescent="0.25">
      <c r="A100" s="4" t="s">
        <v>18</v>
      </c>
      <c r="B100" s="4" t="s">
        <v>66</v>
      </c>
      <c r="C100" s="4" t="s">
        <v>13</v>
      </c>
      <c r="D100" s="4" t="s">
        <v>41</v>
      </c>
      <c r="E100" s="4">
        <v>826.93</v>
      </c>
      <c r="F100" s="4">
        <v>10</v>
      </c>
      <c r="G100" s="4">
        <v>0.2</v>
      </c>
      <c r="H100" s="5">
        <v>45564</v>
      </c>
      <c r="I100" s="4">
        <v>297.69</v>
      </c>
      <c r="J100">
        <f t="shared" si="5"/>
        <v>1033.6624999999999</v>
      </c>
      <c r="K100">
        <f t="shared" si="7"/>
        <v>-244.93</v>
      </c>
      <c r="L100" s="7" t="str">
        <f t="shared" si="8"/>
        <v>↓</v>
      </c>
      <c r="P100" t="str">
        <f t="shared" si="6"/>
        <v>Sarah Davis</v>
      </c>
    </row>
    <row r="101" spans="1:16" ht="15.75" customHeight="1" x14ac:dyDescent="0.25">
      <c r="A101" s="4" t="s">
        <v>69</v>
      </c>
      <c r="B101" s="4" t="s">
        <v>25</v>
      </c>
      <c r="C101" s="4" t="s">
        <v>36</v>
      </c>
      <c r="D101" s="4" t="s">
        <v>17</v>
      </c>
      <c r="E101" s="4">
        <v>902.19</v>
      </c>
      <c r="F101" s="4">
        <v>12</v>
      </c>
      <c r="G101" s="4">
        <v>0</v>
      </c>
      <c r="H101" s="5">
        <v>45564</v>
      </c>
      <c r="I101" s="4">
        <v>451.1</v>
      </c>
      <c r="J101">
        <f t="shared" si="5"/>
        <v>902.19</v>
      </c>
      <c r="K101">
        <f t="shared" si="7"/>
        <v>153.41000000000003</v>
      </c>
      <c r="L101" s="7" t="str">
        <f t="shared" si="8"/>
        <v>↑</v>
      </c>
      <c r="P101" t="str">
        <f t="shared" si="6"/>
        <v>James Wilson</v>
      </c>
    </row>
    <row r="102" spans="1:16" ht="15.75" customHeight="1" x14ac:dyDescent="0.25">
      <c r="A102" s="4" t="s">
        <v>76</v>
      </c>
      <c r="B102" s="4" t="s">
        <v>40</v>
      </c>
      <c r="C102" s="4" t="s">
        <v>26</v>
      </c>
      <c r="D102" s="4" t="s">
        <v>14</v>
      </c>
      <c r="E102" s="4">
        <v>585.97</v>
      </c>
      <c r="F102" s="4">
        <v>17</v>
      </c>
      <c r="G102" s="4">
        <v>0.1</v>
      </c>
      <c r="H102" s="5">
        <v>45565</v>
      </c>
      <c r="I102" s="4">
        <v>210.95</v>
      </c>
      <c r="J102">
        <f t="shared" si="5"/>
        <v>651.07777777777778</v>
      </c>
      <c r="K102">
        <f t="shared" si="7"/>
        <v>-240.15000000000003</v>
      </c>
      <c r="L102" s="7" t="str">
        <f t="shared" si="8"/>
        <v>↓</v>
      </c>
      <c r="P102" t="str">
        <f t="shared" si="6"/>
        <v>Emma Davis</v>
      </c>
    </row>
    <row r="103" spans="1:16" ht="15.75" customHeight="1" x14ac:dyDescent="0.25">
      <c r="A103" s="4" t="s">
        <v>62</v>
      </c>
      <c r="B103" s="4" t="s">
        <v>28</v>
      </c>
      <c r="C103" s="4" t="s">
        <v>26</v>
      </c>
      <c r="D103" s="4" t="s">
        <v>17</v>
      </c>
      <c r="E103" s="4">
        <v>990.19</v>
      </c>
      <c r="F103" s="4">
        <v>8</v>
      </c>
      <c r="G103" s="4">
        <v>0.1</v>
      </c>
      <c r="H103" s="5">
        <v>45565</v>
      </c>
      <c r="I103" s="4">
        <v>445.59</v>
      </c>
      <c r="J103">
        <f t="shared" si="5"/>
        <v>1100.2111111111112</v>
      </c>
      <c r="K103">
        <f t="shared" si="7"/>
        <v>234.64</v>
      </c>
      <c r="L103" s="7" t="str">
        <f t="shared" si="8"/>
        <v>↑</v>
      </c>
      <c r="P103" t="str">
        <f t="shared" si="6"/>
        <v>Michael Anderson</v>
      </c>
    </row>
    <row r="104" spans="1:16" ht="15.75" customHeight="1" x14ac:dyDescent="0.25">
      <c r="A104" s="4" t="s">
        <v>46</v>
      </c>
      <c r="B104" s="4" t="s">
        <v>58</v>
      </c>
      <c r="C104" s="4" t="s">
        <v>36</v>
      </c>
      <c r="D104" s="4" t="s">
        <v>23</v>
      </c>
      <c r="E104" s="4">
        <v>1014.09</v>
      </c>
      <c r="F104" s="4">
        <v>13</v>
      </c>
      <c r="G104" s="4">
        <v>0.2</v>
      </c>
      <c r="H104" s="5">
        <v>45567</v>
      </c>
      <c r="I104" s="4">
        <v>202.82</v>
      </c>
      <c r="J104">
        <f t="shared" si="5"/>
        <v>1267.6125</v>
      </c>
      <c r="K104">
        <f t="shared" si="7"/>
        <v>-242.76999999999998</v>
      </c>
      <c r="L104" s="7" t="str">
        <f t="shared" si="8"/>
        <v>↓</v>
      </c>
      <c r="P104" t="str">
        <f t="shared" si="6"/>
        <v>David Davis</v>
      </c>
    </row>
    <row r="105" spans="1:16" ht="15.75" customHeight="1" x14ac:dyDescent="0.25">
      <c r="A105" s="4" t="s">
        <v>15</v>
      </c>
      <c r="B105" s="4" t="s">
        <v>50</v>
      </c>
      <c r="C105" s="4" t="s">
        <v>26</v>
      </c>
      <c r="D105" s="4" t="s">
        <v>23</v>
      </c>
      <c r="E105" s="4">
        <v>925.29</v>
      </c>
      <c r="F105" s="4">
        <v>17</v>
      </c>
      <c r="G105" s="4">
        <v>0</v>
      </c>
      <c r="H105" s="5">
        <v>45570</v>
      </c>
      <c r="I105" s="4">
        <v>231.32</v>
      </c>
      <c r="J105">
        <f t="shared" si="5"/>
        <v>925.29</v>
      </c>
      <c r="K105">
        <f t="shared" si="7"/>
        <v>28.5</v>
      </c>
      <c r="L105" s="7" t="str">
        <f t="shared" si="8"/>
        <v>↑</v>
      </c>
      <c r="P105" t="str">
        <f t="shared" si="6"/>
        <v>Lisa Davis</v>
      </c>
    </row>
    <row r="106" spans="1:16" ht="15.75" customHeight="1" x14ac:dyDescent="0.25">
      <c r="A106" s="4" t="s">
        <v>56</v>
      </c>
      <c r="B106" s="4" t="s">
        <v>49</v>
      </c>
      <c r="C106" s="4" t="s">
        <v>20</v>
      </c>
      <c r="D106" s="4" t="s">
        <v>29</v>
      </c>
      <c r="E106" s="4">
        <v>1286.54</v>
      </c>
      <c r="F106" s="4">
        <v>8</v>
      </c>
      <c r="G106" s="4">
        <v>0</v>
      </c>
      <c r="H106" s="5">
        <v>45575</v>
      </c>
      <c r="I106" s="4">
        <v>450.29</v>
      </c>
      <c r="J106">
        <f t="shared" si="5"/>
        <v>1286.54</v>
      </c>
      <c r="K106">
        <f t="shared" si="7"/>
        <v>218.97000000000003</v>
      </c>
      <c r="L106" s="7" t="str">
        <f t="shared" si="8"/>
        <v>↑</v>
      </c>
      <c r="P106" t="str">
        <f t="shared" si="6"/>
        <v>Mary Jackson</v>
      </c>
    </row>
    <row r="107" spans="1:16" ht="15.75" customHeight="1" x14ac:dyDescent="0.25">
      <c r="A107" s="4" t="s">
        <v>39</v>
      </c>
      <c r="B107" s="4" t="s">
        <v>66</v>
      </c>
      <c r="C107" s="4" t="s">
        <v>22</v>
      </c>
      <c r="D107" s="4" t="s">
        <v>14</v>
      </c>
      <c r="E107" s="4">
        <v>961.62</v>
      </c>
      <c r="F107" s="4">
        <v>8</v>
      </c>
      <c r="G107" s="4">
        <v>0.2</v>
      </c>
      <c r="H107" s="5">
        <v>45577</v>
      </c>
      <c r="I107" s="4">
        <v>307.72000000000003</v>
      </c>
      <c r="J107">
        <f t="shared" si="5"/>
        <v>1202.0249999999999</v>
      </c>
      <c r="K107">
        <f t="shared" si="7"/>
        <v>-142.57</v>
      </c>
      <c r="L107" s="7" t="str">
        <f t="shared" si="8"/>
        <v>↓</v>
      </c>
      <c r="P107" t="str">
        <f t="shared" si="6"/>
        <v>Sarah Davis</v>
      </c>
    </row>
    <row r="108" spans="1:16" ht="15.75" customHeight="1" x14ac:dyDescent="0.25">
      <c r="A108" s="4" t="s">
        <v>46</v>
      </c>
      <c r="B108" s="4" t="s">
        <v>25</v>
      </c>
      <c r="C108" s="4" t="s">
        <v>20</v>
      </c>
      <c r="D108" s="4" t="s">
        <v>14</v>
      </c>
      <c r="E108" s="4">
        <v>1081.1400000000001</v>
      </c>
      <c r="F108" s="4">
        <v>19</v>
      </c>
      <c r="G108" s="4">
        <v>0.15</v>
      </c>
      <c r="H108" s="5">
        <v>45577</v>
      </c>
      <c r="I108" s="4">
        <v>367.59</v>
      </c>
      <c r="J108">
        <f t="shared" si="5"/>
        <v>1271.9294117647059</v>
      </c>
      <c r="K108">
        <f t="shared" si="7"/>
        <v>59.869999999999948</v>
      </c>
      <c r="L108" s="7" t="str">
        <f t="shared" si="8"/>
        <v>↑</v>
      </c>
      <c r="P108" t="str">
        <f t="shared" si="6"/>
        <v>James Wilson</v>
      </c>
    </row>
    <row r="109" spans="1:16" ht="15.75" customHeight="1" x14ac:dyDescent="0.25">
      <c r="A109" s="4" t="s">
        <v>60</v>
      </c>
      <c r="B109" s="4" t="s">
        <v>25</v>
      </c>
      <c r="C109" s="4" t="s">
        <v>13</v>
      </c>
      <c r="D109" s="4" t="s">
        <v>17</v>
      </c>
      <c r="E109" s="4">
        <v>1923.66</v>
      </c>
      <c r="F109" s="4">
        <v>9</v>
      </c>
      <c r="G109" s="4">
        <v>0.2</v>
      </c>
      <c r="H109" s="5">
        <v>45580</v>
      </c>
      <c r="I109" s="4">
        <v>769.46</v>
      </c>
      <c r="J109">
        <f t="shared" si="5"/>
        <v>2404.5749999999998</v>
      </c>
      <c r="K109">
        <f t="shared" si="7"/>
        <v>401.87000000000006</v>
      </c>
      <c r="L109" s="7" t="str">
        <f t="shared" si="8"/>
        <v>↑</v>
      </c>
      <c r="P109" t="str">
        <f t="shared" si="6"/>
        <v>James Wilson</v>
      </c>
    </row>
    <row r="110" spans="1:16" ht="15.75" customHeight="1" x14ac:dyDescent="0.25">
      <c r="A110" s="4" t="s">
        <v>56</v>
      </c>
      <c r="B110" s="4" t="s">
        <v>68</v>
      </c>
      <c r="C110" s="4" t="s">
        <v>36</v>
      </c>
      <c r="D110" s="4" t="s">
        <v>17</v>
      </c>
      <c r="E110" s="4">
        <v>728.71</v>
      </c>
      <c r="F110" s="4">
        <v>14</v>
      </c>
      <c r="G110" s="4">
        <v>0.1</v>
      </c>
      <c r="H110" s="5">
        <v>45581</v>
      </c>
      <c r="I110" s="4">
        <v>327.92</v>
      </c>
      <c r="J110">
        <f t="shared" si="5"/>
        <v>809.67777777777781</v>
      </c>
      <c r="K110">
        <f t="shared" si="7"/>
        <v>-441.54</v>
      </c>
      <c r="L110" s="7" t="str">
        <f t="shared" si="8"/>
        <v>↓</v>
      </c>
      <c r="P110" t="str">
        <f t="shared" si="6"/>
        <v>Emma Taylor</v>
      </c>
    </row>
    <row r="111" spans="1:16" ht="15.75" customHeight="1" x14ac:dyDescent="0.25">
      <c r="A111" s="4" t="s">
        <v>11</v>
      </c>
      <c r="B111" s="4" t="s">
        <v>35</v>
      </c>
      <c r="C111" s="4" t="s">
        <v>36</v>
      </c>
      <c r="D111" s="4" t="s">
        <v>17</v>
      </c>
      <c r="E111" s="4">
        <v>1301.8900000000001</v>
      </c>
      <c r="F111" s="4">
        <v>7</v>
      </c>
      <c r="G111" s="4">
        <v>0.15</v>
      </c>
      <c r="H111" s="5">
        <v>45581</v>
      </c>
      <c r="I111" s="4">
        <v>553.29999999999995</v>
      </c>
      <c r="J111">
        <f t="shared" si="5"/>
        <v>1531.6352941176472</v>
      </c>
      <c r="K111">
        <f t="shared" si="7"/>
        <v>225.37999999999994</v>
      </c>
      <c r="L111" s="7" t="str">
        <f t="shared" si="8"/>
        <v>↑</v>
      </c>
      <c r="P111" t="str">
        <f t="shared" si="6"/>
        <v>Linda Jackson</v>
      </c>
    </row>
    <row r="112" spans="1:16" ht="15.75" customHeight="1" x14ac:dyDescent="0.25">
      <c r="A112" s="4" t="s">
        <v>72</v>
      </c>
      <c r="B112" s="4" t="s">
        <v>68</v>
      </c>
      <c r="C112" s="4" t="s">
        <v>20</v>
      </c>
      <c r="D112" s="4" t="s">
        <v>14</v>
      </c>
      <c r="E112" s="4">
        <v>980.18</v>
      </c>
      <c r="F112" s="4">
        <v>16</v>
      </c>
      <c r="G112" s="4">
        <v>0.1</v>
      </c>
      <c r="H112" s="5">
        <v>45582</v>
      </c>
      <c r="I112" s="4">
        <v>352.86</v>
      </c>
      <c r="J112">
        <f t="shared" si="5"/>
        <v>1089.0888888888887</v>
      </c>
      <c r="K112">
        <f t="shared" si="7"/>
        <v>-200.43999999999994</v>
      </c>
      <c r="L112" s="7" t="str">
        <f t="shared" si="8"/>
        <v>↓</v>
      </c>
      <c r="P112" t="str">
        <f t="shared" si="6"/>
        <v>Emma Taylor</v>
      </c>
    </row>
    <row r="113" spans="1:16" ht="15.75" customHeight="1" x14ac:dyDescent="0.25">
      <c r="A113" s="4" t="s">
        <v>76</v>
      </c>
      <c r="B113" s="4" t="s">
        <v>25</v>
      </c>
      <c r="C113" s="4" t="s">
        <v>13</v>
      </c>
      <c r="D113" s="4" t="s">
        <v>17</v>
      </c>
      <c r="E113" s="4">
        <v>697.57</v>
      </c>
      <c r="F113" s="4">
        <v>17</v>
      </c>
      <c r="G113" s="4">
        <v>0.1</v>
      </c>
      <c r="H113" s="5">
        <v>45584</v>
      </c>
      <c r="I113" s="4">
        <v>313.91000000000003</v>
      </c>
      <c r="J113">
        <f t="shared" si="5"/>
        <v>775.07777777777778</v>
      </c>
      <c r="K113">
        <f t="shared" si="7"/>
        <v>-38.949999999999989</v>
      </c>
      <c r="L113" s="7" t="str">
        <f t="shared" si="8"/>
        <v>↓</v>
      </c>
      <c r="P113" t="str">
        <f t="shared" si="6"/>
        <v>James Wilson</v>
      </c>
    </row>
    <row r="114" spans="1:16" ht="15.75" customHeight="1" x14ac:dyDescent="0.25">
      <c r="A114" s="4" t="s">
        <v>48</v>
      </c>
      <c r="B114" s="4" t="s">
        <v>73</v>
      </c>
      <c r="C114" s="4" t="s">
        <v>13</v>
      </c>
      <c r="D114" s="4" t="s">
        <v>29</v>
      </c>
      <c r="E114" s="4">
        <v>1193.6099999999999</v>
      </c>
      <c r="F114" s="4">
        <v>1</v>
      </c>
      <c r="G114" s="4">
        <v>0.15</v>
      </c>
      <c r="H114" s="5">
        <v>45584</v>
      </c>
      <c r="I114" s="4">
        <v>355.1</v>
      </c>
      <c r="J114">
        <f t="shared" si="5"/>
        <v>1404.2470588235294</v>
      </c>
      <c r="K114">
        <f t="shared" si="7"/>
        <v>41.19</v>
      </c>
      <c r="L114" s="7" t="str">
        <f t="shared" si="8"/>
        <v>↑</v>
      </c>
      <c r="P114" t="str">
        <f t="shared" si="6"/>
        <v>David Anderson</v>
      </c>
    </row>
    <row r="115" spans="1:16" ht="15.75" customHeight="1" x14ac:dyDescent="0.25">
      <c r="A115" s="4" t="s">
        <v>34</v>
      </c>
      <c r="B115" s="4" t="s">
        <v>40</v>
      </c>
      <c r="C115" s="4" t="s">
        <v>22</v>
      </c>
      <c r="D115" s="4" t="s">
        <v>23</v>
      </c>
      <c r="E115" s="4">
        <v>771.02</v>
      </c>
      <c r="F115" s="4">
        <v>1</v>
      </c>
      <c r="G115" s="4">
        <v>0</v>
      </c>
      <c r="H115" s="5">
        <v>45585</v>
      </c>
      <c r="I115" s="4">
        <v>192.76</v>
      </c>
      <c r="J115">
        <f t="shared" si="5"/>
        <v>771.02</v>
      </c>
      <c r="K115">
        <f t="shared" si="7"/>
        <v>-162.34000000000003</v>
      </c>
      <c r="L115" s="7" t="str">
        <f t="shared" si="8"/>
        <v>↓</v>
      </c>
      <c r="P115" t="str">
        <f t="shared" si="6"/>
        <v>Emma Davis</v>
      </c>
    </row>
    <row r="116" spans="1:16" ht="15.75" customHeight="1" x14ac:dyDescent="0.25">
      <c r="A116" s="4" t="s">
        <v>69</v>
      </c>
      <c r="B116" s="4" t="s">
        <v>71</v>
      </c>
      <c r="C116" s="4" t="s">
        <v>26</v>
      </c>
      <c r="D116" s="4" t="s">
        <v>17</v>
      </c>
      <c r="E116" s="4">
        <v>661.09</v>
      </c>
      <c r="F116" s="4">
        <v>1</v>
      </c>
      <c r="G116" s="4">
        <v>0.2</v>
      </c>
      <c r="H116" s="5">
        <v>45593</v>
      </c>
      <c r="I116" s="4">
        <v>264.44</v>
      </c>
      <c r="J116">
        <f t="shared" si="5"/>
        <v>826.36249999999995</v>
      </c>
      <c r="K116">
        <f t="shared" si="7"/>
        <v>71.680000000000007</v>
      </c>
      <c r="L116" s="7" t="str">
        <f t="shared" si="8"/>
        <v>↑</v>
      </c>
      <c r="P116" t="str">
        <f t="shared" si="6"/>
        <v>Linda Moore</v>
      </c>
    </row>
    <row r="117" spans="1:16" ht="15.75" customHeight="1" x14ac:dyDescent="0.25">
      <c r="A117" s="4" t="s">
        <v>15</v>
      </c>
      <c r="B117" s="4" t="s">
        <v>57</v>
      </c>
      <c r="C117" s="4" t="s">
        <v>13</v>
      </c>
      <c r="D117" s="4" t="s">
        <v>23</v>
      </c>
      <c r="E117" s="4">
        <v>688.83</v>
      </c>
      <c r="F117" s="4">
        <v>15</v>
      </c>
      <c r="G117" s="4">
        <v>0</v>
      </c>
      <c r="H117" s="5">
        <v>45595</v>
      </c>
      <c r="I117" s="4">
        <v>172.21</v>
      </c>
      <c r="J117">
        <f t="shared" si="5"/>
        <v>688.83</v>
      </c>
      <c r="K117">
        <f t="shared" si="7"/>
        <v>-92.22999999999999</v>
      </c>
      <c r="L117" s="7" t="str">
        <f t="shared" si="8"/>
        <v>↓</v>
      </c>
      <c r="P117" t="str">
        <f t="shared" si="6"/>
        <v>David Brown</v>
      </c>
    </row>
    <row r="118" spans="1:16" ht="15.75" customHeight="1" x14ac:dyDescent="0.25">
      <c r="A118" s="4" t="s">
        <v>75</v>
      </c>
      <c r="B118" s="4" t="s">
        <v>31</v>
      </c>
      <c r="C118" s="4" t="s">
        <v>36</v>
      </c>
      <c r="D118" s="4" t="s">
        <v>14</v>
      </c>
      <c r="E118" s="4">
        <v>1249.0999999999999</v>
      </c>
      <c r="F118" s="4">
        <v>4</v>
      </c>
      <c r="G118" s="4">
        <v>0.05</v>
      </c>
      <c r="H118" s="5">
        <v>45597</v>
      </c>
      <c r="I118" s="4">
        <v>474.66</v>
      </c>
      <c r="J118">
        <f t="shared" si="5"/>
        <v>1314.8421052631579</v>
      </c>
      <c r="K118">
        <f t="shared" si="7"/>
        <v>302.45000000000005</v>
      </c>
      <c r="L118" s="7" t="str">
        <f t="shared" si="8"/>
        <v>↑</v>
      </c>
      <c r="P118" t="str">
        <f t="shared" si="6"/>
        <v>Linda Wilson</v>
      </c>
    </row>
    <row r="119" spans="1:16" ht="15.75" customHeight="1" x14ac:dyDescent="0.25">
      <c r="A119" s="4" t="s">
        <v>46</v>
      </c>
      <c r="B119" s="4" t="s">
        <v>25</v>
      </c>
      <c r="C119" s="4" t="s">
        <v>20</v>
      </c>
      <c r="D119" s="4" t="s">
        <v>41</v>
      </c>
      <c r="E119" s="4">
        <v>1014.22</v>
      </c>
      <c r="F119" s="4">
        <v>14</v>
      </c>
      <c r="G119" s="4">
        <v>0.05</v>
      </c>
      <c r="H119" s="5">
        <v>45599</v>
      </c>
      <c r="I119" s="4">
        <v>433.58</v>
      </c>
      <c r="J119">
        <f t="shared" si="5"/>
        <v>1067.6000000000001</v>
      </c>
      <c r="K119">
        <f t="shared" si="7"/>
        <v>-41.080000000000041</v>
      </c>
      <c r="L119" s="7" t="str">
        <f t="shared" si="8"/>
        <v>↓</v>
      </c>
      <c r="P119" t="str">
        <f t="shared" si="6"/>
        <v>James Wilson</v>
      </c>
    </row>
    <row r="120" spans="1:16" ht="15.75" customHeight="1" x14ac:dyDescent="0.25">
      <c r="A120" s="4" t="s">
        <v>56</v>
      </c>
      <c r="B120" s="4" t="s">
        <v>50</v>
      </c>
      <c r="C120" s="4" t="s">
        <v>20</v>
      </c>
      <c r="D120" s="4" t="s">
        <v>14</v>
      </c>
      <c r="E120" s="4">
        <v>1010.58</v>
      </c>
      <c r="F120" s="4">
        <v>2</v>
      </c>
      <c r="G120" s="4">
        <v>0.15</v>
      </c>
      <c r="H120" s="5">
        <v>45605</v>
      </c>
      <c r="I120" s="4">
        <v>343.6</v>
      </c>
      <c r="J120">
        <f t="shared" si="5"/>
        <v>1188.9176470588236</v>
      </c>
      <c r="K120">
        <f t="shared" si="7"/>
        <v>-89.979999999999961</v>
      </c>
      <c r="L120" s="7" t="str">
        <f t="shared" si="8"/>
        <v>↓</v>
      </c>
      <c r="P120" t="str">
        <f t="shared" si="6"/>
        <v>Lisa Davis</v>
      </c>
    </row>
    <row r="121" spans="1:16" ht="15.75" customHeight="1" x14ac:dyDescent="0.25">
      <c r="A121" s="4" t="s">
        <v>32</v>
      </c>
      <c r="B121" s="4" t="s">
        <v>61</v>
      </c>
      <c r="C121" s="4" t="s">
        <v>26</v>
      </c>
      <c r="D121" s="4" t="s">
        <v>29</v>
      </c>
      <c r="E121" s="4">
        <v>957.29</v>
      </c>
      <c r="F121" s="4">
        <v>4</v>
      </c>
      <c r="G121" s="4">
        <v>0.05</v>
      </c>
      <c r="H121" s="5">
        <v>45605</v>
      </c>
      <c r="I121" s="4">
        <v>318.3</v>
      </c>
      <c r="J121">
        <f t="shared" si="5"/>
        <v>1007.6736842105263</v>
      </c>
      <c r="K121">
        <f t="shared" si="7"/>
        <v>-25.300000000000011</v>
      </c>
      <c r="L121" s="7" t="str">
        <f t="shared" si="8"/>
        <v>↓</v>
      </c>
      <c r="P121" t="str">
        <f t="shared" si="6"/>
        <v>Mary Wilson</v>
      </c>
    </row>
    <row r="122" spans="1:16" ht="15.75" customHeight="1" x14ac:dyDescent="0.25">
      <c r="A122" s="4" t="s">
        <v>30</v>
      </c>
      <c r="B122" s="4" t="s">
        <v>47</v>
      </c>
      <c r="C122" s="4" t="s">
        <v>26</v>
      </c>
      <c r="D122" s="4" t="s">
        <v>29</v>
      </c>
      <c r="E122" s="4">
        <v>1077.92</v>
      </c>
      <c r="F122" s="4">
        <v>3</v>
      </c>
      <c r="G122" s="4">
        <v>0.05</v>
      </c>
      <c r="H122" s="5">
        <v>45608</v>
      </c>
      <c r="I122" s="4">
        <v>358.41</v>
      </c>
      <c r="J122">
        <f t="shared" si="5"/>
        <v>1134.6526315789474</v>
      </c>
      <c r="K122">
        <f t="shared" si="7"/>
        <v>40.110000000000014</v>
      </c>
      <c r="L122" s="7" t="str">
        <f t="shared" si="8"/>
        <v>↑</v>
      </c>
      <c r="P122" t="str">
        <f t="shared" si="6"/>
        <v>Lisa Thomas</v>
      </c>
    </row>
    <row r="123" spans="1:16" ht="15.75" customHeight="1" x14ac:dyDescent="0.25">
      <c r="A123" s="4" t="s">
        <v>54</v>
      </c>
      <c r="B123" s="4" t="s">
        <v>52</v>
      </c>
      <c r="C123" s="4" t="s">
        <v>22</v>
      </c>
      <c r="D123" s="4" t="s">
        <v>17</v>
      </c>
      <c r="E123" s="4">
        <v>1163.01</v>
      </c>
      <c r="F123" s="4">
        <v>5</v>
      </c>
      <c r="G123" s="4">
        <v>0</v>
      </c>
      <c r="H123" s="5">
        <v>45611</v>
      </c>
      <c r="I123" s="4">
        <v>581.5</v>
      </c>
      <c r="J123">
        <f t="shared" si="5"/>
        <v>1163.01</v>
      </c>
      <c r="K123">
        <f t="shared" si="7"/>
        <v>223.08999999999997</v>
      </c>
      <c r="L123" s="7" t="str">
        <f t="shared" si="8"/>
        <v>↑</v>
      </c>
      <c r="P123" t="str">
        <f t="shared" si="6"/>
        <v>Linda Brown</v>
      </c>
    </row>
    <row r="124" spans="1:16" ht="15.75" customHeight="1" x14ac:dyDescent="0.25">
      <c r="A124" s="4" t="s">
        <v>56</v>
      </c>
      <c r="B124" s="4" t="s">
        <v>47</v>
      </c>
      <c r="C124" s="4" t="s">
        <v>20</v>
      </c>
      <c r="D124" s="4" t="s">
        <v>41</v>
      </c>
      <c r="E124" s="4">
        <v>1014.56</v>
      </c>
      <c r="F124" s="4">
        <v>10</v>
      </c>
      <c r="G124" s="4">
        <v>0.1</v>
      </c>
      <c r="H124" s="5">
        <v>45612</v>
      </c>
      <c r="I124" s="4">
        <v>410.9</v>
      </c>
      <c r="J124">
        <f t="shared" si="5"/>
        <v>1127.2888888888888</v>
      </c>
      <c r="K124">
        <f t="shared" si="7"/>
        <v>-170.60000000000002</v>
      </c>
      <c r="L124" s="7" t="str">
        <f t="shared" si="8"/>
        <v>↓</v>
      </c>
      <c r="P124" t="str">
        <f t="shared" si="6"/>
        <v>Lisa Thomas</v>
      </c>
    </row>
    <row r="125" spans="1:16" ht="15.75" customHeight="1" x14ac:dyDescent="0.25">
      <c r="A125" s="4" t="s">
        <v>11</v>
      </c>
      <c r="B125" s="4" t="s">
        <v>19</v>
      </c>
      <c r="C125" s="4" t="s">
        <v>22</v>
      </c>
      <c r="D125" s="4" t="s">
        <v>23</v>
      </c>
      <c r="E125" s="4">
        <v>718.04</v>
      </c>
      <c r="F125" s="4">
        <v>14</v>
      </c>
      <c r="G125" s="4">
        <v>0</v>
      </c>
      <c r="H125" s="5">
        <v>45613</v>
      </c>
      <c r="I125" s="4">
        <v>179.51</v>
      </c>
      <c r="J125">
        <f t="shared" si="5"/>
        <v>718.04</v>
      </c>
      <c r="K125">
        <f t="shared" si="7"/>
        <v>-231.39</v>
      </c>
      <c r="L125" s="7" t="str">
        <f t="shared" si="8"/>
        <v>↓</v>
      </c>
      <c r="P125" t="str">
        <f t="shared" si="6"/>
        <v>James Taylor</v>
      </c>
    </row>
    <row r="126" spans="1:16" ht="15.75" customHeight="1" x14ac:dyDescent="0.25">
      <c r="A126" s="4" t="s">
        <v>74</v>
      </c>
      <c r="B126" s="4" t="s">
        <v>19</v>
      </c>
      <c r="C126" s="4" t="s">
        <v>36</v>
      </c>
      <c r="D126" s="4" t="s">
        <v>17</v>
      </c>
      <c r="E126" s="4">
        <v>1277.8499999999999</v>
      </c>
      <c r="F126" s="4">
        <v>18</v>
      </c>
      <c r="G126" s="4">
        <v>0.2</v>
      </c>
      <c r="H126" s="5">
        <v>45613</v>
      </c>
      <c r="I126" s="4">
        <v>511.14</v>
      </c>
      <c r="J126">
        <f t="shared" si="5"/>
        <v>1597.3124999999998</v>
      </c>
      <c r="K126">
        <f t="shared" si="7"/>
        <v>331.63</v>
      </c>
      <c r="L126" s="7" t="str">
        <f t="shared" si="8"/>
        <v>↑</v>
      </c>
      <c r="P126" t="str">
        <f t="shared" si="6"/>
        <v>James Taylor</v>
      </c>
    </row>
    <row r="127" spans="1:16" ht="15.75" customHeight="1" x14ac:dyDescent="0.25">
      <c r="A127" s="4" t="s">
        <v>72</v>
      </c>
      <c r="B127" s="4" t="s">
        <v>25</v>
      </c>
      <c r="C127" s="4" t="s">
        <v>26</v>
      </c>
      <c r="D127" s="4" t="s">
        <v>23</v>
      </c>
      <c r="E127" s="4">
        <v>706.73</v>
      </c>
      <c r="F127" s="4">
        <v>1</v>
      </c>
      <c r="G127" s="4">
        <v>0.15</v>
      </c>
      <c r="H127" s="5">
        <v>45613</v>
      </c>
      <c r="I127" s="4">
        <v>150.18</v>
      </c>
      <c r="J127">
        <f t="shared" si="5"/>
        <v>831.44705882352946</v>
      </c>
      <c r="K127">
        <f t="shared" si="7"/>
        <v>-360.96</v>
      </c>
      <c r="L127" s="7" t="str">
        <f t="shared" si="8"/>
        <v>↓</v>
      </c>
      <c r="P127" t="str">
        <f t="shared" si="6"/>
        <v>James Wilson</v>
      </c>
    </row>
    <row r="128" spans="1:16" ht="15.75" customHeight="1" x14ac:dyDescent="0.25">
      <c r="A128" s="4" t="s">
        <v>67</v>
      </c>
      <c r="B128" s="4" t="s">
        <v>52</v>
      </c>
      <c r="C128" s="4" t="s">
        <v>20</v>
      </c>
      <c r="D128" s="4" t="s">
        <v>23</v>
      </c>
      <c r="E128" s="4">
        <v>1410.59</v>
      </c>
      <c r="F128" s="4">
        <v>15</v>
      </c>
      <c r="G128" s="4">
        <v>0</v>
      </c>
      <c r="H128" s="5">
        <v>45615</v>
      </c>
      <c r="I128" s="4">
        <v>352.65</v>
      </c>
      <c r="J128">
        <f t="shared" si="5"/>
        <v>1410.59</v>
      </c>
      <c r="K128">
        <f t="shared" si="7"/>
        <v>202.46999999999997</v>
      </c>
      <c r="L128" s="7" t="str">
        <f t="shared" si="8"/>
        <v>↑</v>
      </c>
      <c r="P128" t="str">
        <f t="shared" si="6"/>
        <v>Linda Brown</v>
      </c>
    </row>
    <row r="129" spans="1:16" ht="15.75" customHeight="1" x14ac:dyDescent="0.25">
      <c r="A129" s="4" t="s">
        <v>34</v>
      </c>
      <c r="B129" s="4" t="s">
        <v>63</v>
      </c>
      <c r="C129" s="4" t="s">
        <v>22</v>
      </c>
      <c r="D129" s="4" t="s">
        <v>29</v>
      </c>
      <c r="E129" s="4">
        <v>1350.33</v>
      </c>
      <c r="F129" s="4">
        <v>10</v>
      </c>
      <c r="G129" s="4">
        <v>0</v>
      </c>
      <c r="H129" s="5">
        <v>45615</v>
      </c>
      <c r="I129" s="4">
        <v>472.62</v>
      </c>
      <c r="J129">
        <f t="shared" si="5"/>
        <v>1350.33</v>
      </c>
      <c r="K129">
        <f t="shared" si="7"/>
        <v>119.97000000000003</v>
      </c>
      <c r="L129" s="7" t="str">
        <f t="shared" si="8"/>
        <v>↑</v>
      </c>
      <c r="P129" t="str">
        <f t="shared" si="6"/>
        <v>Emma Wilson</v>
      </c>
    </row>
    <row r="130" spans="1:16" ht="15.75" customHeight="1" x14ac:dyDescent="0.25">
      <c r="A130" s="4" t="s">
        <v>43</v>
      </c>
      <c r="B130" s="4" t="s">
        <v>47</v>
      </c>
      <c r="C130" s="4" t="s">
        <v>20</v>
      </c>
      <c r="D130" s="4" t="s">
        <v>23</v>
      </c>
      <c r="E130" s="4">
        <v>919.18</v>
      </c>
      <c r="F130" s="4">
        <v>4</v>
      </c>
      <c r="G130" s="4">
        <v>0.15</v>
      </c>
      <c r="H130" s="5">
        <v>45615</v>
      </c>
      <c r="I130" s="4">
        <v>195.33</v>
      </c>
      <c r="J130">
        <f t="shared" si="5"/>
        <v>1081.3882352941175</v>
      </c>
      <c r="K130">
        <f t="shared" si="7"/>
        <v>-277.28999999999996</v>
      </c>
      <c r="L130" s="7" t="str">
        <f t="shared" si="8"/>
        <v>↓</v>
      </c>
      <c r="P130" t="str">
        <f t="shared" si="6"/>
        <v>Lisa Thomas</v>
      </c>
    </row>
    <row r="131" spans="1:16" ht="15.75" customHeight="1" x14ac:dyDescent="0.25">
      <c r="A131" s="4" t="s">
        <v>76</v>
      </c>
      <c r="B131" s="4" t="s">
        <v>25</v>
      </c>
      <c r="C131" s="4" t="s">
        <v>13</v>
      </c>
      <c r="D131" s="4" t="s">
        <v>23</v>
      </c>
      <c r="E131" s="4">
        <v>258.51</v>
      </c>
      <c r="F131" s="4">
        <v>19</v>
      </c>
      <c r="G131" s="4">
        <v>0</v>
      </c>
      <c r="H131" s="5">
        <v>45616</v>
      </c>
      <c r="I131" s="4">
        <v>64.63</v>
      </c>
      <c r="J131">
        <f t="shared" ref="J131:J194" si="9">E131/(1-G131)</f>
        <v>258.51</v>
      </c>
      <c r="K131">
        <f t="shared" si="7"/>
        <v>-130.70000000000002</v>
      </c>
      <c r="L131" s="7" t="str">
        <f t="shared" si="8"/>
        <v>↓</v>
      </c>
      <c r="P131" t="str">
        <f t="shared" ref="P131:P194" si="10">INDEX(B131:B330,MATCH(MAX(E131),E131:E330,0))</f>
        <v>James Wilson</v>
      </c>
    </row>
    <row r="132" spans="1:16" ht="15.75" customHeight="1" x14ac:dyDescent="0.25">
      <c r="A132" s="4" t="s">
        <v>65</v>
      </c>
      <c r="B132" s="4" t="s">
        <v>63</v>
      </c>
      <c r="C132" s="4" t="s">
        <v>20</v>
      </c>
      <c r="D132" s="4" t="s">
        <v>14</v>
      </c>
      <c r="E132" s="4">
        <v>1213.48</v>
      </c>
      <c r="F132" s="4">
        <v>5</v>
      </c>
      <c r="G132" s="4">
        <v>0.05</v>
      </c>
      <c r="H132" s="5">
        <v>45616</v>
      </c>
      <c r="I132" s="4">
        <v>461.12</v>
      </c>
      <c r="J132">
        <f t="shared" si="9"/>
        <v>1277.3473684210528</v>
      </c>
      <c r="K132">
        <f t="shared" ref="K132:K195" si="11">I132-I131</f>
        <v>396.49</v>
      </c>
      <c r="L132" s="7" t="str">
        <f t="shared" ref="L132:L195" si="12">IF(K132&gt;0,"↑","↓")</f>
        <v>↑</v>
      </c>
      <c r="P132" t="str">
        <f t="shared" si="10"/>
        <v>Emma Wilson</v>
      </c>
    </row>
    <row r="133" spans="1:16" ht="15.75" customHeight="1" x14ac:dyDescent="0.25">
      <c r="A133" s="4" t="s">
        <v>59</v>
      </c>
      <c r="B133" s="4" t="s">
        <v>40</v>
      </c>
      <c r="C133" s="4" t="s">
        <v>36</v>
      </c>
      <c r="D133" s="4" t="s">
        <v>14</v>
      </c>
      <c r="E133" s="4">
        <v>1150.28</v>
      </c>
      <c r="F133" s="4">
        <v>8</v>
      </c>
      <c r="G133" s="4">
        <v>0.05</v>
      </c>
      <c r="H133" s="5">
        <v>45622</v>
      </c>
      <c r="I133" s="4">
        <v>437.11</v>
      </c>
      <c r="J133">
        <f t="shared" si="9"/>
        <v>1210.8210526315791</v>
      </c>
      <c r="K133">
        <f t="shared" si="11"/>
        <v>-24.009999999999991</v>
      </c>
      <c r="L133" s="7" t="str">
        <f t="shared" si="12"/>
        <v>↓</v>
      </c>
      <c r="P133" t="str">
        <f t="shared" si="10"/>
        <v>Emma Davis</v>
      </c>
    </row>
    <row r="134" spans="1:16" ht="15.75" customHeight="1" x14ac:dyDescent="0.25">
      <c r="A134" s="4" t="s">
        <v>39</v>
      </c>
      <c r="B134" s="4" t="s">
        <v>73</v>
      </c>
      <c r="C134" s="4" t="s">
        <v>22</v>
      </c>
      <c r="D134" s="4" t="s">
        <v>29</v>
      </c>
      <c r="E134" s="4">
        <v>853.86</v>
      </c>
      <c r="F134" s="4">
        <v>8</v>
      </c>
      <c r="G134" s="4">
        <v>0.1</v>
      </c>
      <c r="H134" s="5">
        <v>45622</v>
      </c>
      <c r="I134" s="4">
        <v>268.97000000000003</v>
      </c>
      <c r="J134">
        <f t="shared" si="9"/>
        <v>948.73333333333335</v>
      </c>
      <c r="K134">
        <f t="shared" si="11"/>
        <v>-168.14</v>
      </c>
      <c r="L134" s="7" t="str">
        <f t="shared" si="12"/>
        <v>↓</v>
      </c>
      <c r="P134" t="str">
        <f t="shared" si="10"/>
        <v>David Anderson</v>
      </c>
    </row>
    <row r="135" spans="1:16" ht="15.75" customHeight="1" x14ac:dyDescent="0.25">
      <c r="A135" s="4" t="s">
        <v>77</v>
      </c>
      <c r="B135" s="4" t="s">
        <v>47</v>
      </c>
      <c r="C135" s="4" t="s">
        <v>22</v>
      </c>
      <c r="D135" s="4" t="s">
        <v>23</v>
      </c>
      <c r="E135" s="4">
        <v>1061.04</v>
      </c>
      <c r="F135" s="4">
        <v>1</v>
      </c>
      <c r="G135" s="4">
        <v>0</v>
      </c>
      <c r="H135" s="5">
        <v>45624</v>
      </c>
      <c r="I135" s="4">
        <v>265.26</v>
      </c>
      <c r="J135">
        <f t="shared" si="9"/>
        <v>1061.04</v>
      </c>
      <c r="K135">
        <f t="shared" si="11"/>
        <v>-3.7100000000000364</v>
      </c>
      <c r="L135" s="7" t="str">
        <f t="shared" si="12"/>
        <v>↓</v>
      </c>
      <c r="P135" t="str">
        <f t="shared" si="10"/>
        <v>Lisa Thomas</v>
      </c>
    </row>
    <row r="136" spans="1:16" ht="15.75" customHeight="1" x14ac:dyDescent="0.25">
      <c r="A136" s="4" t="s">
        <v>30</v>
      </c>
      <c r="B136" s="4" t="s">
        <v>45</v>
      </c>
      <c r="C136" s="4" t="s">
        <v>13</v>
      </c>
      <c r="D136" s="4" t="s">
        <v>23</v>
      </c>
      <c r="E136" s="4">
        <v>894.55</v>
      </c>
      <c r="F136" s="4">
        <v>19</v>
      </c>
      <c r="G136" s="4">
        <v>0.2</v>
      </c>
      <c r="H136" s="5">
        <v>45625</v>
      </c>
      <c r="I136" s="4">
        <v>178.91</v>
      </c>
      <c r="J136">
        <f t="shared" si="9"/>
        <v>1118.1874999999998</v>
      </c>
      <c r="K136">
        <f t="shared" si="11"/>
        <v>-86.35</v>
      </c>
      <c r="L136" s="7" t="str">
        <f t="shared" si="12"/>
        <v>↓</v>
      </c>
      <c r="P136" t="str">
        <f t="shared" si="10"/>
        <v>Sarah Anderson</v>
      </c>
    </row>
    <row r="137" spans="1:16" ht="15.75" customHeight="1" x14ac:dyDescent="0.25">
      <c r="A137" s="4" t="s">
        <v>27</v>
      </c>
      <c r="B137" s="4" t="s">
        <v>40</v>
      </c>
      <c r="C137" s="4" t="s">
        <v>26</v>
      </c>
      <c r="D137" s="4" t="s">
        <v>41</v>
      </c>
      <c r="E137" s="4">
        <v>833.91</v>
      </c>
      <c r="F137" s="4">
        <v>3</v>
      </c>
      <c r="G137" s="4">
        <v>0.05</v>
      </c>
      <c r="H137" s="5">
        <v>45626</v>
      </c>
      <c r="I137" s="4">
        <v>356.5</v>
      </c>
      <c r="J137">
        <f t="shared" si="9"/>
        <v>877.8</v>
      </c>
      <c r="K137">
        <f t="shared" si="11"/>
        <v>177.59</v>
      </c>
      <c r="L137" s="7" t="str">
        <f t="shared" si="12"/>
        <v>↑</v>
      </c>
      <c r="P137" t="str">
        <f t="shared" si="10"/>
        <v>Emma Davis</v>
      </c>
    </row>
    <row r="138" spans="1:16" ht="15.75" customHeight="1" x14ac:dyDescent="0.25">
      <c r="A138" s="4" t="s">
        <v>60</v>
      </c>
      <c r="B138" s="4" t="s">
        <v>73</v>
      </c>
      <c r="C138" s="4" t="s">
        <v>13</v>
      </c>
      <c r="D138" s="4" t="s">
        <v>29</v>
      </c>
      <c r="E138" s="4">
        <v>820.19</v>
      </c>
      <c r="F138" s="4">
        <v>4</v>
      </c>
      <c r="G138" s="4">
        <v>0.2</v>
      </c>
      <c r="H138" s="5">
        <v>45630</v>
      </c>
      <c r="I138" s="4">
        <v>229.65</v>
      </c>
      <c r="J138">
        <f t="shared" si="9"/>
        <v>1025.2375</v>
      </c>
      <c r="K138">
        <f t="shared" si="11"/>
        <v>-126.85</v>
      </c>
      <c r="L138" s="7" t="str">
        <f t="shared" si="12"/>
        <v>↓</v>
      </c>
      <c r="P138" t="str">
        <f t="shared" si="10"/>
        <v>David Anderson</v>
      </c>
    </row>
    <row r="139" spans="1:16" ht="15.75" customHeight="1" x14ac:dyDescent="0.25">
      <c r="A139" s="4" t="s">
        <v>60</v>
      </c>
      <c r="B139" s="4" t="s">
        <v>40</v>
      </c>
      <c r="C139" s="4" t="s">
        <v>36</v>
      </c>
      <c r="D139" s="4" t="s">
        <v>23</v>
      </c>
      <c r="E139" s="4">
        <v>511.74</v>
      </c>
      <c r="F139" s="4">
        <v>8</v>
      </c>
      <c r="G139" s="4">
        <v>0.05</v>
      </c>
      <c r="H139" s="5">
        <v>45631</v>
      </c>
      <c r="I139" s="4">
        <v>121.54</v>
      </c>
      <c r="J139">
        <f t="shared" si="9"/>
        <v>538.6736842105264</v>
      </c>
      <c r="K139">
        <f t="shared" si="11"/>
        <v>-108.11</v>
      </c>
      <c r="L139" s="7" t="str">
        <f t="shared" si="12"/>
        <v>↓</v>
      </c>
      <c r="P139" t="str">
        <f t="shared" si="10"/>
        <v>Emma Davis</v>
      </c>
    </row>
    <row r="140" spans="1:16" ht="15.75" customHeight="1" x14ac:dyDescent="0.25">
      <c r="A140" s="4" t="s">
        <v>67</v>
      </c>
      <c r="B140" s="4" t="s">
        <v>63</v>
      </c>
      <c r="C140" s="4" t="s">
        <v>22</v>
      </c>
      <c r="D140" s="4" t="s">
        <v>29</v>
      </c>
      <c r="E140" s="4">
        <v>806.03</v>
      </c>
      <c r="F140" s="4">
        <v>19</v>
      </c>
      <c r="G140" s="4">
        <v>0.05</v>
      </c>
      <c r="H140" s="5">
        <v>45638</v>
      </c>
      <c r="I140" s="4">
        <v>268</v>
      </c>
      <c r="J140">
        <f t="shared" si="9"/>
        <v>848.45263157894738</v>
      </c>
      <c r="K140">
        <f t="shared" si="11"/>
        <v>146.45999999999998</v>
      </c>
      <c r="L140" s="7" t="str">
        <f t="shared" si="12"/>
        <v>↑</v>
      </c>
      <c r="P140" t="str">
        <f t="shared" si="10"/>
        <v>Emma Wilson</v>
      </c>
    </row>
    <row r="141" spans="1:16" ht="15.75" customHeight="1" x14ac:dyDescent="0.25">
      <c r="A141" s="4" t="s">
        <v>30</v>
      </c>
      <c r="B141" s="4" t="s">
        <v>28</v>
      </c>
      <c r="C141" s="4" t="s">
        <v>36</v>
      </c>
      <c r="D141" s="4" t="s">
        <v>29</v>
      </c>
      <c r="E141" s="4">
        <v>1432.47</v>
      </c>
      <c r="F141" s="4">
        <v>16</v>
      </c>
      <c r="G141" s="4">
        <v>0.15</v>
      </c>
      <c r="H141" s="5">
        <v>45640</v>
      </c>
      <c r="I141" s="4">
        <v>426.16</v>
      </c>
      <c r="J141">
        <f t="shared" si="9"/>
        <v>1685.2588235294118</v>
      </c>
      <c r="K141">
        <f t="shared" si="11"/>
        <v>158.16000000000003</v>
      </c>
      <c r="L141" s="7" t="str">
        <f t="shared" si="12"/>
        <v>↑</v>
      </c>
      <c r="P141" t="str">
        <f t="shared" si="10"/>
        <v>Michael Anderson</v>
      </c>
    </row>
    <row r="142" spans="1:16" ht="15.75" customHeight="1" x14ac:dyDescent="0.25">
      <c r="A142" s="4" t="s">
        <v>76</v>
      </c>
      <c r="B142" s="4" t="s">
        <v>31</v>
      </c>
      <c r="C142" s="4" t="s">
        <v>36</v>
      </c>
      <c r="D142" s="4" t="s">
        <v>23</v>
      </c>
      <c r="E142" s="4">
        <v>1488.58</v>
      </c>
      <c r="F142" s="4">
        <v>10</v>
      </c>
      <c r="G142" s="4">
        <v>0.15</v>
      </c>
      <c r="H142" s="5">
        <v>45640</v>
      </c>
      <c r="I142" s="4">
        <v>316.32</v>
      </c>
      <c r="J142">
        <f t="shared" si="9"/>
        <v>1751.2705882352941</v>
      </c>
      <c r="K142">
        <f t="shared" si="11"/>
        <v>-109.84000000000003</v>
      </c>
      <c r="L142" s="7" t="str">
        <f t="shared" si="12"/>
        <v>↓</v>
      </c>
      <c r="P142" t="str">
        <f t="shared" si="10"/>
        <v>Linda Wilson</v>
      </c>
    </row>
    <row r="143" spans="1:16" ht="15.75" customHeight="1" x14ac:dyDescent="0.25">
      <c r="A143" s="4" t="s">
        <v>32</v>
      </c>
      <c r="B143" s="4" t="s">
        <v>68</v>
      </c>
      <c r="C143" s="4" t="s">
        <v>20</v>
      </c>
      <c r="D143" s="4" t="s">
        <v>14</v>
      </c>
      <c r="E143" s="4">
        <v>1231.26</v>
      </c>
      <c r="F143" s="4">
        <v>9</v>
      </c>
      <c r="G143" s="4">
        <v>0</v>
      </c>
      <c r="H143" s="5">
        <v>45646</v>
      </c>
      <c r="I143" s="4">
        <v>492.5</v>
      </c>
      <c r="J143">
        <f t="shared" si="9"/>
        <v>1231.26</v>
      </c>
      <c r="K143">
        <f t="shared" si="11"/>
        <v>176.18</v>
      </c>
      <c r="L143" s="7" t="str">
        <f t="shared" si="12"/>
        <v>↑</v>
      </c>
      <c r="P143" t="str">
        <f t="shared" si="10"/>
        <v>Emma Taylor</v>
      </c>
    </row>
    <row r="144" spans="1:16" ht="15.75" customHeight="1" x14ac:dyDescent="0.25">
      <c r="A144" s="4" t="s">
        <v>32</v>
      </c>
      <c r="B144" s="4" t="s">
        <v>45</v>
      </c>
      <c r="C144" s="4" t="s">
        <v>13</v>
      </c>
      <c r="D144" s="4" t="s">
        <v>23</v>
      </c>
      <c r="E144" s="4">
        <v>1161.67</v>
      </c>
      <c r="F144" s="4">
        <v>19</v>
      </c>
      <c r="G144" s="4">
        <v>0.2</v>
      </c>
      <c r="H144" s="5">
        <v>45647</v>
      </c>
      <c r="I144" s="4">
        <v>232.33</v>
      </c>
      <c r="J144">
        <f t="shared" si="9"/>
        <v>1452.0875000000001</v>
      </c>
      <c r="K144">
        <f t="shared" si="11"/>
        <v>-260.16999999999996</v>
      </c>
      <c r="L144" s="7" t="str">
        <f t="shared" si="12"/>
        <v>↓</v>
      </c>
      <c r="P144" t="str">
        <f t="shared" si="10"/>
        <v>Sarah Anderson</v>
      </c>
    </row>
    <row r="145" spans="1:16" ht="15.75" customHeight="1" x14ac:dyDescent="0.25">
      <c r="A145" s="4" t="s">
        <v>51</v>
      </c>
      <c r="B145" s="4" t="s">
        <v>47</v>
      </c>
      <c r="C145" s="4" t="s">
        <v>36</v>
      </c>
      <c r="D145" s="4" t="s">
        <v>41</v>
      </c>
      <c r="E145" s="4">
        <v>388.23</v>
      </c>
      <c r="F145" s="4">
        <v>16</v>
      </c>
      <c r="G145" s="4">
        <v>0.05</v>
      </c>
      <c r="H145" s="5">
        <v>45650</v>
      </c>
      <c r="I145" s="4">
        <v>165.97</v>
      </c>
      <c r="J145">
        <f t="shared" si="9"/>
        <v>408.66315789473686</v>
      </c>
      <c r="K145">
        <f t="shared" si="11"/>
        <v>-66.360000000000014</v>
      </c>
      <c r="L145" s="7" t="str">
        <f t="shared" si="12"/>
        <v>↓</v>
      </c>
      <c r="P145" t="str">
        <f t="shared" si="10"/>
        <v>Lisa Thomas</v>
      </c>
    </row>
    <row r="146" spans="1:16" ht="15.75" customHeight="1" x14ac:dyDescent="0.25">
      <c r="A146" s="4" t="s">
        <v>74</v>
      </c>
      <c r="B146" s="4" t="s">
        <v>33</v>
      </c>
      <c r="C146" s="4" t="s">
        <v>26</v>
      </c>
      <c r="D146" s="4" t="s">
        <v>17</v>
      </c>
      <c r="E146" s="4">
        <v>1589.42</v>
      </c>
      <c r="F146" s="4">
        <v>6</v>
      </c>
      <c r="G146" s="4">
        <v>0.15</v>
      </c>
      <c r="H146" s="5">
        <v>45651</v>
      </c>
      <c r="I146" s="4">
        <v>675.5</v>
      </c>
      <c r="J146">
        <f t="shared" si="9"/>
        <v>1869.9058823529413</v>
      </c>
      <c r="K146">
        <f t="shared" si="11"/>
        <v>509.53</v>
      </c>
      <c r="L146" s="7" t="str">
        <f t="shared" si="12"/>
        <v>↑</v>
      </c>
      <c r="P146" t="str">
        <f t="shared" si="10"/>
        <v>Mary Davis</v>
      </c>
    </row>
    <row r="147" spans="1:16" ht="15.75" customHeight="1" x14ac:dyDescent="0.25">
      <c r="A147" s="4" t="s">
        <v>30</v>
      </c>
      <c r="B147" s="4" t="s">
        <v>73</v>
      </c>
      <c r="C147" s="4" t="s">
        <v>26</v>
      </c>
      <c r="D147" s="4" t="s">
        <v>17</v>
      </c>
      <c r="E147" s="4">
        <v>336.66</v>
      </c>
      <c r="F147" s="4">
        <v>13</v>
      </c>
      <c r="G147" s="4">
        <v>0.2</v>
      </c>
      <c r="H147" s="5">
        <v>45651</v>
      </c>
      <c r="I147" s="4">
        <v>134.66</v>
      </c>
      <c r="J147">
        <f t="shared" si="9"/>
        <v>420.82499999999999</v>
      </c>
      <c r="K147">
        <f t="shared" si="11"/>
        <v>-540.84</v>
      </c>
      <c r="L147" s="7" t="str">
        <f t="shared" si="12"/>
        <v>↓</v>
      </c>
      <c r="P147" t="str">
        <f t="shared" si="10"/>
        <v>David Anderson</v>
      </c>
    </row>
    <row r="148" spans="1:16" ht="15.75" customHeight="1" x14ac:dyDescent="0.25">
      <c r="A148" s="4" t="s">
        <v>51</v>
      </c>
      <c r="B148" s="4" t="s">
        <v>25</v>
      </c>
      <c r="C148" s="4" t="s">
        <v>13</v>
      </c>
      <c r="D148" s="4" t="s">
        <v>14</v>
      </c>
      <c r="E148" s="4">
        <v>1353.79</v>
      </c>
      <c r="F148" s="4">
        <v>14</v>
      </c>
      <c r="G148" s="4">
        <v>0.1</v>
      </c>
      <c r="H148" s="5">
        <v>45656</v>
      </c>
      <c r="I148" s="4">
        <v>487.36</v>
      </c>
      <c r="J148">
        <f t="shared" si="9"/>
        <v>1504.211111111111</v>
      </c>
      <c r="K148">
        <f t="shared" si="11"/>
        <v>352.70000000000005</v>
      </c>
      <c r="L148" s="7" t="str">
        <f t="shared" si="12"/>
        <v>↑</v>
      </c>
      <c r="P148" t="str">
        <f t="shared" si="10"/>
        <v>James Wilson</v>
      </c>
    </row>
    <row r="149" spans="1:16" ht="15.75" customHeight="1" x14ac:dyDescent="0.25">
      <c r="A149" s="4" t="s">
        <v>65</v>
      </c>
      <c r="B149" s="4" t="s">
        <v>71</v>
      </c>
      <c r="C149" s="4" t="s">
        <v>36</v>
      </c>
      <c r="D149" s="4" t="s">
        <v>17</v>
      </c>
      <c r="E149" s="4">
        <v>662.61</v>
      </c>
      <c r="F149" s="4">
        <v>11</v>
      </c>
      <c r="G149" s="4">
        <v>0.05</v>
      </c>
      <c r="H149" s="5">
        <v>45658</v>
      </c>
      <c r="I149" s="4">
        <v>314.74</v>
      </c>
      <c r="J149">
        <f t="shared" si="9"/>
        <v>697.48421052631579</v>
      </c>
      <c r="K149">
        <f t="shared" si="11"/>
        <v>-172.62</v>
      </c>
      <c r="L149" s="7" t="str">
        <f t="shared" si="12"/>
        <v>↓</v>
      </c>
      <c r="P149" t="str">
        <f t="shared" si="10"/>
        <v>Linda Moore</v>
      </c>
    </row>
    <row r="150" spans="1:16" ht="15.75" customHeight="1" x14ac:dyDescent="0.25">
      <c r="A150" s="4" t="s">
        <v>54</v>
      </c>
      <c r="B150" s="4" t="s">
        <v>50</v>
      </c>
      <c r="C150" s="4" t="s">
        <v>26</v>
      </c>
      <c r="D150" s="4" t="s">
        <v>41</v>
      </c>
      <c r="E150" s="4">
        <v>309.42</v>
      </c>
      <c r="F150" s="4">
        <v>1</v>
      </c>
      <c r="G150" s="4">
        <v>0.2</v>
      </c>
      <c r="H150" s="5">
        <v>45658</v>
      </c>
      <c r="I150" s="4">
        <v>111.39</v>
      </c>
      <c r="J150">
        <f t="shared" si="9"/>
        <v>386.77499999999998</v>
      </c>
      <c r="K150">
        <f t="shared" si="11"/>
        <v>-203.35000000000002</v>
      </c>
      <c r="L150" s="7" t="str">
        <f t="shared" si="12"/>
        <v>↓</v>
      </c>
      <c r="P150" t="str">
        <f t="shared" si="10"/>
        <v>Lisa Davis</v>
      </c>
    </row>
    <row r="151" spans="1:16" ht="15.75" customHeight="1" x14ac:dyDescent="0.25">
      <c r="A151" s="4" t="s">
        <v>65</v>
      </c>
      <c r="B151" s="4" t="s">
        <v>31</v>
      </c>
      <c r="C151" s="4" t="s">
        <v>26</v>
      </c>
      <c r="D151" s="4" t="s">
        <v>14</v>
      </c>
      <c r="E151" s="4">
        <v>884.63</v>
      </c>
      <c r="F151" s="4">
        <v>18</v>
      </c>
      <c r="G151" s="4">
        <v>0.1</v>
      </c>
      <c r="H151" s="5">
        <v>45659</v>
      </c>
      <c r="I151" s="4">
        <v>318.47000000000003</v>
      </c>
      <c r="J151">
        <f t="shared" si="9"/>
        <v>982.92222222222222</v>
      </c>
      <c r="K151">
        <f t="shared" si="11"/>
        <v>207.08000000000004</v>
      </c>
      <c r="L151" s="7" t="str">
        <f t="shared" si="12"/>
        <v>↑</v>
      </c>
      <c r="P151" t="str">
        <f t="shared" si="10"/>
        <v>Linda Wilson</v>
      </c>
    </row>
    <row r="152" spans="1:16" ht="15.75" customHeight="1" x14ac:dyDescent="0.25">
      <c r="A152" s="4" t="s">
        <v>54</v>
      </c>
      <c r="B152" s="4" t="s">
        <v>25</v>
      </c>
      <c r="C152" s="4" t="s">
        <v>36</v>
      </c>
      <c r="D152" s="4" t="s">
        <v>41</v>
      </c>
      <c r="E152" s="4">
        <v>745.05</v>
      </c>
      <c r="F152" s="4">
        <v>10</v>
      </c>
      <c r="G152" s="4">
        <v>0.1</v>
      </c>
      <c r="H152" s="5">
        <v>45660</v>
      </c>
      <c r="I152" s="4">
        <v>301.75</v>
      </c>
      <c r="J152">
        <f t="shared" si="9"/>
        <v>827.83333333333326</v>
      </c>
      <c r="K152">
        <f t="shared" si="11"/>
        <v>-16.720000000000027</v>
      </c>
      <c r="L152" s="7" t="str">
        <f t="shared" si="12"/>
        <v>↓</v>
      </c>
      <c r="P152" t="str">
        <f t="shared" si="10"/>
        <v>James Wilson</v>
      </c>
    </row>
    <row r="153" spans="1:16" ht="15.75" customHeight="1" x14ac:dyDescent="0.25">
      <c r="A153" s="4" t="s">
        <v>62</v>
      </c>
      <c r="B153" s="4" t="s">
        <v>19</v>
      </c>
      <c r="C153" s="4" t="s">
        <v>22</v>
      </c>
      <c r="D153" s="4" t="s">
        <v>17</v>
      </c>
      <c r="E153" s="4">
        <v>870.23</v>
      </c>
      <c r="F153" s="4">
        <v>5</v>
      </c>
      <c r="G153" s="4">
        <v>0.05</v>
      </c>
      <c r="H153" s="5">
        <v>45660</v>
      </c>
      <c r="I153" s="4">
        <v>413.36</v>
      </c>
      <c r="J153">
        <f t="shared" si="9"/>
        <v>916.03157894736853</v>
      </c>
      <c r="K153">
        <f t="shared" si="11"/>
        <v>111.61000000000001</v>
      </c>
      <c r="L153" s="7" t="str">
        <f t="shared" si="12"/>
        <v>↑</v>
      </c>
      <c r="P153" t="str">
        <f t="shared" si="10"/>
        <v>James Taylor</v>
      </c>
    </row>
    <row r="154" spans="1:16" ht="15.75" customHeight="1" x14ac:dyDescent="0.25">
      <c r="A154" s="4" t="s">
        <v>37</v>
      </c>
      <c r="B154" s="4" t="s">
        <v>31</v>
      </c>
      <c r="C154" s="4" t="s">
        <v>13</v>
      </c>
      <c r="D154" s="4" t="s">
        <v>29</v>
      </c>
      <c r="E154" s="4">
        <v>862.19</v>
      </c>
      <c r="F154" s="4">
        <v>18</v>
      </c>
      <c r="G154" s="4">
        <v>0.05</v>
      </c>
      <c r="H154" s="5">
        <v>45663</v>
      </c>
      <c r="I154" s="4">
        <v>286.68</v>
      </c>
      <c r="J154">
        <f t="shared" si="9"/>
        <v>907.56842105263172</v>
      </c>
      <c r="K154">
        <f t="shared" si="11"/>
        <v>-126.68</v>
      </c>
      <c r="L154" s="7" t="str">
        <f t="shared" si="12"/>
        <v>↓</v>
      </c>
      <c r="P154" t="str">
        <f t="shared" si="10"/>
        <v>Linda Wilson</v>
      </c>
    </row>
    <row r="155" spans="1:16" ht="15.75" customHeight="1" x14ac:dyDescent="0.25">
      <c r="A155" s="4" t="s">
        <v>75</v>
      </c>
      <c r="B155" s="4" t="s">
        <v>61</v>
      </c>
      <c r="C155" s="4" t="s">
        <v>26</v>
      </c>
      <c r="D155" s="4" t="s">
        <v>17</v>
      </c>
      <c r="E155" s="4">
        <v>1171.18</v>
      </c>
      <c r="F155" s="4">
        <v>19</v>
      </c>
      <c r="G155" s="4">
        <v>0.05</v>
      </c>
      <c r="H155" s="5">
        <v>45667</v>
      </c>
      <c r="I155" s="4">
        <v>556.30999999999995</v>
      </c>
      <c r="J155">
        <f t="shared" si="9"/>
        <v>1232.8210526315791</v>
      </c>
      <c r="K155">
        <f t="shared" si="11"/>
        <v>269.62999999999994</v>
      </c>
      <c r="L155" s="7" t="str">
        <f t="shared" si="12"/>
        <v>↑</v>
      </c>
      <c r="P155" t="str">
        <f t="shared" si="10"/>
        <v>Mary Wilson</v>
      </c>
    </row>
    <row r="156" spans="1:16" ht="15.75" customHeight="1" x14ac:dyDescent="0.25">
      <c r="A156" s="4" t="s">
        <v>60</v>
      </c>
      <c r="B156" s="4" t="s">
        <v>16</v>
      </c>
      <c r="C156" s="4" t="s">
        <v>22</v>
      </c>
      <c r="D156" s="4" t="s">
        <v>29</v>
      </c>
      <c r="E156" s="4">
        <v>1054.56</v>
      </c>
      <c r="F156" s="4">
        <v>11</v>
      </c>
      <c r="G156" s="4">
        <v>0.1</v>
      </c>
      <c r="H156" s="5">
        <v>45669</v>
      </c>
      <c r="I156" s="4">
        <v>332.19</v>
      </c>
      <c r="J156">
        <f t="shared" si="9"/>
        <v>1171.7333333333333</v>
      </c>
      <c r="K156">
        <f t="shared" si="11"/>
        <v>-224.11999999999995</v>
      </c>
      <c r="L156" s="7" t="str">
        <f t="shared" si="12"/>
        <v>↓</v>
      </c>
      <c r="P156" t="str">
        <f t="shared" si="10"/>
        <v>Robert Anderson</v>
      </c>
    </row>
    <row r="157" spans="1:16" ht="15.75" customHeight="1" x14ac:dyDescent="0.25">
      <c r="A157" s="4" t="s">
        <v>60</v>
      </c>
      <c r="B157" s="4" t="s">
        <v>25</v>
      </c>
      <c r="C157" s="4" t="s">
        <v>26</v>
      </c>
      <c r="D157" s="4" t="s">
        <v>23</v>
      </c>
      <c r="E157" s="4">
        <v>1681.21</v>
      </c>
      <c r="F157" s="4">
        <v>5</v>
      </c>
      <c r="G157" s="4">
        <v>0.2</v>
      </c>
      <c r="H157" s="5">
        <v>45670</v>
      </c>
      <c r="I157" s="4">
        <v>336.24</v>
      </c>
      <c r="J157">
        <f t="shared" si="9"/>
        <v>2101.5124999999998</v>
      </c>
      <c r="K157">
        <f t="shared" si="11"/>
        <v>4.0500000000000114</v>
      </c>
      <c r="L157" s="7" t="str">
        <f t="shared" si="12"/>
        <v>↑</v>
      </c>
      <c r="P157" t="str">
        <f t="shared" si="10"/>
        <v>James Wilson</v>
      </c>
    </row>
    <row r="158" spans="1:16" ht="15.75" customHeight="1" x14ac:dyDescent="0.25">
      <c r="A158" s="4" t="s">
        <v>60</v>
      </c>
      <c r="B158" s="4" t="s">
        <v>38</v>
      </c>
      <c r="C158" s="4" t="s">
        <v>13</v>
      </c>
      <c r="D158" s="4" t="s">
        <v>17</v>
      </c>
      <c r="E158" s="4">
        <v>379.77</v>
      </c>
      <c r="F158" s="4">
        <v>9</v>
      </c>
      <c r="G158" s="4">
        <v>0.05</v>
      </c>
      <c r="H158" s="5">
        <v>45673</v>
      </c>
      <c r="I158" s="4">
        <v>180.39</v>
      </c>
      <c r="J158">
        <f t="shared" si="9"/>
        <v>399.7578947368421</v>
      </c>
      <c r="K158">
        <f t="shared" si="11"/>
        <v>-155.85000000000002</v>
      </c>
      <c r="L158" s="7" t="str">
        <f t="shared" si="12"/>
        <v>↓</v>
      </c>
      <c r="P158" t="str">
        <f t="shared" si="10"/>
        <v>David Thomas</v>
      </c>
    </row>
    <row r="159" spans="1:16" ht="15.75" customHeight="1" x14ac:dyDescent="0.25">
      <c r="A159" s="4" t="s">
        <v>46</v>
      </c>
      <c r="B159" s="4" t="s">
        <v>47</v>
      </c>
      <c r="C159" s="4" t="s">
        <v>36</v>
      </c>
      <c r="D159" s="4" t="s">
        <v>17</v>
      </c>
      <c r="E159" s="4">
        <v>1076.33</v>
      </c>
      <c r="F159" s="4">
        <v>2</v>
      </c>
      <c r="G159" s="4">
        <v>0.1</v>
      </c>
      <c r="H159" s="5">
        <v>45674</v>
      </c>
      <c r="I159" s="4">
        <v>484.35</v>
      </c>
      <c r="J159">
        <f t="shared" si="9"/>
        <v>1195.9222222222222</v>
      </c>
      <c r="K159">
        <f t="shared" si="11"/>
        <v>303.96000000000004</v>
      </c>
      <c r="L159" s="7" t="str">
        <f t="shared" si="12"/>
        <v>↑</v>
      </c>
      <c r="P159" t="str">
        <f t="shared" si="10"/>
        <v>Lisa Thomas</v>
      </c>
    </row>
    <row r="160" spans="1:16" ht="15.75" customHeight="1" x14ac:dyDescent="0.25">
      <c r="A160" s="4" t="s">
        <v>46</v>
      </c>
      <c r="B160" s="4" t="s">
        <v>33</v>
      </c>
      <c r="C160" s="4" t="s">
        <v>36</v>
      </c>
      <c r="D160" s="4" t="s">
        <v>41</v>
      </c>
      <c r="E160" s="4">
        <v>1250.71</v>
      </c>
      <c r="F160" s="4">
        <v>7</v>
      </c>
      <c r="G160" s="4">
        <v>0</v>
      </c>
      <c r="H160" s="5">
        <v>45674</v>
      </c>
      <c r="I160" s="4">
        <v>562.82000000000005</v>
      </c>
      <c r="J160">
        <f t="shared" si="9"/>
        <v>1250.71</v>
      </c>
      <c r="K160">
        <f t="shared" si="11"/>
        <v>78.470000000000027</v>
      </c>
      <c r="L160" s="7" t="str">
        <f t="shared" si="12"/>
        <v>↑</v>
      </c>
      <c r="P160" t="str">
        <f t="shared" si="10"/>
        <v>Mary Davis</v>
      </c>
    </row>
    <row r="161" spans="1:16" ht="15.75" customHeight="1" x14ac:dyDescent="0.25">
      <c r="A161" s="4" t="s">
        <v>42</v>
      </c>
      <c r="B161" s="4" t="s">
        <v>19</v>
      </c>
      <c r="C161" s="4" t="s">
        <v>22</v>
      </c>
      <c r="D161" s="4" t="s">
        <v>17</v>
      </c>
      <c r="E161" s="4">
        <v>1118.3399999999999</v>
      </c>
      <c r="F161" s="4">
        <v>6</v>
      </c>
      <c r="G161" s="4">
        <v>0.2</v>
      </c>
      <c r="H161" s="5">
        <v>45674</v>
      </c>
      <c r="I161" s="4">
        <v>447.34</v>
      </c>
      <c r="J161">
        <f t="shared" si="9"/>
        <v>1397.9249999999997</v>
      </c>
      <c r="K161">
        <f t="shared" si="11"/>
        <v>-115.48000000000008</v>
      </c>
      <c r="L161" s="7" t="str">
        <f t="shared" si="12"/>
        <v>↓</v>
      </c>
      <c r="P161" t="str">
        <f t="shared" si="10"/>
        <v>James Taylor</v>
      </c>
    </row>
    <row r="162" spans="1:16" ht="15.75" customHeight="1" x14ac:dyDescent="0.25">
      <c r="A162" s="4" t="s">
        <v>72</v>
      </c>
      <c r="B162" s="4" t="s">
        <v>55</v>
      </c>
      <c r="C162" s="4" t="s">
        <v>26</v>
      </c>
      <c r="D162" s="4" t="s">
        <v>17</v>
      </c>
      <c r="E162" s="4">
        <v>1622.62</v>
      </c>
      <c r="F162" s="4">
        <v>12</v>
      </c>
      <c r="G162" s="4">
        <v>0.2</v>
      </c>
      <c r="H162" s="5">
        <v>45677</v>
      </c>
      <c r="I162" s="4">
        <v>649.04999999999995</v>
      </c>
      <c r="J162">
        <f t="shared" si="9"/>
        <v>2028.2749999999999</v>
      </c>
      <c r="K162">
        <f t="shared" si="11"/>
        <v>201.70999999999998</v>
      </c>
      <c r="L162" s="7" t="str">
        <f t="shared" si="12"/>
        <v>↑</v>
      </c>
      <c r="P162" t="str">
        <f t="shared" si="10"/>
        <v>Linda Taylor</v>
      </c>
    </row>
    <row r="163" spans="1:16" ht="15.75" customHeight="1" x14ac:dyDescent="0.25">
      <c r="A163" s="4" t="s">
        <v>77</v>
      </c>
      <c r="B163" s="4" t="s">
        <v>50</v>
      </c>
      <c r="C163" s="4" t="s">
        <v>26</v>
      </c>
      <c r="D163" s="4" t="s">
        <v>14</v>
      </c>
      <c r="E163" s="4">
        <v>640.64</v>
      </c>
      <c r="F163" s="4">
        <v>11</v>
      </c>
      <c r="G163" s="4">
        <v>0.2</v>
      </c>
      <c r="H163" s="5">
        <v>45678</v>
      </c>
      <c r="I163" s="4">
        <v>205</v>
      </c>
      <c r="J163">
        <f t="shared" si="9"/>
        <v>800.8</v>
      </c>
      <c r="K163">
        <f t="shared" si="11"/>
        <v>-444.04999999999995</v>
      </c>
      <c r="L163" s="7" t="str">
        <f t="shared" si="12"/>
        <v>↓</v>
      </c>
      <c r="P163" t="str">
        <f t="shared" si="10"/>
        <v>Lisa Davis</v>
      </c>
    </row>
    <row r="164" spans="1:16" ht="15.75" customHeight="1" x14ac:dyDescent="0.25">
      <c r="A164" s="4" t="s">
        <v>24</v>
      </c>
      <c r="B164" s="4" t="s">
        <v>45</v>
      </c>
      <c r="C164" s="4" t="s">
        <v>13</v>
      </c>
      <c r="D164" s="4" t="s">
        <v>17</v>
      </c>
      <c r="E164" s="4">
        <v>585.16</v>
      </c>
      <c r="F164" s="4">
        <v>17</v>
      </c>
      <c r="G164" s="4">
        <v>0.1</v>
      </c>
      <c r="H164" s="5">
        <v>45684</v>
      </c>
      <c r="I164" s="4">
        <v>263.32</v>
      </c>
      <c r="J164">
        <f t="shared" si="9"/>
        <v>650.17777777777769</v>
      </c>
      <c r="K164">
        <f t="shared" si="11"/>
        <v>58.319999999999993</v>
      </c>
      <c r="L164" s="7" t="str">
        <f t="shared" si="12"/>
        <v>↑</v>
      </c>
      <c r="P164" t="str">
        <f t="shared" si="10"/>
        <v>Sarah Anderson</v>
      </c>
    </row>
    <row r="165" spans="1:16" ht="15.75" customHeight="1" x14ac:dyDescent="0.25">
      <c r="A165" s="4" t="s">
        <v>24</v>
      </c>
      <c r="B165" s="4" t="s">
        <v>33</v>
      </c>
      <c r="C165" s="4" t="s">
        <v>20</v>
      </c>
      <c r="D165" s="4" t="s">
        <v>17</v>
      </c>
      <c r="E165" s="4">
        <v>1109.98</v>
      </c>
      <c r="F165" s="4">
        <v>5</v>
      </c>
      <c r="G165" s="4">
        <v>0.2</v>
      </c>
      <c r="H165" s="5">
        <v>45690</v>
      </c>
      <c r="I165" s="4">
        <v>443.99</v>
      </c>
      <c r="J165">
        <f t="shared" si="9"/>
        <v>1387.4749999999999</v>
      </c>
      <c r="K165">
        <f t="shared" si="11"/>
        <v>180.67000000000002</v>
      </c>
      <c r="L165" s="7" t="str">
        <f t="shared" si="12"/>
        <v>↑</v>
      </c>
      <c r="P165" t="str">
        <f t="shared" si="10"/>
        <v>Mary Davis</v>
      </c>
    </row>
    <row r="166" spans="1:16" ht="15.75" customHeight="1" x14ac:dyDescent="0.25">
      <c r="A166" s="4" t="s">
        <v>60</v>
      </c>
      <c r="B166" s="4" t="s">
        <v>47</v>
      </c>
      <c r="C166" s="4" t="s">
        <v>20</v>
      </c>
      <c r="D166" s="4" t="s">
        <v>14</v>
      </c>
      <c r="E166" s="4">
        <v>1098.08</v>
      </c>
      <c r="F166" s="4">
        <v>9</v>
      </c>
      <c r="G166" s="4">
        <v>0.1</v>
      </c>
      <c r="H166" s="5">
        <v>45692</v>
      </c>
      <c r="I166" s="4">
        <v>395.31</v>
      </c>
      <c r="J166">
        <f t="shared" si="9"/>
        <v>1220.0888888888887</v>
      </c>
      <c r="K166">
        <f t="shared" si="11"/>
        <v>-48.680000000000007</v>
      </c>
      <c r="L166" s="7" t="str">
        <f t="shared" si="12"/>
        <v>↓</v>
      </c>
      <c r="P166" t="str">
        <f t="shared" si="10"/>
        <v>Lisa Thomas</v>
      </c>
    </row>
    <row r="167" spans="1:16" ht="15.75" customHeight="1" x14ac:dyDescent="0.25">
      <c r="A167" s="4" t="s">
        <v>67</v>
      </c>
      <c r="B167" s="4" t="s">
        <v>50</v>
      </c>
      <c r="C167" s="4" t="s">
        <v>13</v>
      </c>
      <c r="D167" s="4" t="s">
        <v>41</v>
      </c>
      <c r="E167" s="4">
        <v>827.25</v>
      </c>
      <c r="F167" s="4">
        <v>7</v>
      </c>
      <c r="G167" s="4">
        <v>0.1</v>
      </c>
      <c r="H167" s="5">
        <v>45693</v>
      </c>
      <c r="I167" s="4">
        <v>335.04</v>
      </c>
      <c r="J167">
        <f t="shared" si="9"/>
        <v>919.16666666666663</v>
      </c>
      <c r="K167">
        <f t="shared" si="11"/>
        <v>-60.269999999999982</v>
      </c>
      <c r="L167" s="7" t="str">
        <f t="shared" si="12"/>
        <v>↓</v>
      </c>
      <c r="P167" t="str">
        <f t="shared" si="10"/>
        <v>Lisa Davis</v>
      </c>
    </row>
    <row r="168" spans="1:16" ht="15.75" customHeight="1" x14ac:dyDescent="0.25">
      <c r="A168" s="4" t="s">
        <v>72</v>
      </c>
      <c r="B168" s="4" t="s">
        <v>31</v>
      </c>
      <c r="C168" s="4" t="s">
        <v>36</v>
      </c>
      <c r="D168" s="4" t="s">
        <v>17</v>
      </c>
      <c r="E168" s="4">
        <v>741.88</v>
      </c>
      <c r="F168" s="4">
        <v>16</v>
      </c>
      <c r="G168" s="4">
        <v>0.1</v>
      </c>
      <c r="H168" s="5">
        <v>45695</v>
      </c>
      <c r="I168" s="4">
        <v>333.85</v>
      </c>
      <c r="J168">
        <f t="shared" si="9"/>
        <v>824.31111111111113</v>
      </c>
      <c r="K168">
        <f t="shared" si="11"/>
        <v>-1.1899999999999977</v>
      </c>
      <c r="L168" s="7" t="str">
        <f t="shared" si="12"/>
        <v>↓</v>
      </c>
      <c r="P168" t="str">
        <f t="shared" si="10"/>
        <v>Linda Wilson</v>
      </c>
    </row>
    <row r="169" spans="1:16" ht="15.75" customHeight="1" x14ac:dyDescent="0.25">
      <c r="A169" s="4" t="s">
        <v>74</v>
      </c>
      <c r="B169" s="4" t="s">
        <v>12</v>
      </c>
      <c r="C169" s="4" t="s">
        <v>20</v>
      </c>
      <c r="D169" s="4" t="s">
        <v>41</v>
      </c>
      <c r="E169" s="4">
        <v>1311.26</v>
      </c>
      <c r="F169" s="4">
        <v>6</v>
      </c>
      <c r="G169" s="4">
        <v>0.1</v>
      </c>
      <c r="H169" s="5">
        <v>45698</v>
      </c>
      <c r="I169" s="4">
        <v>531.05999999999995</v>
      </c>
      <c r="J169">
        <f t="shared" si="9"/>
        <v>1456.9555555555555</v>
      </c>
      <c r="K169">
        <f t="shared" si="11"/>
        <v>197.20999999999992</v>
      </c>
      <c r="L169" s="7" t="str">
        <f t="shared" si="12"/>
        <v>↑</v>
      </c>
      <c r="P169" t="str">
        <f t="shared" si="10"/>
        <v>James Davis</v>
      </c>
    </row>
    <row r="170" spans="1:16" ht="15.75" customHeight="1" x14ac:dyDescent="0.25">
      <c r="A170" s="4" t="s">
        <v>74</v>
      </c>
      <c r="B170" s="4" t="s">
        <v>33</v>
      </c>
      <c r="C170" s="4" t="s">
        <v>22</v>
      </c>
      <c r="D170" s="4" t="s">
        <v>41</v>
      </c>
      <c r="E170" s="4">
        <v>573.32000000000005</v>
      </c>
      <c r="F170" s="4">
        <v>19</v>
      </c>
      <c r="G170" s="4">
        <v>0.1</v>
      </c>
      <c r="H170" s="5">
        <v>45703</v>
      </c>
      <c r="I170" s="4">
        <v>232.19</v>
      </c>
      <c r="J170">
        <f t="shared" si="9"/>
        <v>637.02222222222224</v>
      </c>
      <c r="K170">
        <f t="shared" si="11"/>
        <v>-298.86999999999995</v>
      </c>
      <c r="L170" s="7" t="str">
        <f t="shared" si="12"/>
        <v>↓</v>
      </c>
      <c r="P170" t="str">
        <f t="shared" si="10"/>
        <v>Mary Davis</v>
      </c>
    </row>
    <row r="171" spans="1:16" ht="15.75" customHeight="1" x14ac:dyDescent="0.25">
      <c r="A171" s="4" t="s">
        <v>54</v>
      </c>
      <c r="B171" s="4" t="s">
        <v>25</v>
      </c>
      <c r="C171" s="4" t="s">
        <v>13</v>
      </c>
      <c r="D171" s="4" t="s">
        <v>23</v>
      </c>
      <c r="E171" s="4">
        <v>1115.22</v>
      </c>
      <c r="F171" s="4">
        <v>14</v>
      </c>
      <c r="G171" s="4">
        <v>0.2</v>
      </c>
      <c r="H171" s="5">
        <v>45705</v>
      </c>
      <c r="I171" s="4">
        <v>223.04</v>
      </c>
      <c r="J171">
        <f t="shared" si="9"/>
        <v>1394.0249999999999</v>
      </c>
      <c r="K171">
        <f t="shared" si="11"/>
        <v>-9.1500000000000057</v>
      </c>
      <c r="L171" s="7" t="str">
        <f t="shared" si="12"/>
        <v>↓</v>
      </c>
      <c r="P171" t="str">
        <f t="shared" si="10"/>
        <v>James Wilson</v>
      </c>
    </row>
    <row r="172" spans="1:16" ht="15.75" customHeight="1" x14ac:dyDescent="0.25">
      <c r="A172" s="4" t="s">
        <v>15</v>
      </c>
      <c r="B172" s="4" t="s">
        <v>47</v>
      </c>
      <c r="C172" s="4" t="s">
        <v>26</v>
      </c>
      <c r="D172" s="4" t="s">
        <v>17</v>
      </c>
      <c r="E172" s="4">
        <v>845.84</v>
      </c>
      <c r="F172" s="4">
        <v>4</v>
      </c>
      <c r="G172" s="4">
        <v>0</v>
      </c>
      <c r="H172" s="5">
        <v>45707</v>
      </c>
      <c r="I172" s="4">
        <v>422.92</v>
      </c>
      <c r="J172">
        <f t="shared" si="9"/>
        <v>845.84</v>
      </c>
      <c r="K172">
        <f t="shared" si="11"/>
        <v>199.88000000000002</v>
      </c>
      <c r="L172" s="7" t="str">
        <f t="shared" si="12"/>
        <v>↑</v>
      </c>
      <c r="P172" t="str">
        <f t="shared" si="10"/>
        <v>Lisa Thomas</v>
      </c>
    </row>
    <row r="173" spans="1:16" ht="15.75" customHeight="1" x14ac:dyDescent="0.25">
      <c r="A173" s="4" t="s">
        <v>32</v>
      </c>
      <c r="B173" s="4" t="s">
        <v>57</v>
      </c>
      <c r="C173" s="4" t="s">
        <v>13</v>
      </c>
      <c r="D173" s="4" t="s">
        <v>23</v>
      </c>
      <c r="E173" s="4">
        <v>1029.8</v>
      </c>
      <c r="F173" s="4">
        <v>3</v>
      </c>
      <c r="G173" s="4">
        <v>0</v>
      </c>
      <c r="H173" s="5">
        <v>45708</v>
      </c>
      <c r="I173" s="4">
        <v>257.45</v>
      </c>
      <c r="J173">
        <f t="shared" si="9"/>
        <v>1029.8</v>
      </c>
      <c r="K173">
        <f t="shared" si="11"/>
        <v>-165.47000000000003</v>
      </c>
      <c r="L173" s="7" t="str">
        <f t="shared" si="12"/>
        <v>↓</v>
      </c>
      <c r="P173" t="str">
        <f t="shared" si="10"/>
        <v>David Brown</v>
      </c>
    </row>
    <row r="174" spans="1:16" ht="15.75" customHeight="1" x14ac:dyDescent="0.25">
      <c r="A174" s="4" t="s">
        <v>34</v>
      </c>
      <c r="B174" s="4" t="s">
        <v>33</v>
      </c>
      <c r="C174" s="4" t="s">
        <v>26</v>
      </c>
      <c r="D174" s="4" t="s">
        <v>14</v>
      </c>
      <c r="E174" s="4">
        <v>1189.83</v>
      </c>
      <c r="F174" s="4">
        <v>2</v>
      </c>
      <c r="G174" s="4">
        <v>0.2</v>
      </c>
      <c r="H174" s="5">
        <v>45709</v>
      </c>
      <c r="I174" s="4">
        <v>380.75</v>
      </c>
      <c r="J174">
        <f t="shared" si="9"/>
        <v>1487.2874999999999</v>
      </c>
      <c r="K174">
        <f t="shared" si="11"/>
        <v>123.30000000000001</v>
      </c>
      <c r="L174" s="7" t="str">
        <f t="shared" si="12"/>
        <v>↑</v>
      </c>
      <c r="P174" t="str">
        <f t="shared" si="10"/>
        <v>Mary Davis</v>
      </c>
    </row>
    <row r="175" spans="1:16" ht="15.75" customHeight="1" x14ac:dyDescent="0.25">
      <c r="A175" s="4" t="s">
        <v>69</v>
      </c>
      <c r="B175" s="4" t="s">
        <v>45</v>
      </c>
      <c r="C175" s="4" t="s">
        <v>22</v>
      </c>
      <c r="D175" s="4" t="s">
        <v>14</v>
      </c>
      <c r="E175" s="4">
        <v>704.28</v>
      </c>
      <c r="F175" s="4">
        <v>15</v>
      </c>
      <c r="G175" s="4">
        <v>0.2</v>
      </c>
      <c r="H175" s="5">
        <v>45712</v>
      </c>
      <c r="I175" s="4">
        <v>225.37</v>
      </c>
      <c r="J175">
        <f t="shared" si="9"/>
        <v>880.34999999999991</v>
      </c>
      <c r="K175">
        <f t="shared" si="11"/>
        <v>-155.38</v>
      </c>
      <c r="L175" s="7" t="str">
        <f t="shared" si="12"/>
        <v>↓</v>
      </c>
      <c r="P175" t="str">
        <f t="shared" si="10"/>
        <v>Sarah Anderson</v>
      </c>
    </row>
    <row r="176" spans="1:16" ht="15.75" customHeight="1" x14ac:dyDescent="0.25">
      <c r="A176" s="4" t="s">
        <v>67</v>
      </c>
      <c r="B176" s="4" t="s">
        <v>49</v>
      </c>
      <c r="C176" s="4" t="s">
        <v>36</v>
      </c>
      <c r="D176" s="4" t="s">
        <v>41</v>
      </c>
      <c r="E176" s="4">
        <v>1618.22</v>
      </c>
      <c r="F176" s="4">
        <v>12</v>
      </c>
      <c r="G176" s="4">
        <v>0.2</v>
      </c>
      <c r="H176" s="5">
        <v>45712</v>
      </c>
      <c r="I176" s="4">
        <v>582.55999999999995</v>
      </c>
      <c r="J176">
        <f t="shared" si="9"/>
        <v>2022.7749999999999</v>
      </c>
      <c r="K176">
        <f t="shared" si="11"/>
        <v>357.18999999999994</v>
      </c>
      <c r="L176" s="7" t="str">
        <f t="shared" si="12"/>
        <v>↑</v>
      </c>
      <c r="P176" t="str">
        <f t="shared" si="10"/>
        <v>Mary Jackson</v>
      </c>
    </row>
    <row r="177" spans="1:16" ht="15.75" customHeight="1" x14ac:dyDescent="0.25">
      <c r="A177" s="4" t="s">
        <v>75</v>
      </c>
      <c r="B177" s="4" t="s">
        <v>55</v>
      </c>
      <c r="C177" s="4" t="s">
        <v>36</v>
      </c>
      <c r="D177" s="4" t="s">
        <v>14</v>
      </c>
      <c r="E177" s="4">
        <v>1014.43</v>
      </c>
      <c r="F177" s="4">
        <v>2</v>
      </c>
      <c r="G177" s="4">
        <v>0.15</v>
      </c>
      <c r="H177" s="5">
        <v>45713</v>
      </c>
      <c r="I177" s="4">
        <v>344.91</v>
      </c>
      <c r="J177">
        <f t="shared" si="9"/>
        <v>1193.4470588235295</v>
      </c>
      <c r="K177">
        <f t="shared" si="11"/>
        <v>-237.64999999999992</v>
      </c>
      <c r="L177" s="7" t="str">
        <f t="shared" si="12"/>
        <v>↓</v>
      </c>
      <c r="P177" t="str">
        <f t="shared" si="10"/>
        <v>Linda Taylor</v>
      </c>
    </row>
    <row r="178" spans="1:16" ht="15.75" customHeight="1" x14ac:dyDescent="0.25">
      <c r="A178" s="4" t="s">
        <v>77</v>
      </c>
      <c r="B178" s="4" t="s">
        <v>33</v>
      </c>
      <c r="C178" s="4" t="s">
        <v>36</v>
      </c>
      <c r="D178" s="4" t="s">
        <v>17</v>
      </c>
      <c r="E178" s="4">
        <v>826.97</v>
      </c>
      <c r="F178" s="4">
        <v>18</v>
      </c>
      <c r="G178" s="4">
        <v>0.2</v>
      </c>
      <c r="H178" s="5">
        <v>45715</v>
      </c>
      <c r="I178" s="4">
        <v>330.79</v>
      </c>
      <c r="J178">
        <f t="shared" si="9"/>
        <v>1033.7124999999999</v>
      </c>
      <c r="K178">
        <f t="shared" si="11"/>
        <v>-14.120000000000005</v>
      </c>
      <c r="L178" s="7" t="str">
        <f t="shared" si="12"/>
        <v>↓</v>
      </c>
      <c r="P178" t="str">
        <f t="shared" si="10"/>
        <v>Mary Davis</v>
      </c>
    </row>
    <row r="179" spans="1:16" ht="15.75" customHeight="1" x14ac:dyDescent="0.25">
      <c r="A179" s="4" t="s">
        <v>18</v>
      </c>
      <c r="B179" s="4" t="s">
        <v>33</v>
      </c>
      <c r="C179" s="4" t="s">
        <v>36</v>
      </c>
      <c r="D179" s="4" t="s">
        <v>17</v>
      </c>
      <c r="E179" s="4">
        <v>1022.23</v>
      </c>
      <c r="F179" s="4">
        <v>8</v>
      </c>
      <c r="G179" s="4">
        <v>0.1</v>
      </c>
      <c r="H179" s="5">
        <v>45717</v>
      </c>
      <c r="I179" s="4">
        <v>460</v>
      </c>
      <c r="J179">
        <f t="shared" si="9"/>
        <v>1135.8111111111111</v>
      </c>
      <c r="K179">
        <f t="shared" si="11"/>
        <v>129.20999999999998</v>
      </c>
      <c r="L179" s="7" t="str">
        <f t="shared" si="12"/>
        <v>↑</v>
      </c>
      <c r="P179" t="str">
        <f t="shared" si="10"/>
        <v>Mary Davis</v>
      </c>
    </row>
    <row r="180" spans="1:16" ht="15.75" customHeight="1" x14ac:dyDescent="0.25">
      <c r="A180" s="4" t="s">
        <v>74</v>
      </c>
      <c r="B180" s="4" t="s">
        <v>31</v>
      </c>
      <c r="C180" s="4" t="s">
        <v>20</v>
      </c>
      <c r="D180" s="4" t="s">
        <v>14</v>
      </c>
      <c r="E180" s="4">
        <v>1099.69</v>
      </c>
      <c r="F180" s="4">
        <v>6</v>
      </c>
      <c r="G180" s="4">
        <v>0</v>
      </c>
      <c r="H180" s="5">
        <v>45718</v>
      </c>
      <c r="I180" s="4">
        <v>439.88</v>
      </c>
      <c r="J180">
        <f t="shared" si="9"/>
        <v>1099.69</v>
      </c>
      <c r="K180">
        <f t="shared" si="11"/>
        <v>-20.120000000000005</v>
      </c>
      <c r="L180" s="7" t="str">
        <f t="shared" si="12"/>
        <v>↓</v>
      </c>
      <c r="P180" t="str">
        <f t="shared" si="10"/>
        <v>Linda Wilson</v>
      </c>
    </row>
    <row r="181" spans="1:16" ht="15.75" customHeight="1" x14ac:dyDescent="0.25">
      <c r="A181" s="4" t="s">
        <v>54</v>
      </c>
      <c r="B181" s="4" t="s">
        <v>66</v>
      </c>
      <c r="C181" s="4" t="s">
        <v>26</v>
      </c>
      <c r="D181" s="4" t="s">
        <v>14</v>
      </c>
      <c r="E181" s="4">
        <v>710.52</v>
      </c>
      <c r="F181" s="4">
        <v>8</v>
      </c>
      <c r="G181" s="4">
        <v>0.1</v>
      </c>
      <c r="H181" s="5">
        <v>45721</v>
      </c>
      <c r="I181" s="4">
        <v>255.79</v>
      </c>
      <c r="J181">
        <f t="shared" si="9"/>
        <v>789.46666666666658</v>
      </c>
      <c r="K181">
        <f t="shared" si="11"/>
        <v>-184.09</v>
      </c>
      <c r="L181" s="7" t="str">
        <f t="shared" si="12"/>
        <v>↓</v>
      </c>
      <c r="P181" t="str">
        <f t="shared" si="10"/>
        <v>Sarah Davis</v>
      </c>
    </row>
    <row r="182" spans="1:16" ht="15.75" customHeight="1" x14ac:dyDescent="0.25">
      <c r="A182" s="4" t="s">
        <v>54</v>
      </c>
      <c r="B182" s="4" t="s">
        <v>61</v>
      </c>
      <c r="C182" s="4" t="s">
        <v>26</v>
      </c>
      <c r="D182" s="4" t="s">
        <v>14</v>
      </c>
      <c r="E182" s="4">
        <v>499.18</v>
      </c>
      <c r="F182" s="4">
        <v>15</v>
      </c>
      <c r="G182" s="4">
        <v>0.2</v>
      </c>
      <c r="H182" s="5">
        <v>45724</v>
      </c>
      <c r="I182" s="4">
        <v>159.74</v>
      </c>
      <c r="J182">
        <f t="shared" si="9"/>
        <v>623.97500000000002</v>
      </c>
      <c r="K182">
        <f t="shared" si="11"/>
        <v>-96.049999999999983</v>
      </c>
      <c r="L182" s="7" t="str">
        <f t="shared" si="12"/>
        <v>↓</v>
      </c>
      <c r="P182" t="str">
        <f t="shared" si="10"/>
        <v>Mary Wilson</v>
      </c>
    </row>
    <row r="183" spans="1:16" ht="15.75" customHeight="1" x14ac:dyDescent="0.25">
      <c r="A183" s="4" t="s">
        <v>39</v>
      </c>
      <c r="B183" s="4" t="s">
        <v>40</v>
      </c>
      <c r="C183" s="4" t="s">
        <v>22</v>
      </c>
      <c r="D183" s="4" t="s">
        <v>14</v>
      </c>
      <c r="E183" s="4">
        <v>1064.19</v>
      </c>
      <c r="F183" s="4">
        <v>18</v>
      </c>
      <c r="G183" s="4">
        <v>0.05</v>
      </c>
      <c r="H183" s="5">
        <v>45725</v>
      </c>
      <c r="I183" s="4">
        <v>404.39</v>
      </c>
      <c r="J183">
        <f t="shared" si="9"/>
        <v>1120.2</v>
      </c>
      <c r="K183">
        <f t="shared" si="11"/>
        <v>244.64999999999998</v>
      </c>
      <c r="L183" s="7" t="str">
        <f t="shared" si="12"/>
        <v>↑</v>
      </c>
      <c r="P183" t="str">
        <f t="shared" si="10"/>
        <v>Emma Davis</v>
      </c>
    </row>
    <row r="184" spans="1:16" ht="15.75" customHeight="1" x14ac:dyDescent="0.25">
      <c r="A184" s="4" t="s">
        <v>69</v>
      </c>
      <c r="B184" s="4" t="s">
        <v>40</v>
      </c>
      <c r="C184" s="4" t="s">
        <v>20</v>
      </c>
      <c r="D184" s="4" t="s">
        <v>41</v>
      </c>
      <c r="E184" s="4">
        <v>438.76</v>
      </c>
      <c r="F184" s="4">
        <v>18</v>
      </c>
      <c r="G184" s="4">
        <v>0.05</v>
      </c>
      <c r="H184" s="5">
        <v>45726</v>
      </c>
      <c r="I184" s="4">
        <v>187.57</v>
      </c>
      <c r="J184">
        <f t="shared" si="9"/>
        <v>461.85263157894735</v>
      </c>
      <c r="K184">
        <f t="shared" si="11"/>
        <v>-216.82</v>
      </c>
      <c r="L184" s="7" t="str">
        <f t="shared" si="12"/>
        <v>↓</v>
      </c>
      <c r="P184" t="str">
        <f t="shared" si="10"/>
        <v>Emma Davis</v>
      </c>
    </row>
    <row r="185" spans="1:16" ht="15.75" customHeight="1" x14ac:dyDescent="0.25">
      <c r="A185" s="4" t="s">
        <v>43</v>
      </c>
      <c r="B185" s="4" t="s">
        <v>57</v>
      </c>
      <c r="C185" s="4" t="s">
        <v>13</v>
      </c>
      <c r="D185" s="4" t="s">
        <v>17</v>
      </c>
      <c r="E185" s="4">
        <v>864.98</v>
      </c>
      <c r="F185" s="4">
        <v>2</v>
      </c>
      <c r="G185" s="4">
        <v>0.05</v>
      </c>
      <c r="H185" s="5">
        <v>45727</v>
      </c>
      <c r="I185" s="4">
        <v>410.87</v>
      </c>
      <c r="J185">
        <f t="shared" si="9"/>
        <v>910.50526315789477</v>
      </c>
      <c r="K185">
        <f t="shared" si="11"/>
        <v>223.3</v>
      </c>
      <c r="L185" s="7" t="str">
        <f t="shared" si="12"/>
        <v>↑</v>
      </c>
      <c r="P185" t="str">
        <f t="shared" si="10"/>
        <v>David Brown</v>
      </c>
    </row>
    <row r="186" spans="1:16" ht="15.75" customHeight="1" x14ac:dyDescent="0.25">
      <c r="A186" s="4" t="s">
        <v>59</v>
      </c>
      <c r="B186" s="4" t="s">
        <v>57</v>
      </c>
      <c r="C186" s="4" t="s">
        <v>13</v>
      </c>
      <c r="D186" s="4" t="s">
        <v>29</v>
      </c>
      <c r="E186" s="4">
        <v>984.93</v>
      </c>
      <c r="F186" s="4">
        <v>14</v>
      </c>
      <c r="G186" s="4">
        <v>0.2</v>
      </c>
      <c r="H186" s="5">
        <v>45733</v>
      </c>
      <c r="I186" s="4">
        <v>275.77999999999997</v>
      </c>
      <c r="J186">
        <f t="shared" si="9"/>
        <v>1231.1624999999999</v>
      </c>
      <c r="K186">
        <f t="shared" si="11"/>
        <v>-135.09000000000003</v>
      </c>
      <c r="L186" s="7" t="str">
        <f t="shared" si="12"/>
        <v>↓</v>
      </c>
      <c r="P186" t="str">
        <f t="shared" si="10"/>
        <v>David Brown</v>
      </c>
    </row>
    <row r="187" spans="1:16" ht="15.75" customHeight="1" x14ac:dyDescent="0.25">
      <c r="A187" s="4" t="s">
        <v>27</v>
      </c>
      <c r="B187" s="4" t="s">
        <v>57</v>
      </c>
      <c r="C187" s="4" t="s">
        <v>13</v>
      </c>
      <c r="D187" s="4" t="s">
        <v>17</v>
      </c>
      <c r="E187" s="4">
        <v>1493.49</v>
      </c>
      <c r="F187" s="4">
        <v>18</v>
      </c>
      <c r="G187" s="4">
        <v>0</v>
      </c>
      <c r="H187" s="5">
        <v>45734</v>
      </c>
      <c r="I187" s="4">
        <v>746.74</v>
      </c>
      <c r="J187">
        <f t="shared" si="9"/>
        <v>1493.49</v>
      </c>
      <c r="K187">
        <f t="shared" si="11"/>
        <v>470.96000000000004</v>
      </c>
      <c r="L187" s="7" t="str">
        <f t="shared" si="12"/>
        <v>↑</v>
      </c>
      <c r="P187" t="str">
        <f t="shared" si="10"/>
        <v>David Brown</v>
      </c>
    </row>
    <row r="188" spans="1:16" ht="15.75" customHeight="1" x14ac:dyDescent="0.25">
      <c r="A188" s="4" t="s">
        <v>34</v>
      </c>
      <c r="B188" s="4" t="s">
        <v>55</v>
      </c>
      <c r="C188" s="4" t="s">
        <v>22</v>
      </c>
      <c r="D188" s="4" t="s">
        <v>17</v>
      </c>
      <c r="E188" s="4">
        <v>689.43</v>
      </c>
      <c r="F188" s="4">
        <v>9</v>
      </c>
      <c r="G188" s="4">
        <v>0.1</v>
      </c>
      <c r="H188" s="5">
        <v>45736</v>
      </c>
      <c r="I188" s="4">
        <v>310.24</v>
      </c>
      <c r="J188">
        <f t="shared" si="9"/>
        <v>766.0333333333333</v>
      </c>
      <c r="K188">
        <f t="shared" si="11"/>
        <v>-436.5</v>
      </c>
      <c r="L188" s="7" t="str">
        <f t="shared" si="12"/>
        <v>↓</v>
      </c>
      <c r="P188" t="str">
        <f t="shared" si="10"/>
        <v>Linda Taylor</v>
      </c>
    </row>
    <row r="189" spans="1:16" ht="15.75" customHeight="1" x14ac:dyDescent="0.25">
      <c r="A189" s="4" t="s">
        <v>42</v>
      </c>
      <c r="B189" s="4" t="s">
        <v>61</v>
      </c>
      <c r="C189" s="4" t="s">
        <v>22</v>
      </c>
      <c r="D189" s="4" t="s">
        <v>17</v>
      </c>
      <c r="E189" s="4">
        <v>682.24</v>
      </c>
      <c r="F189" s="4">
        <v>1</v>
      </c>
      <c r="G189" s="4">
        <v>0</v>
      </c>
      <c r="H189" s="5">
        <v>45738</v>
      </c>
      <c r="I189" s="4">
        <v>341.12</v>
      </c>
      <c r="J189">
        <f t="shared" si="9"/>
        <v>682.24</v>
      </c>
      <c r="K189">
        <f t="shared" si="11"/>
        <v>30.879999999999995</v>
      </c>
      <c r="L189" s="7" t="str">
        <f t="shared" si="12"/>
        <v>↑</v>
      </c>
      <c r="P189" t="str">
        <f t="shared" si="10"/>
        <v>Mary Wilson</v>
      </c>
    </row>
    <row r="190" spans="1:16" ht="15.75" customHeight="1" x14ac:dyDescent="0.25">
      <c r="A190" s="4" t="s">
        <v>43</v>
      </c>
      <c r="B190" s="4" t="s">
        <v>28</v>
      </c>
      <c r="C190" s="4" t="s">
        <v>26</v>
      </c>
      <c r="D190" s="4" t="s">
        <v>23</v>
      </c>
      <c r="E190" s="4">
        <v>458.54</v>
      </c>
      <c r="F190" s="4">
        <v>15</v>
      </c>
      <c r="G190" s="4">
        <v>0.2</v>
      </c>
      <c r="H190" s="5">
        <v>45741</v>
      </c>
      <c r="I190" s="4">
        <v>91.71</v>
      </c>
      <c r="J190">
        <f t="shared" si="9"/>
        <v>573.17499999999995</v>
      </c>
      <c r="K190">
        <f t="shared" si="11"/>
        <v>-249.41000000000003</v>
      </c>
      <c r="L190" s="7" t="str">
        <f t="shared" si="12"/>
        <v>↓</v>
      </c>
      <c r="P190" t="str">
        <f t="shared" si="10"/>
        <v>Michael Anderson</v>
      </c>
    </row>
    <row r="191" spans="1:16" ht="15.75" customHeight="1" x14ac:dyDescent="0.25">
      <c r="A191" s="4" t="s">
        <v>34</v>
      </c>
      <c r="B191" s="4" t="s">
        <v>28</v>
      </c>
      <c r="C191" s="4" t="s">
        <v>22</v>
      </c>
      <c r="D191" s="4" t="s">
        <v>29</v>
      </c>
      <c r="E191" s="4">
        <v>1184.25</v>
      </c>
      <c r="F191" s="4">
        <v>11</v>
      </c>
      <c r="G191" s="4">
        <v>0.2</v>
      </c>
      <c r="H191" s="5">
        <v>45742</v>
      </c>
      <c r="I191" s="4">
        <v>331.59</v>
      </c>
      <c r="J191">
        <f t="shared" si="9"/>
        <v>1480.3125</v>
      </c>
      <c r="K191">
        <f t="shared" si="11"/>
        <v>239.88</v>
      </c>
      <c r="L191" s="7" t="str">
        <f t="shared" si="12"/>
        <v>↑</v>
      </c>
      <c r="P191" t="str">
        <f t="shared" si="10"/>
        <v>Michael Anderson</v>
      </c>
    </row>
    <row r="192" spans="1:16" ht="15.75" customHeight="1" x14ac:dyDescent="0.25">
      <c r="A192" s="4" t="s">
        <v>27</v>
      </c>
      <c r="B192" s="4" t="s">
        <v>12</v>
      </c>
      <c r="C192" s="4" t="s">
        <v>22</v>
      </c>
      <c r="D192" s="4" t="s">
        <v>17</v>
      </c>
      <c r="E192" s="4">
        <v>762.14</v>
      </c>
      <c r="F192" s="4">
        <v>9</v>
      </c>
      <c r="G192" s="4">
        <v>0</v>
      </c>
      <c r="H192" s="5">
        <v>45743</v>
      </c>
      <c r="I192" s="4">
        <v>381.07</v>
      </c>
      <c r="J192">
        <f t="shared" si="9"/>
        <v>762.14</v>
      </c>
      <c r="K192">
        <f t="shared" si="11"/>
        <v>49.480000000000018</v>
      </c>
      <c r="L192" s="7" t="str">
        <f t="shared" si="12"/>
        <v>↑</v>
      </c>
      <c r="P192" t="str">
        <f t="shared" si="10"/>
        <v>James Davis</v>
      </c>
    </row>
    <row r="193" spans="1:16" ht="15.75" customHeight="1" x14ac:dyDescent="0.25">
      <c r="A193" s="4" t="s">
        <v>24</v>
      </c>
      <c r="B193" s="4" t="s">
        <v>55</v>
      </c>
      <c r="C193" s="4" t="s">
        <v>26</v>
      </c>
      <c r="D193" s="4" t="s">
        <v>14</v>
      </c>
      <c r="E193" s="4">
        <v>750.71</v>
      </c>
      <c r="F193" s="4">
        <v>10</v>
      </c>
      <c r="G193" s="4">
        <v>0.15</v>
      </c>
      <c r="H193" s="5">
        <v>45743</v>
      </c>
      <c r="I193" s="4">
        <v>255.24</v>
      </c>
      <c r="J193">
        <f t="shared" si="9"/>
        <v>883.1882352941177</v>
      </c>
      <c r="K193">
        <f t="shared" si="11"/>
        <v>-125.82999999999998</v>
      </c>
      <c r="L193" s="7" t="str">
        <f t="shared" si="12"/>
        <v>↓</v>
      </c>
      <c r="P193" t="str">
        <f t="shared" si="10"/>
        <v>Linda Taylor</v>
      </c>
    </row>
    <row r="194" spans="1:16" ht="15.75" customHeight="1" x14ac:dyDescent="0.25">
      <c r="A194" s="4" t="s">
        <v>77</v>
      </c>
      <c r="B194" s="4" t="s">
        <v>73</v>
      </c>
      <c r="C194" s="4" t="s">
        <v>36</v>
      </c>
      <c r="D194" s="4" t="s">
        <v>17</v>
      </c>
      <c r="E194" s="4">
        <v>1456.94</v>
      </c>
      <c r="F194" s="4">
        <v>14</v>
      </c>
      <c r="G194" s="4">
        <v>0.05</v>
      </c>
      <c r="H194" s="5">
        <v>45745</v>
      </c>
      <c r="I194" s="4">
        <v>692.05</v>
      </c>
      <c r="J194">
        <f t="shared" si="9"/>
        <v>1533.621052631579</v>
      </c>
      <c r="K194">
        <f t="shared" si="11"/>
        <v>436.80999999999995</v>
      </c>
      <c r="L194" s="7" t="str">
        <f t="shared" si="12"/>
        <v>↑</v>
      </c>
      <c r="P194" t="str">
        <f t="shared" si="10"/>
        <v>David Anderson</v>
      </c>
    </row>
    <row r="195" spans="1:16" ht="15.75" customHeight="1" x14ac:dyDescent="0.25">
      <c r="A195" s="4" t="s">
        <v>46</v>
      </c>
      <c r="B195" s="4" t="s">
        <v>63</v>
      </c>
      <c r="C195" s="4" t="s">
        <v>20</v>
      </c>
      <c r="D195" s="4" t="s">
        <v>29</v>
      </c>
      <c r="E195" s="4">
        <v>1093.3800000000001</v>
      </c>
      <c r="F195" s="4">
        <v>17</v>
      </c>
      <c r="G195" s="4">
        <v>0.1</v>
      </c>
      <c r="H195" s="5">
        <v>45745</v>
      </c>
      <c r="I195" s="4">
        <v>344.41</v>
      </c>
      <c r="J195">
        <f t="shared" ref="J195:J201" si="13">E195/(1-G195)</f>
        <v>1214.8666666666668</v>
      </c>
      <c r="K195">
        <f t="shared" si="11"/>
        <v>-347.63999999999993</v>
      </c>
      <c r="L195" s="7" t="str">
        <f t="shared" si="12"/>
        <v>↓</v>
      </c>
      <c r="P195" t="str">
        <f t="shared" ref="P195:P201" si="14">INDEX(B195:B394,MATCH(MAX(E195),E195:E394,0))</f>
        <v>Emma Wilson</v>
      </c>
    </row>
    <row r="196" spans="1:16" ht="15.75" customHeight="1" x14ac:dyDescent="0.25">
      <c r="A196" s="4" t="s">
        <v>39</v>
      </c>
      <c r="B196" s="4" t="s">
        <v>45</v>
      </c>
      <c r="C196" s="4" t="s">
        <v>13</v>
      </c>
      <c r="D196" s="4" t="s">
        <v>17</v>
      </c>
      <c r="E196" s="4">
        <v>934.27</v>
      </c>
      <c r="F196" s="4">
        <v>8</v>
      </c>
      <c r="G196" s="4">
        <v>0.15</v>
      </c>
      <c r="H196" s="5">
        <v>45746</v>
      </c>
      <c r="I196" s="4">
        <v>397.06</v>
      </c>
      <c r="J196">
        <f t="shared" si="13"/>
        <v>1099.1411764705883</v>
      </c>
      <c r="K196">
        <f t="shared" ref="K196:K201" si="15">I196-I195</f>
        <v>52.649999999999977</v>
      </c>
      <c r="L196" s="7" t="str">
        <f t="shared" ref="L196:L201" si="16">IF(K196&gt;0,"↑","↓")</f>
        <v>↑</v>
      </c>
      <c r="P196" t="str">
        <f t="shared" si="14"/>
        <v>Sarah Anderson</v>
      </c>
    </row>
    <row r="197" spans="1:16" ht="15.75" customHeight="1" x14ac:dyDescent="0.25">
      <c r="A197" s="4" t="s">
        <v>72</v>
      </c>
      <c r="B197" s="4" t="s">
        <v>38</v>
      </c>
      <c r="C197" s="4" t="s">
        <v>36</v>
      </c>
      <c r="D197" s="4" t="s">
        <v>17</v>
      </c>
      <c r="E197" s="4">
        <v>1465.35</v>
      </c>
      <c r="F197" s="4">
        <v>8</v>
      </c>
      <c r="G197" s="4">
        <v>0.2</v>
      </c>
      <c r="H197" s="5">
        <v>45746</v>
      </c>
      <c r="I197" s="4">
        <v>586.14</v>
      </c>
      <c r="J197">
        <f t="shared" si="13"/>
        <v>1831.6874999999998</v>
      </c>
      <c r="K197">
        <f t="shared" si="15"/>
        <v>189.07999999999998</v>
      </c>
      <c r="L197" s="7" t="str">
        <f t="shared" si="16"/>
        <v>↑</v>
      </c>
      <c r="P197" t="str">
        <f t="shared" si="14"/>
        <v>David Thomas</v>
      </c>
    </row>
    <row r="198" spans="1:16" ht="15.75" customHeight="1" x14ac:dyDescent="0.25">
      <c r="A198" s="4" t="s">
        <v>54</v>
      </c>
      <c r="B198" s="4" t="s">
        <v>16</v>
      </c>
      <c r="C198" s="4" t="s">
        <v>22</v>
      </c>
      <c r="D198" s="4" t="s">
        <v>41</v>
      </c>
      <c r="E198" s="4">
        <v>740.8</v>
      </c>
      <c r="F198" s="4">
        <v>3</v>
      </c>
      <c r="G198" s="4">
        <v>0</v>
      </c>
      <c r="H198" s="5">
        <v>45749</v>
      </c>
      <c r="I198" s="4">
        <v>333.36</v>
      </c>
      <c r="J198">
        <f t="shared" si="13"/>
        <v>740.8</v>
      </c>
      <c r="K198">
        <f t="shared" si="15"/>
        <v>-252.77999999999997</v>
      </c>
      <c r="L198" s="7" t="str">
        <f t="shared" si="16"/>
        <v>↓</v>
      </c>
      <c r="P198" t="str">
        <f t="shared" si="14"/>
        <v>Robert Anderson</v>
      </c>
    </row>
    <row r="199" spans="1:16" ht="15.75" customHeight="1" x14ac:dyDescent="0.25">
      <c r="A199" s="4" t="s">
        <v>60</v>
      </c>
      <c r="B199" s="4" t="s">
        <v>45</v>
      </c>
      <c r="C199" s="4" t="s">
        <v>13</v>
      </c>
      <c r="D199" s="4" t="s">
        <v>41</v>
      </c>
      <c r="E199" s="4">
        <v>545.44000000000005</v>
      </c>
      <c r="F199" s="4">
        <v>17</v>
      </c>
      <c r="G199" s="4">
        <v>0</v>
      </c>
      <c r="H199" s="5">
        <v>45752</v>
      </c>
      <c r="I199" s="4">
        <v>245.45</v>
      </c>
      <c r="J199">
        <f t="shared" si="13"/>
        <v>545.44000000000005</v>
      </c>
      <c r="K199">
        <f t="shared" si="15"/>
        <v>-87.910000000000025</v>
      </c>
      <c r="L199" s="7" t="str">
        <f t="shared" si="16"/>
        <v>↓</v>
      </c>
      <c r="P199" t="str">
        <f t="shared" si="14"/>
        <v>Sarah Anderson</v>
      </c>
    </row>
    <row r="200" spans="1:16" ht="15.75" customHeight="1" x14ac:dyDescent="0.25">
      <c r="A200" s="4" t="s">
        <v>37</v>
      </c>
      <c r="B200" s="4" t="s">
        <v>38</v>
      </c>
      <c r="C200" s="4" t="s">
        <v>20</v>
      </c>
      <c r="D200" s="4" t="s">
        <v>14</v>
      </c>
      <c r="E200" s="4">
        <v>997.61</v>
      </c>
      <c r="F200" s="4">
        <v>8</v>
      </c>
      <c r="G200" s="4">
        <v>0.05</v>
      </c>
      <c r="H200" s="5">
        <v>45752</v>
      </c>
      <c r="I200" s="4">
        <v>379.09</v>
      </c>
      <c r="J200">
        <f t="shared" si="13"/>
        <v>1050.1157894736843</v>
      </c>
      <c r="K200">
        <f t="shared" si="15"/>
        <v>133.63999999999999</v>
      </c>
      <c r="L200" s="7" t="str">
        <f t="shared" si="16"/>
        <v>↑</v>
      </c>
      <c r="P200" t="str">
        <f t="shared" si="14"/>
        <v>David Thomas</v>
      </c>
    </row>
    <row r="201" spans="1:16" ht="15.75" customHeight="1" x14ac:dyDescent="0.25">
      <c r="A201" s="4" t="s">
        <v>62</v>
      </c>
      <c r="B201" s="4" t="s">
        <v>38</v>
      </c>
      <c r="C201" s="4" t="s">
        <v>22</v>
      </c>
      <c r="D201" s="4" t="s">
        <v>17</v>
      </c>
      <c r="E201" s="4">
        <v>928.32</v>
      </c>
      <c r="F201" s="4">
        <v>2</v>
      </c>
      <c r="G201" s="4">
        <v>0.05</v>
      </c>
      <c r="H201" s="5">
        <v>45754</v>
      </c>
      <c r="I201" s="4">
        <v>440.95</v>
      </c>
      <c r="J201">
        <f t="shared" si="13"/>
        <v>977.17894736842118</v>
      </c>
      <c r="K201">
        <f t="shared" si="15"/>
        <v>61.860000000000014</v>
      </c>
      <c r="L201" s="7" t="str">
        <f t="shared" si="16"/>
        <v>↑</v>
      </c>
      <c r="P201" t="str">
        <f t="shared" si="14"/>
        <v>David Thomas</v>
      </c>
    </row>
    <row r="202" spans="1:16" ht="15.75" customHeight="1" x14ac:dyDescent="0.25"/>
    <row r="203" spans="1:16" ht="15.75" customHeight="1" x14ac:dyDescent="0.25"/>
    <row r="204" spans="1:16" ht="15.75" customHeight="1" x14ac:dyDescent="0.25"/>
    <row r="205" spans="1:16" ht="15.75" customHeight="1" x14ac:dyDescent="0.25"/>
    <row r="206" spans="1:16" ht="15.75" customHeight="1" x14ac:dyDescent="0.25"/>
    <row r="207" spans="1:16" ht="15.75" customHeight="1" x14ac:dyDescent="0.25"/>
    <row r="208" spans="1:16" ht="15.75" customHeight="1" x14ac:dyDescent="0.25"/>
    <row r="209" spans="1:2" ht="15.75" customHeight="1" x14ac:dyDescent="0.25"/>
    <row r="210" spans="1:2" ht="15.75" customHeight="1" x14ac:dyDescent="0.25">
      <c r="A210" s="8" t="s">
        <v>86</v>
      </c>
      <c r="B210" t="s">
        <v>88</v>
      </c>
    </row>
    <row r="211" spans="1:2" ht="15.75" customHeight="1" x14ac:dyDescent="0.25">
      <c r="A211" s="9" t="s">
        <v>14</v>
      </c>
      <c r="B211" s="11">
        <v>11389.09</v>
      </c>
    </row>
    <row r="212" spans="1:2" ht="15.75" customHeight="1" x14ac:dyDescent="0.25">
      <c r="A212" s="10" t="s">
        <v>20</v>
      </c>
      <c r="B212" s="11">
        <v>11389.09</v>
      </c>
    </row>
    <row r="213" spans="1:2" ht="15.75" customHeight="1" x14ac:dyDescent="0.25">
      <c r="A213" s="9" t="s">
        <v>17</v>
      </c>
      <c r="B213" s="11">
        <v>2401.4499999999998</v>
      </c>
    </row>
    <row r="214" spans="1:2" ht="15.75" customHeight="1" x14ac:dyDescent="0.25">
      <c r="A214" s="10" t="s">
        <v>20</v>
      </c>
      <c r="B214" s="11">
        <v>2401.4499999999998</v>
      </c>
    </row>
    <row r="215" spans="1:2" ht="15.75" customHeight="1" x14ac:dyDescent="0.25">
      <c r="A215" s="9" t="s">
        <v>23</v>
      </c>
      <c r="B215" s="11">
        <v>2869.54</v>
      </c>
    </row>
    <row r="216" spans="1:2" ht="15.75" customHeight="1" x14ac:dyDescent="0.25">
      <c r="A216" s="10" t="s">
        <v>20</v>
      </c>
      <c r="B216" s="11">
        <v>2869.54</v>
      </c>
    </row>
    <row r="217" spans="1:2" ht="15.75" customHeight="1" x14ac:dyDescent="0.25">
      <c r="A217" s="9" t="s">
        <v>29</v>
      </c>
      <c r="B217" s="11">
        <v>7592.34</v>
      </c>
    </row>
    <row r="218" spans="1:2" ht="15.75" customHeight="1" x14ac:dyDescent="0.25">
      <c r="A218" s="10" t="s">
        <v>20</v>
      </c>
      <c r="B218" s="11">
        <v>7592.34</v>
      </c>
    </row>
    <row r="219" spans="1:2" ht="15.75" customHeight="1" x14ac:dyDescent="0.25">
      <c r="A219" s="9" t="s">
        <v>41</v>
      </c>
      <c r="B219" s="11">
        <v>8189.22</v>
      </c>
    </row>
    <row r="220" spans="1:2" ht="15.75" customHeight="1" x14ac:dyDescent="0.25">
      <c r="A220" s="10" t="s">
        <v>20</v>
      </c>
      <c r="B220" s="11">
        <v>8189.22</v>
      </c>
    </row>
    <row r="221" spans="1:2" ht="15.75" customHeight="1" x14ac:dyDescent="0.25">
      <c r="A221" s="9" t="s">
        <v>87</v>
      </c>
      <c r="B221" s="11">
        <v>32441.640000000003</v>
      </c>
    </row>
    <row r="222" spans="1:2" ht="15.75" customHeight="1" x14ac:dyDescent="0.25"/>
    <row r="223" spans="1:2" ht="15.75" customHeight="1" x14ac:dyDescent="0.25"/>
    <row r="224" spans="1: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P201" xr:uid="{00000000-0001-0000-0100-000000000000}"/>
  <conditionalFormatting sqref="E1:E1048576">
    <cfRule type="top10" dxfId="0" priority="1" rank="10"/>
  </conditionalFormatting>
  <pageMargins left="0.75" right="0.75" top="1" bottom="1" header="0" footer="0"/>
  <pageSetup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Instructions</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r42</cp:lastModifiedBy>
  <dcterms:modified xsi:type="dcterms:W3CDTF">2025-10-15T05:54:08Z</dcterms:modified>
</cp:coreProperties>
</file>