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G:\ExcelR\ExcelR Projects\Stakeholders(New)\Project details\"/>
    </mc:Choice>
  </mc:AlternateContent>
  <xr:revisionPtr revIDLastSave="0" documentId="8_{E933153C-3E64-4CA6-A69A-72FC00C99F91}" xr6:coauthVersionLast="47" xr6:coauthVersionMax="47" xr10:uidLastSave="{00000000-0000-0000-0000-000000000000}"/>
  <bookViews>
    <workbookView xWindow="-108" yWindow="-108" windowWidth="23256" windowHeight="12576" xr2:uid="{00000000-000D-0000-FFFF-FFFF00000000}"/>
  </bookViews>
  <sheets>
    <sheet name="1.Storewise Sales" sheetId="11" r:id="rId1"/>
    <sheet name="Sales Dashboard" sheetId="22" r:id="rId2"/>
    <sheet name="2. KPI's" sheetId="12" r:id="rId3"/>
    <sheet name="3. Regionwise Sales" sheetId="13" r:id="rId4"/>
    <sheet name="4.Top Salesman" sheetId="14" r:id="rId5"/>
    <sheet name="5.Pre-Post Covid Sales" sheetId="15" r:id="rId6"/>
    <sheet name="6.Yearwise Sales" sheetId="17" r:id="rId7"/>
    <sheet name="7.Prepost covid visits" sheetId="18" r:id="rId8"/>
    <sheet name="8.Season Sales" sheetId="20" r:id="rId9"/>
    <sheet name="9.Productswise Sales" sheetId="21" r:id="rId10"/>
    <sheet name="Transactions" sheetId="9" r:id="rId11"/>
    <sheet name="Salesman" sheetId="1" r:id="rId12"/>
    <sheet name="Region" sheetId="2" r:id="rId13"/>
    <sheet name="SKU" sheetId="3" r:id="rId14"/>
    <sheet name="Stores" sheetId="7" r:id="rId15"/>
    <sheet name="Period" sheetId="6" r:id="rId16"/>
  </sheets>
  <definedNames>
    <definedName name="_xlnm._FilterDatabase" localSheetId="15" hidden="1">Period!$A$1:$E$37</definedName>
    <definedName name="_xlnm._FilterDatabase" localSheetId="11" hidden="1">Salesman!$A$1:$K$21</definedName>
    <definedName name="_xlnm._FilterDatabase" localSheetId="13" hidden="1">SKU!$A$1:$C$22</definedName>
    <definedName name="_xlnm._FilterDatabase" localSheetId="14" hidden="1">Stores!$A$1:$E$51</definedName>
    <definedName name="_xlcn.WorksheetConnection_Data.xlsxPeriod" hidden="1">Period[]</definedName>
    <definedName name="_xlcn.WorksheetConnection_Data.xlsxRegion" hidden="1">Region[]</definedName>
    <definedName name="_xlcn.WorksheetConnection_Data.xlsxSalesman" hidden="1">Salesman[]</definedName>
    <definedName name="_xlcn.WorksheetConnection_Data.xlsxSKU" hidden="1">SKU[]</definedName>
    <definedName name="_xlcn.WorksheetConnection_Data.xlsxStores" hidden="1">Stores[]</definedName>
    <definedName name="_xlcn.WorksheetConnection_Data.xlsxTransactions" hidden="1">Transactions[]</definedName>
    <definedName name="Slicer_Date__Year">#N/A</definedName>
    <definedName name="Slicer_Pre_Post_Covid_19">#N/A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s>
  <extLst>
    <ext xmlns:x14="http://schemas.microsoft.com/office/spreadsheetml/2009/9/main" uri="{876F7934-8845-4945-9796-88D515C7AA90}">
      <x14:pivotCaches>
        <pivotCache cacheId="9"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 name="Transactions" connection="WorksheetConnection_Data.xlsx!Transactions"/>
          <x15:modelTable id="Salesman" name="Salesman" connection="WorksheetConnection_Data.xlsx!Salesman"/>
          <x15:modelTable id="Region" name="Region" connection="WorksheetConnection_Data.xlsx!Region"/>
          <x15:modelTable id="SKU" name="SKU" connection="WorksheetConnection_Data.xlsx!SKU"/>
          <x15:modelTable id="Stores" name="Stores" connection="WorksheetConnection_Data.xlsx!Stores"/>
          <x15:modelTable id="Period" name="Period" connection="WorksheetConnection_Data.xlsx!Period"/>
        </x15:modelTables>
        <x15:modelRelationships>
          <x15:modelRelationship fromTable="Transactions" fromColumn="SKU Code" toTable="SKU" toColumn="SKU ID"/>
          <x15:modelRelationship fromTable="Transactions" fromColumn="City ID" toTable="Region" toColumn="City-ID"/>
          <x15:modelRelationship fromTable="Transactions" fromColumn="Salesman ID" toTable="Salesman" toColumn="Salesman ID"/>
          <x15:modelRelationship fromTable="Transactions" fromColumn="Store ID" toTable="Stores" toColumn="Store ID"/>
          <x15:modelRelationship fromTable="Transactions" fromColumn="Period ID" toTable="Period" toColumn="Period ID"/>
        </x15:modelRelationships>
        <x15:extLst>
          <ext xmlns:x16="http://schemas.microsoft.com/office/spreadsheetml/2014/11/main" uri="{9835A34E-60A6-4A7C-AAB8-D5F71C897F49}">
            <x16:modelTimeGroupings>
              <x16:modelTimeGrouping tableName="Period"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F2" i="9" l="1"/>
  <c r="M2" i="9"/>
  <c r="J2" i="9" s="1"/>
  <c r="L2" i="9"/>
  <c r="E2" i="9"/>
  <c r="D2" i="9"/>
  <c r="C2" i="9"/>
  <c r="B2" i="9"/>
  <c r="J21" i="9" l="1"/>
  <c r="K2" i="9"/>
  <c r="H2" i="9"/>
  <c r="I2" i="9" s="1"/>
  <c r="G2" i="9"/>
  <c r="D11" i="1" l="1"/>
  <c r="D3" i="1"/>
  <c r="D17" i="1"/>
  <c r="D9" i="1"/>
  <c r="D14" i="1"/>
  <c r="D15" i="1"/>
  <c r="D7" i="1"/>
  <c r="D21" i="1"/>
  <c r="D4" i="1"/>
  <c r="D5" i="1"/>
  <c r="D12" i="1"/>
  <c r="D19" i="1"/>
  <c r="D10" i="1"/>
  <c r="D8" i="1"/>
  <c r="D13" i="1"/>
  <c r="D6" i="1"/>
  <c r="D2" i="1"/>
  <c r="D20" i="1"/>
  <c r="D16" i="1"/>
  <c r="D18" i="1"/>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B42E2B-C3A4-4CC4-8F73-21C32A304D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3D46B3F-A77F-4E38-8AD2-2CE25740C0B1}" name="WorksheetConnection_Data.xlsx!Period" type="102" refreshedVersion="8" minRefreshableVersion="5">
    <extLst>
      <ext xmlns:x15="http://schemas.microsoft.com/office/spreadsheetml/2010/11/main" uri="{DE250136-89BD-433C-8126-D09CA5730AF9}">
        <x15:connection id="Period">
          <x15:rangePr sourceName="_xlcn.WorksheetConnection_Data.xlsxPeriod"/>
        </x15:connection>
      </ext>
    </extLst>
  </connection>
  <connection id="3" xr16:uid="{5574D181-2753-421B-898E-8F6012A492A7}" name="WorksheetConnection_Data.xlsx!Region" type="102" refreshedVersion="8" minRefreshableVersion="5">
    <extLst>
      <ext xmlns:x15="http://schemas.microsoft.com/office/spreadsheetml/2010/11/main" uri="{DE250136-89BD-433C-8126-D09CA5730AF9}">
        <x15:connection id="Region">
          <x15:rangePr sourceName="_xlcn.WorksheetConnection_Data.xlsxRegion"/>
        </x15:connection>
      </ext>
    </extLst>
  </connection>
  <connection id="4" xr16:uid="{32E1278F-5E20-4F11-B07F-DD8E8E8E6035}" name="WorksheetConnection_Data.xlsx!Salesman" type="102" refreshedVersion="8" minRefreshableVersion="5">
    <extLst>
      <ext xmlns:x15="http://schemas.microsoft.com/office/spreadsheetml/2010/11/main" uri="{DE250136-89BD-433C-8126-D09CA5730AF9}">
        <x15:connection id="Salesman">
          <x15:rangePr sourceName="_xlcn.WorksheetConnection_Data.xlsxSalesman"/>
        </x15:connection>
      </ext>
    </extLst>
  </connection>
  <connection id="5" xr16:uid="{5C30DD03-1208-4481-B93E-2DD67AD20C51}" name="WorksheetConnection_Data.xlsx!SKU" type="102" refreshedVersion="8" minRefreshableVersion="5">
    <extLst>
      <ext xmlns:x15="http://schemas.microsoft.com/office/spreadsheetml/2010/11/main" uri="{DE250136-89BD-433C-8126-D09CA5730AF9}">
        <x15:connection id="SKU">
          <x15:rangePr sourceName="_xlcn.WorksheetConnection_Data.xlsxSKU"/>
        </x15:connection>
      </ext>
    </extLst>
  </connection>
  <connection id="6" xr16:uid="{8AED075D-AE9F-4A77-8CAD-17BEF47F0DE0}" name="WorksheetConnection_Data.xlsx!Stores" type="102" refreshedVersion="8" minRefreshableVersion="5">
    <extLst>
      <ext xmlns:x15="http://schemas.microsoft.com/office/spreadsheetml/2010/11/main" uri="{DE250136-89BD-433C-8126-D09CA5730AF9}">
        <x15:connection id="Stores">
          <x15:rangePr sourceName="_xlcn.WorksheetConnection_Data.xlsxStores"/>
        </x15:connection>
      </ext>
    </extLst>
  </connection>
  <connection id="7" xr16:uid="{26B92220-DB4C-4AFD-94FB-2CA02E697E31}" name="WorksheetConnection_Data.xlsx!Transactions" type="102" refreshedVersion="8" minRefreshableVersion="5">
    <extLst>
      <ext xmlns:x15="http://schemas.microsoft.com/office/spreadsheetml/2010/11/main" uri="{DE250136-89BD-433C-8126-D09CA5730AF9}">
        <x15:connection id="Transactions" autoDelete="1">
          <x15:rangePr sourceName="_xlcn.WorksheetConnection_Data.xlsxTransactions"/>
        </x15:connection>
      </ext>
    </extLst>
  </connection>
</connections>
</file>

<file path=xl/sharedStrings.xml><?xml version="1.0" encoding="utf-8"?>
<sst xmlns="http://schemas.openxmlformats.org/spreadsheetml/2006/main" count="2155" uniqueCount="633">
  <si>
    <t>First Name</t>
  </si>
  <si>
    <t>Last Name</t>
  </si>
  <si>
    <t>Gender</t>
  </si>
  <si>
    <t>Age</t>
  </si>
  <si>
    <t>Experience (Years)</t>
  </si>
  <si>
    <t>Marital Status</t>
  </si>
  <si>
    <t>Male</t>
  </si>
  <si>
    <t>Single</t>
  </si>
  <si>
    <t>Jones</t>
  </si>
  <si>
    <t>Female</t>
  </si>
  <si>
    <t>Jessica</t>
  </si>
  <si>
    <t>Married</t>
  </si>
  <si>
    <t>Rebecca</t>
  </si>
  <si>
    <t>Salesman ID</t>
  </si>
  <si>
    <t>Population</t>
  </si>
  <si>
    <t>State</t>
  </si>
  <si>
    <t>City</t>
  </si>
  <si>
    <t>City ID</t>
  </si>
  <si>
    <t>Store ID</t>
  </si>
  <si>
    <t>Century store</t>
  </si>
  <si>
    <t>Beam store</t>
  </si>
  <si>
    <t>Storewen</t>
  </si>
  <si>
    <t>Office store</t>
  </si>
  <si>
    <t>Store Basket</t>
  </si>
  <si>
    <t>Store Productions</t>
  </si>
  <si>
    <t>Ashstore</t>
  </si>
  <si>
    <t>Storebeam</t>
  </si>
  <si>
    <t>Discounts store</t>
  </si>
  <si>
    <t>Plan store</t>
  </si>
  <si>
    <t>Store Quipo</t>
  </si>
  <si>
    <t>Software store</t>
  </si>
  <si>
    <t>Sound store</t>
  </si>
  <si>
    <t>Store Plan</t>
  </si>
  <si>
    <t>Yowstore</t>
  </si>
  <si>
    <t>Glut store</t>
  </si>
  <si>
    <t>Store Vamp</t>
  </si>
  <si>
    <t>Store Successful</t>
  </si>
  <si>
    <t>Storepya</t>
  </si>
  <si>
    <t>Store Theme</t>
  </si>
  <si>
    <t>Storeclean</t>
  </si>
  <si>
    <t>Gecko store</t>
  </si>
  <si>
    <t>Cheap store</t>
  </si>
  <si>
    <t>Safe store</t>
  </si>
  <si>
    <t>Store Final</t>
  </si>
  <si>
    <t>Store Forum</t>
  </si>
  <si>
    <t>Miss store</t>
  </si>
  <si>
    <t>Titan store</t>
  </si>
  <si>
    <t>Store Amazing</t>
  </si>
  <si>
    <t>Storeed</t>
  </si>
  <si>
    <t>Store Ice</t>
  </si>
  <si>
    <t>Store Locker</t>
  </si>
  <si>
    <t>Sept store</t>
  </si>
  <si>
    <t>Storekiss</t>
  </si>
  <si>
    <t>Jaguar store</t>
  </si>
  <si>
    <t>Storecox</t>
  </si>
  <si>
    <t>Storearts</t>
  </si>
  <si>
    <t>Storecitrus</t>
  </si>
  <si>
    <t>Store Atto</t>
  </si>
  <si>
    <t>Store Lean</t>
  </si>
  <si>
    <t>Storedog</t>
  </si>
  <si>
    <t>Storebas</t>
  </si>
  <si>
    <t>Storeag</t>
  </si>
  <si>
    <t>Promotions store</t>
  </si>
  <si>
    <t>Open store</t>
  </si>
  <si>
    <t>Storeform</t>
  </si>
  <si>
    <t>Store Scry</t>
  </si>
  <si>
    <t>SM-1</t>
  </si>
  <si>
    <t>SM-2</t>
  </si>
  <si>
    <t>SM-3</t>
  </si>
  <si>
    <t>SM-4</t>
  </si>
  <si>
    <t>SM-5</t>
  </si>
  <si>
    <t>SM-6</t>
  </si>
  <si>
    <t>SM-7</t>
  </si>
  <si>
    <t>SM-8</t>
  </si>
  <si>
    <t>SM-9</t>
  </si>
  <si>
    <t>SM-10</t>
  </si>
  <si>
    <t>SM-11</t>
  </si>
  <si>
    <t>SM-12</t>
  </si>
  <si>
    <t>SM-13</t>
  </si>
  <si>
    <t>SM-14</t>
  </si>
  <si>
    <t>SM-15</t>
  </si>
  <si>
    <t>CT-1</t>
  </si>
  <si>
    <t>CT-2</t>
  </si>
  <si>
    <t>CT-3</t>
  </si>
  <si>
    <t>CT-4</t>
  </si>
  <si>
    <t>CT-5</t>
  </si>
  <si>
    <t>CT-6</t>
  </si>
  <si>
    <t>CT-7</t>
  </si>
  <si>
    <t>CT-8</t>
  </si>
  <si>
    <t>CT-9</t>
  </si>
  <si>
    <t>CT-10</t>
  </si>
  <si>
    <t>CT-11</t>
  </si>
  <si>
    <t>CT-12</t>
  </si>
  <si>
    <t>CT-13</t>
  </si>
  <si>
    <t>CT-14</t>
  </si>
  <si>
    <t>CT-15</t>
  </si>
  <si>
    <t>CT-16</t>
  </si>
  <si>
    <t>CT-17</t>
  </si>
  <si>
    <t>CT-18</t>
  </si>
  <si>
    <t>CT-19</t>
  </si>
  <si>
    <t>CT-20</t>
  </si>
  <si>
    <t>CT-21</t>
  </si>
  <si>
    <t>CT-22</t>
  </si>
  <si>
    <t>CT-23</t>
  </si>
  <si>
    <t>CT-24</t>
  </si>
  <si>
    <t>CT-25</t>
  </si>
  <si>
    <t>STR-1</t>
  </si>
  <si>
    <t>STR-2</t>
  </si>
  <si>
    <t>STR-3</t>
  </si>
  <si>
    <t>STR-4</t>
  </si>
  <si>
    <t>STR-5</t>
  </si>
  <si>
    <t>STR-6</t>
  </si>
  <si>
    <t>STR-7</t>
  </si>
  <si>
    <t>STR-8</t>
  </si>
  <si>
    <t>STR-9</t>
  </si>
  <si>
    <t>STR-10</t>
  </si>
  <si>
    <t>STR-11</t>
  </si>
  <si>
    <t>STR-12</t>
  </si>
  <si>
    <t>STR-13</t>
  </si>
  <si>
    <t>STR-14</t>
  </si>
  <si>
    <t>STR-15</t>
  </si>
  <si>
    <t>STR-16</t>
  </si>
  <si>
    <t>STR-17</t>
  </si>
  <si>
    <t>STR-18</t>
  </si>
  <si>
    <t>STR-19</t>
  </si>
  <si>
    <t>STR-20</t>
  </si>
  <si>
    <t>STR-21</t>
  </si>
  <si>
    <t>STR-22</t>
  </si>
  <si>
    <t>STR-23</t>
  </si>
  <si>
    <t>STR-24</t>
  </si>
  <si>
    <t>STR-25</t>
  </si>
  <si>
    <t>STR-26</t>
  </si>
  <si>
    <t>STR-27</t>
  </si>
  <si>
    <t>STR-28</t>
  </si>
  <si>
    <t>STR-29</t>
  </si>
  <si>
    <t>STR-30</t>
  </si>
  <si>
    <t>STR-31</t>
  </si>
  <si>
    <t>STR-32</t>
  </si>
  <si>
    <t>STR-33</t>
  </si>
  <si>
    <t>STR-34</t>
  </si>
  <si>
    <t>STR-35</t>
  </si>
  <si>
    <t>STR-36</t>
  </si>
  <si>
    <t>STR-37</t>
  </si>
  <si>
    <t>STR-38</t>
  </si>
  <si>
    <t>STR-39</t>
  </si>
  <si>
    <t>STR-40</t>
  </si>
  <si>
    <t>STR-41</t>
  </si>
  <si>
    <t>STR-42</t>
  </si>
  <si>
    <t>STR-43</t>
  </si>
  <si>
    <t>STR-44</t>
  </si>
  <si>
    <t>STR-45</t>
  </si>
  <si>
    <t>STR-46</t>
  </si>
  <si>
    <t>STR-47</t>
  </si>
  <si>
    <t>STR-48</t>
  </si>
  <si>
    <t>STR-49</t>
  </si>
  <si>
    <t>STR-50</t>
  </si>
  <si>
    <t>Date</t>
  </si>
  <si>
    <t>Period ID</t>
  </si>
  <si>
    <t>Retailer Name</t>
  </si>
  <si>
    <t>OurTown</t>
  </si>
  <si>
    <t>Nexus</t>
  </si>
  <si>
    <t>AllStar</t>
  </si>
  <si>
    <t>BlueFire</t>
  </si>
  <si>
    <t>Saffron</t>
  </si>
  <si>
    <t>AllAround</t>
  </si>
  <si>
    <t>Fireside</t>
  </si>
  <si>
    <t>SKU Type</t>
  </si>
  <si>
    <t>Primers</t>
  </si>
  <si>
    <t>Concealer</t>
  </si>
  <si>
    <t>Foundation</t>
  </si>
  <si>
    <t>Blusher</t>
  </si>
  <si>
    <t>Bronzer</t>
  </si>
  <si>
    <t>Highlighter</t>
  </si>
  <si>
    <t>Eyebrow pencils</t>
  </si>
  <si>
    <t>Eyeliner</t>
  </si>
  <si>
    <t>Mascara</t>
  </si>
  <si>
    <t>Lip products</t>
  </si>
  <si>
    <t>Nail polish </t>
  </si>
  <si>
    <t>SKU-10</t>
  </si>
  <si>
    <t>SKU-11</t>
  </si>
  <si>
    <t>SKU-12</t>
  </si>
  <si>
    <t>SKU-13</t>
  </si>
  <si>
    <t>SKU-14</t>
  </si>
  <si>
    <t>SKU-15</t>
  </si>
  <si>
    <t>SKU-16</t>
  </si>
  <si>
    <t>SKU-17</t>
  </si>
  <si>
    <t>SKU-18</t>
  </si>
  <si>
    <t>SKU-19</t>
  </si>
  <si>
    <t>SKU-20</t>
  </si>
  <si>
    <t>PRD-1</t>
  </si>
  <si>
    <t>PRD-2</t>
  </si>
  <si>
    <t>PRD-3</t>
  </si>
  <si>
    <t>PRD-4</t>
  </si>
  <si>
    <t>PRD-5</t>
  </si>
  <si>
    <t>PRD-6</t>
  </si>
  <si>
    <t>PRD-7</t>
  </si>
  <si>
    <t>PRD-8</t>
  </si>
  <si>
    <t>PRD-9</t>
  </si>
  <si>
    <t>PRD-10</t>
  </si>
  <si>
    <t>PRD-11</t>
  </si>
  <si>
    <t>PRD-12</t>
  </si>
  <si>
    <t>PRD-13</t>
  </si>
  <si>
    <t>PRD-14</t>
  </si>
  <si>
    <t>PRD-15</t>
  </si>
  <si>
    <t>PRD-16</t>
  </si>
  <si>
    <t>PRD-17</t>
  </si>
  <si>
    <t>PRD-18</t>
  </si>
  <si>
    <t>PRD-19</t>
  </si>
  <si>
    <t>PRD-20</t>
  </si>
  <si>
    <t>PRD-21</t>
  </si>
  <si>
    <t>PRD-22</t>
  </si>
  <si>
    <t>PRD-23</t>
  </si>
  <si>
    <t>PRD-24</t>
  </si>
  <si>
    <t>PRD-25</t>
  </si>
  <si>
    <t>PRD-26</t>
  </si>
  <si>
    <t>PRD-27</t>
  </si>
  <si>
    <t>PRD-28</t>
  </si>
  <si>
    <t>PRD-29</t>
  </si>
  <si>
    <t>PRD-30</t>
  </si>
  <si>
    <t>PRD-31</t>
  </si>
  <si>
    <t>PRD-32</t>
  </si>
  <si>
    <t>PRD-33</t>
  </si>
  <si>
    <t>PRD-34</t>
  </si>
  <si>
    <t>PRD-35</t>
  </si>
  <si>
    <t>PRD-36</t>
  </si>
  <si>
    <t>Unique Transaction ID</t>
  </si>
  <si>
    <t>Actual Sales</t>
  </si>
  <si>
    <t>Target Sales</t>
  </si>
  <si>
    <t>Actual Visits</t>
  </si>
  <si>
    <t>Target Visits</t>
  </si>
  <si>
    <t>Rand Sales</t>
  </si>
  <si>
    <t>Rand Visits</t>
  </si>
  <si>
    <t>Region</t>
  </si>
  <si>
    <t>Product Focus</t>
  </si>
  <si>
    <t>Gold</t>
  </si>
  <si>
    <t>Silver</t>
  </si>
  <si>
    <t>Summer</t>
  </si>
  <si>
    <t>Fall</t>
  </si>
  <si>
    <t>Winter</t>
  </si>
  <si>
    <t>Spring</t>
  </si>
  <si>
    <t>Seasons</t>
  </si>
  <si>
    <t>Pre Covid-19</t>
  </si>
  <si>
    <t>Post Covid-19</t>
  </si>
  <si>
    <t>Pre/Post Covid-19</t>
  </si>
  <si>
    <t>Salesman Name</t>
  </si>
  <si>
    <t>Sales Manager Name</t>
  </si>
  <si>
    <t>SM-16</t>
  </si>
  <si>
    <t>SM-17</t>
  </si>
  <si>
    <t>SM-18</t>
  </si>
  <si>
    <t>SM-19</t>
  </si>
  <si>
    <t>SM-20</t>
  </si>
  <si>
    <t>SKU-21</t>
  </si>
  <si>
    <t>SKU-22</t>
  </si>
  <si>
    <t>SKU-23</t>
  </si>
  <si>
    <t>SKU-24</t>
  </si>
  <si>
    <t>SKU-25</t>
  </si>
  <si>
    <t>SKU-26</t>
  </si>
  <si>
    <t>SKU-27</t>
  </si>
  <si>
    <t>SKU-28</t>
  </si>
  <si>
    <t>SKU-29</t>
  </si>
  <si>
    <t>SKU-30</t>
  </si>
  <si>
    <t>Moisturizer</t>
  </si>
  <si>
    <t>Serum</t>
  </si>
  <si>
    <t>Sheet Mask</t>
  </si>
  <si>
    <t>Face Mask</t>
  </si>
  <si>
    <t>Face Wash</t>
  </si>
  <si>
    <t>Shampoo</t>
  </si>
  <si>
    <t>Conditioner</t>
  </si>
  <si>
    <t>Hair Mask</t>
  </si>
  <si>
    <t>Contour</t>
  </si>
  <si>
    <t>Sunscreen</t>
  </si>
  <si>
    <t>Managestore</t>
  </si>
  <si>
    <t>Store Supermarket</t>
  </si>
  <si>
    <t>Champion store</t>
  </si>
  <si>
    <t>Store Name</t>
  </si>
  <si>
    <t>Age Group</t>
  </si>
  <si>
    <t>18-25</t>
  </si>
  <si>
    <t>25-35</t>
  </si>
  <si>
    <t>Experience Group</t>
  </si>
  <si>
    <t>35+</t>
  </si>
  <si>
    <t>Experienced</t>
  </si>
  <si>
    <t>Fresher</t>
  </si>
  <si>
    <t>Highly Experienced</t>
  </si>
  <si>
    <t>2SM-1CT-12SKU-29STR-30PRD-7</t>
  </si>
  <si>
    <t>3SM-4CT-15SKU-29STR-39PRD-11</t>
  </si>
  <si>
    <t>4SM-18CT-13SKU-29STR-43PRD-10</t>
  </si>
  <si>
    <t>5SM-16CT-1SKU-27STR-33PRD-18</t>
  </si>
  <si>
    <t>6SM-14CT-15SKU-30STR-2PRD-7</t>
  </si>
  <si>
    <t>7SM-17CT-10SKU-22STR-12PRD-6</t>
  </si>
  <si>
    <t>8SM-14CT-22SKU-14STR-5PRD-1</t>
  </si>
  <si>
    <t>9SM-16CT-10SKU-26STR-48PRD-36</t>
  </si>
  <si>
    <t>10SM-10CT-9SKU-26STR-27PRD-10</t>
  </si>
  <si>
    <t>11SM-10CT-23SKU-26STR-8PRD-8</t>
  </si>
  <si>
    <t>12SM-15CT-22SKU-28STR-38PRD-23</t>
  </si>
  <si>
    <t>13SM-16CT-9SKU-21STR-20PRD-24</t>
  </si>
  <si>
    <t>14SM-7CT-5SKU-13STR-29PRD-4</t>
  </si>
  <si>
    <t>15SM-14CT-16SKU-26STR-50PRD-36</t>
  </si>
  <si>
    <t>16SM-19CT-8SKU-18STR-39PRD-4</t>
  </si>
  <si>
    <t>17SM-13CT-1SKU-17STR-27PRD-9</t>
  </si>
  <si>
    <t>18SM-15CT-5SKU-25STR-25PRD-13</t>
  </si>
  <si>
    <t>19SM-9CT-3SKU-24STR-12PRD-2</t>
  </si>
  <si>
    <t>20SM-4CT-4SKU-14STR-10PRD-35</t>
  </si>
  <si>
    <t>21SM-9CT-10SKU-20STR-15PRD-4</t>
  </si>
  <si>
    <t>22SM-12CT-16SKU-23STR-7PRD-32</t>
  </si>
  <si>
    <t>23SM-12CT-25SKU-29STR-8PRD-12</t>
  </si>
  <si>
    <t>24SM-11CT-19SKU-26STR-32PRD-22</t>
  </si>
  <si>
    <t>25SM-5CT-21SKU-15STR-40PRD-19</t>
  </si>
  <si>
    <t>26SM-1CT-17SKU-19STR-47PRD-2</t>
  </si>
  <si>
    <t>27SM-11CT-11SKU-25STR-16PRD-16</t>
  </si>
  <si>
    <t>28SM-8CT-23SKU-25STR-38PRD-32</t>
  </si>
  <si>
    <t>29SM-13CT-16SKU-13STR-47PRD-35</t>
  </si>
  <si>
    <t>30SM-19CT-25SKU-24STR-22PRD-23</t>
  </si>
  <si>
    <t>31SM-16CT-16SKU-18STR-23PRD-28</t>
  </si>
  <si>
    <t>32SM-4CT-24SKU-17STR-32PRD-28</t>
  </si>
  <si>
    <t>33SM-8CT-7SKU-28STR-10PRD-5</t>
  </si>
  <si>
    <t>34SM-1CT-17SKU-13STR-44PRD-28</t>
  </si>
  <si>
    <t>35SM-14CT-12SKU-30STR-24PRD-21</t>
  </si>
  <si>
    <t>36SM-7CT-12SKU-17STR-17PRD-31</t>
  </si>
  <si>
    <t>37SM-13CT-22SKU-14STR-46PRD-9</t>
  </si>
  <si>
    <t>38SM-16CT-19SKU-10STR-37PRD-1</t>
  </si>
  <si>
    <t>39SM-19CT-8SKU-23STR-38PRD-14</t>
  </si>
  <si>
    <t>40SM-14CT-2SKU-24STR-32PRD-8</t>
  </si>
  <si>
    <t>41SM-8CT-17SKU-13STR-28PRD-24</t>
  </si>
  <si>
    <t>42SM-17CT-13SKU-15STR-2PRD-11</t>
  </si>
  <si>
    <t>43SM-4CT-13SKU-21STR-7PRD-10</t>
  </si>
  <si>
    <t>44SM-15CT-15SKU-14STR-10PRD-35</t>
  </si>
  <si>
    <t>45SM-18CT-23SKU-19STR-25PRD-22</t>
  </si>
  <si>
    <t>46SM-14CT-1SKU-11STR-23PRD-36</t>
  </si>
  <si>
    <t>47SM-18CT-16SKU-19STR-25PRD-27</t>
  </si>
  <si>
    <t>48SM-16CT-7SKU-25STR-1PRD-28</t>
  </si>
  <si>
    <t>49SM-17CT-16SKU-21STR-46PRD-36</t>
  </si>
  <si>
    <t>50SM-7CT-10SKU-23STR-41PRD-13</t>
  </si>
  <si>
    <t>51SM-4CT-4SKU-29STR-15PRD-29</t>
  </si>
  <si>
    <t>52SM-20CT-20SKU-15STR-37PRD-26</t>
  </si>
  <si>
    <t>53SM-12CT-14SKU-10STR-9PRD-7</t>
  </si>
  <si>
    <t>54SM-8CT-12SKU-15STR-10PRD-22</t>
  </si>
  <si>
    <t>55SM-6CT-18SKU-24STR-26PRD-1</t>
  </si>
  <si>
    <t>56SM-20CT-14SKU-10STR-49PRD-30</t>
  </si>
  <si>
    <t>57SM-18CT-5SKU-12STR-49PRD-14</t>
  </si>
  <si>
    <t>58SM-19CT-4SKU-13STR-2PRD-16</t>
  </si>
  <si>
    <t>59SM-4CT-15SKU-14STR-45PRD-27</t>
  </si>
  <si>
    <t>60SM-15CT-23SKU-17STR-40PRD-3</t>
  </si>
  <si>
    <t>61SM-16CT-6SKU-11STR-12PRD-17</t>
  </si>
  <si>
    <t>62SM-17CT-21SKU-24STR-43PRD-22</t>
  </si>
  <si>
    <t>63SM-7CT-20SKU-12STR-20PRD-2</t>
  </si>
  <si>
    <t>64SM-18CT-4SKU-12STR-10PRD-9</t>
  </si>
  <si>
    <t>65SM-17CT-14SKU-24STR-25PRD-27</t>
  </si>
  <si>
    <t>66SM-11CT-8SKU-25STR-50PRD-9</t>
  </si>
  <si>
    <t>67SM-15CT-12SKU-26STR-11PRD-5</t>
  </si>
  <si>
    <t>68SM-14CT-7SKU-28STR-37PRD-33</t>
  </si>
  <si>
    <t>69SM-7CT-7SKU-11STR-34PRD-22</t>
  </si>
  <si>
    <t>70SM-17CT-23SKU-26STR-21PRD-5</t>
  </si>
  <si>
    <t>71SM-2CT-18SKU-16STR-16PRD-34</t>
  </si>
  <si>
    <t>72SM-2CT-13SKU-13STR-36PRD-12</t>
  </si>
  <si>
    <t>73SM-13CT-7SKU-28STR-22PRD-13</t>
  </si>
  <si>
    <t>74SM-3CT-24SKU-29STR-40PRD-1</t>
  </si>
  <si>
    <t>75SM-8CT-5SKU-21STR-24PRD-5</t>
  </si>
  <si>
    <t>76SM-8CT-2SKU-18STR-1PRD-34</t>
  </si>
  <si>
    <t>77SM-1CT-24SKU-10STR-30PRD-25</t>
  </si>
  <si>
    <t>78SM-4CT-14SKU-21STR-16PRD-26</t>
  </si>
  <si>
    <t>79SM-3CT-15SKU-16STR-3PRD-21</t>
  </si>
  <si>
    <t>80SM-9CT-9SKU-16STR-11PRD-1</t>
  </si>
  <si>
    <t>81SM-5CT-16SKU-22STR-42PRD-18</t>
  </si>
  <si>
    <t>82SM-17CT-12SKU-17STR-20PRD-34</t>
  </si>
  <si>
    <t>83SM-8CT-6SKU-30STR-2PRD-20</t>
  </si>
  <si>
    <t>84SM-7CT-18SKU-24STR-47PRD-19</t>
  </si>
  <si>
    <t>85SM-3CT-4SKU-18STR-24PRD-33</t>
  </si>
  <si>
    <t>86SM-4CT-2SKU-10STR-37PRD-23</t>
  </si>
  <si>
    <t>87SM-19CT-3SKU-21STR-31PRD-35</t>
  </si>
  <si>
    <t>88SM-12CT-2SKU-30STR-33PRD-32</t>
  </si>
  <si>
    <t>89SM-18CT-2SKU-28STR-36PRD-26</t>
  </si>
  <si>
    <t>90SM-19CT-10SKU-27STR-9PRD-5</t>
  </si>
  <si>
    <t>91SM-18CT-1SKU-29STR-16PRD-21</t>
  </si>
  <si>
    <t>92SM-16CT-8SKU-13STR-25PRD-16</t>
  </si>
  <si>
    <t>93SM-12CT-13SKU-10STR-12PRD-31</t>
  </si>
  <si>
    <t>94SM-5CT-12SKU-20STR-33PRD-16</t>
  </si>
  <si>
    <t>95SM-2CT-13SKU-27STR-28PRD-15</t>
  </si>
  <si>
    <t>96SM-11CT-25SKU-25STR-14PRD-18</t>
  </si>
  <si>
    <t>97SM-12CT-24SKU-11STR-26PRD-1</t>
  </si>
  <si>
    <t>98SM-20CT-3SKU-18STR-16PRD-28</t>
  </si>
  <si>
    <t>99SM-2CT-24SKU-19STR-11PRD-9</t>
  </si>
  <si>
    <t>100SM-11CT-4SKU-14STR-33PRD-33</t>
  </si>
  <si>
    <t>101SM-9CT-6SKU-23STR-45PRD-29</t>
  </si>
  <si>
    <t>102SM-5CT-13SKU-25STR-44PRD-27</t>
  </si>
  <si>
    <t>103SM-5CT-3SKU-21STR-31PRD-28</t>
  </si>
  <si>
    <t>104SM-11CT-22SKU-27STR-10PRD-27</t>
  </si>
  <si>
    <t>105SM-10CT-7SKU-30STR-1PRD-17</t>
  </si>
  <si>
    <t>106SM-18CT-21SKU-28STR-42PRD-22</t>
  </si>
  <si>
    <t>107SM-10CT-9SKU-28STR-47PRD-23</t>
  </si>
  <si>
    <t>108SM-15CT-9SKU-18STR-28PRD-36</t>
  </si>
  <si>
    <t>109SM-1CT-23SKU-19STR-43PRD-4</t>
  </si>
  <si>
    <t>110SM-12CT-16SKU-26STR-32PRD-20</t>
  </si>
  <si>
    <t>111SM-20CT-22SKU-13STR-6PRD-13</t>
  </si>
  <si>
    <t>112SM-8CT-21SKU-15STR-12PRD-9</t>
  </si>
  <si>
    <t>113SM-7CT-2SKU-16STR-7PRD-23</t>
  </si>
  <si>
    <t>114SM-3CT-12SKU-18STR-12PRD-32</t>
  </si>
  <si>
    <t>115SM-11CT-15SKU-21STR-21PRD-18</t>
  </si>
  <si>
    <t>116SM-8CT-5SKU-18STR-9PRD-16</t>
  </si>
  <si>
    <t>117SM-7CT-6SKU-10STR-5PRD-18</t>
  </si>
  <si>
    <t>118SM-15CT-13SKU-10STR-32PRD-34</t>
  </si>
  <si>
    <t>119SM-16CT-14SKU-14STR-20PRD-12</t>
  </si>
  <si>
    <t>120SM-13CT-13SKU-11STR-44PRD-15</t>
  </si>
  <si>
    <t>121SM-1CT-24SKU-19STR-9PRD-12</t>
  </si>
  <si>
    <t>122SM-9CT-6SKU-27STR-39PRD-21</t>
  </si>
  <si>
    <t>123SM-1CT-21SKU-12STR-18PRD-3</t>
  </si>
  <si>
    <t>124SM-2CT-21SKU-30STR-20PRD-21</t>
  </si>
  <si>
    <t>125SM-16CT-16SKU-12STR-19PRD-19</t>
  </si>
  <si>
    <t>126SM-19CT-12SKU-25STR-13PRD-26</t>
  </si>
  <si>
    <t>127SM-11CT-22SKU-25STR-16PRD-3</t>
  </si>
  <si>
    <t>128SM-15CT-1SKU-14STR-25PRD-27</t>
  </si>
  <si>
    <t>129SM-20CT-2SKU-21STR-1PRD-8</t>
  </si>
  <si>
    <t>130SM-18CT-23SKU-30STR-26PRD-4</t>
  </si>
  <si>
    <t>131SM-7CT-17SKU-18STR-33PRD-22</t>
  </si>
  <si>
    <t>132SM-10CT-13SKU-18STR-20PRD-18</t>
  </si>
  <si>
    <t>133SM-15CT-20SKU-29STR-42PRD-15</t>
  </si>
  <si>
    <t>134SM-15CT-21SKU-23STR-13PRD-31</t>
  </si>
  <si>
    <t>135SM-4CT-9SKU-30STR-20PRD-24</t>
  </si>
  <si>
    <t>136SM-1CT-14SKU-16STR-39PRD-14</t>
  </si>
  <si>
    <t>137SM-1CT-1SKU-12STR-26PRD-24</t>
  </si>
  <si>
    <t>138SM-3CT-15SKU-25STR-39PRD-8</t>
  </si>
  <si>
    <t>139SM-1CT-12SKU-30STR-37PRD-5</t>
  </si>
  <si>
    <t>140SM-12CT-6SKU-13STR-25PRD-21</t>
  </si>
  <si>
    <t>141SM-2CT-6SKU-26STR-31PRD-36</t>
  </si>
  <si>
    <t>142SM-6CT-8SKU-10STR-15PRD-27</t>
  </si>
  <si>
    <t>143SM-8CT-9SKU-29STR-19PRD-2</t>
  </si>
  <si>
    <t>144SM-15CT-14SKU-21STR-39PRD-36</t>
  </si>
  <si>
    <t>145SM-10CT-8SKU-13STR-2PRD-35</t>
  </si>
  <si>
    <t>146SM-19CT-17SKU-10STR-20PRD-10</t>
  </si>
  <si>
    <t>147SM-2CT-5SKU-18STR-24PRD-12</t>
  </si>
  <si>
    <t>148SM-4CT-18SKU-29STR-31PRD-7</t>
  </si>
  <si>
    <t>149SM-1CT-19SKU-11STR-27PRD-13</t>
  </si>
  <si>
    <t>150SM-11CT-14SKU-11STR-43PRD-35</t>
  </si>
  <si>
    <t>151SM-13CT-10SKU-25STR-13PRD-1</t>
  </si>
  <si>
    <t>152SM-12CT-1SKU-14STR-27PRD-34</t>
  </si>
  <si>
    <t>153SM-1CT-10SKU-20STR-25PRD-18</t>
  </si>
  <si>
    <t>154SM-12CT-5SKU-28STR-48PRD-22</t>
  </si>
  <si>
    <t>155SM-9CT-11SKU-19STR-50PRD-19</t>
  </si>
  <si>
    <t>156SM-13CT-6SKU-18STR-28PRD-1</t>
  </si>
  <si>
    <t>157SM-13CT-3SKU-26STR-6PRD-17</t>
  </si>
  <si>
    <t>158SM-15CT-6SKU-27STR-33PRD-27</t>
  </si>
  <si>
    <t>159SM-19CT-10SKU-10STR-50PRD-32</t>
  </si>
  <si>
    <t>160SM-18CT-12SKU-16STR-22PRD-24</t>
  </si>
  <si>
    <t>161SM-15CT-17SKU-11STR-4PRD-7</t>
  </si>
  <si>
    <t>162SM-7CT-10SKU-27STR-30PRD-7</t>
  </si>
  <si>
    <t>163SM-3CT-18SKU-27STR-21PRD-6</t>
  </si>
  <si>
    <t>164SM-12CT-14SKU-17STR-22PRD-14</t>
  </si>
  <si>
    <t>165SM-10CT-20SKU-11STR-31PRD-13</t>
  </si>
  <si>
    <t>166SM-6CT-18SKU-27STR-1PRD-17</t>
  </si>
  <si>
    <t>167SM-3CT-17SKU-17STR-36PRD-30</t>
  </si>
  <si>
    <t>168SM-11CT-21SKU-27STR-17PRD-9</t>
  </si>
  <si>
    <t>169SM-18CT-14SKU-15STR-7PRD-5</t>
  </si>
  <si>
    <t>170SM-11CT-1SKU-23STR-24PRD-27</t>
  </si>
  <si>
    <t>171SM-15CT-23SKU-25STR-21PRD-3</t>
  </si>
  <si>
    <t>172SM-4CT-18SKU-15STR-24PRD-8</t>
  </si>
  <si>
    <t>173SM-9CT-2SKU-10STR-44PRD-14</t>
  </si>
  <si>
    <t>174SM-12CT-15SKU-23STR-29PRD-15</t>
  </si>
  <si>
    <t>175SM-4CT-24SKU-24STR-35PRD-11</t>
  </si>
  <si>
    <t>176SM-15CT-6SKU-13STR-21PRD-2</t>
  </si>
  <si>
    <t>177SM-12CT-19SKU-10STR-16PRD-15</t>
  </si>
  <si>
    <t>178SM-20CT-13SKU-10STR-14PRD-28</t>
  </si>
  <si>
    <t>179SM-11CT-20SKU-17STR-20PRD-21</t>
  </si>
  <si>
    <t>180SM-3CT-1SKU-20STR-48PRD-30</t>
  </si>
  <si>
    <t>181SM-5CT-16SKU-29STR-36PRD-22</t>
  </si>
  <si>
    <t>182SM-20CT-15SKU-13STR-5PRD-2</t>
  </si>
  <si>
    <t>183SM-10CT-6SKU-15STR-18PRD-35</t>
  </si>
  <si>
    <t>184SM-3CT-7SKU-22STR-27PRD-28</t>
  </si>
  <si>
    <t>185SM-2CT-15SKU-23STR-13PRD-5</t>
  </si>
  <si>
    <t>186SM-5CT-12SKU-22STR-6PRD-17</t>
  </si>
  <si>
    <t>187SM-10CT-23SKU-23STR-40PRD-35</t>
  </si>
  <si>
    <t>188SM-13CT-1SKU-19STR-35PRD-13</t>
  </si>
  <si>
    <t>189SM-16CT-18SKU-30STR-11PRD-16</t>
  </si>
  <si>
    <t>190SM-13CT-10SKU-10STR-28PRD-36</t>
  </si>
  <si>
    <t>191SM-4CT-1SKU-13STR-5PRD-26</t>
  </si>
  <si>
    <t>192SM-4CT-21SKU-27STR-14PRD-17</t>
  </si>
  <si>
    <t>193SM-9CT-18SKU-26STR-25PRD-26</t>
  </si>
  <si>
    <t>194SM-12CT-25SKU-26STR-20PRD-25</t>
  </si>
  <si>
    <t>195SM-13CT-7SKU-25STR-43PRD-34</t>
  </si>
  <si>
    <t>196SM-1CT-17SKU-16STR-5PRD-15</t>
  </si>
  <si>
    <t>197SM-20CT-21SKU-18STR-36PRD-31</t>
  </si>
  <si>
    <t>198SM-15CT-3SKU-30STR-5PRD-5</t>
  </si>
  <si>
    <t>199SM-4CT-2SKU-25STR-31PRD-5</t>
  </si>
  <si>
    <t>200SM-13CT-1SKU-29STR-9PRD-24</t>
  </si>
  <si>
    <t>Garnier</t>
  </si>
  <si>
    <t>Maybelline</t>
  </si>
  <si>
    <t>NYX Professional</t>
  </si>
  <si>
    <t>Retailer Category</t>
  </si>
  <si>
    <t>Chemist</t>
  </si>
  <si>
    <t>Cosmetic</t>
  </si>
  <si>
    <t>Supermarket</t>
  </si>
  <si>
    <t>General Store</t>
  </si>
  <si>
    <t>Wholesale</t>
  </si>
  <si>
    <t>E-commerce</t>
  </si>
  <si>
    <t>Retailer Class</t>
  </si>
  <si>
    <t>Platinum</t>
  </si>
  <si>
    <t>Bronze</t>
  </si>
  <si>
    <t>Others</t>
  </si>
  <si>
    <t>Andhra Pradesh</t>
  </si>
  <si>
    <t>Southern</t>
  </si>
  <si>
    <t>Amaravati</t>
  </si>
  <si>
    <t>Arunachal Pradesh</t>
  </si>
  <si>
    <t>Itanagar</t>
  </si>
  <si>
    <t>Assam</t>
  </si>
  <si>
    <t>Dispur</t>
  </si>
  <si>
    <t>Bihar</t>
  </si>
  <si>
    <t>Eastern</t>
  </si>
  <si>
    <t>Patna</t>
  </si>
  <si>
    <t>Chhattisgarh</t>
  </si>
  <si>
    <t>Central</t>
  </si>
  <si>
    <t>Naya Raipur</t>
  </si>
  <si>
    <t>Goa</t>
  </si>
  <si>
    <t>Western</t>
  </si>
  <si>
    <t>Panaji</t>
  </si>
  <si>
    <t>Gujarat</t>
  </si>
  <si>
    <t>Gandhinagar</t>
  </si>
  <si>
    <t>Haryana</t>
  </si>
  <si>
    <t>Northern</t>
  </si>
  <si>
    <t>Chandigarh</t>
  </si>
  <si>
    <t>Himachal Pradesh</t>
  </si>
  <si>
    <t>Shimla</t>
  </si>
  <si>
    <t>Jharkhand</t>
  </si>
  <si>
    <t>Ranchi</t>
  </si>
  <si>
    <t>Karnataka</t>
  </si>
  <si>
    <t>Kerala</t>
  </si>
  <si>
    <t>Thiruvananthapuram</t>
  </si>
  <si>
    <t>Madhya Pradesh</t>
  </si>
  <si>
    <t>Bhopal</t>
  </si>
  <si>
    <t>Maharashtra</t>
  </si>
  <si>
    <t>Mumbai</t>
  </si>
  <si>
    <t>Manipur</t>
  </si>
  <si>
    <t>Imphal</t>
  </si>
  <si>
    <t>Meghalaya</t>
  </si>
  <si>
    <t>Shillong</t>
  </si>
  <si>
    <t>Mizoram</t>
  </si>
  <si>
    <t>Aizawl</t>
  </si>
  <si>
    <t>Nagaland</t>
  </si>
  <si>
    <t>Kohima</t>
  </si>
  <si>
    <t>Odisha</t>
  </si>
  <si>
    <t>Bhubaneswar</t>
  </si>
  <si>
    <t>Punjab</t>
  </si>
  <si>
    <t>Rajasthan</t>
  </si>
  <si>
    <t>Jaipur</t>
  </si>
  <si>
    <t>Sikkim</t>
  </si>
  <si>
    <t>Gangtok</t>
  </si>
  <si>
    <t>Tamil Nadu</t>
  </si>
  <si>
    <t>Chennai</t>
  </si>
  <si>
    <t>Telangana</t>
  </si>
  <si>
    <t>West Bengal</t>
  </si>
  <si>
    <t>Kolkata</t>
  </si>
  <si>
    <t>Bengaluru (formerly Bangalore)</t>
  </si>
  <si>
    <t>Hyderabad</t>
  </si>
  <si>
    <t>Pin Code</t>
  </si>
  <si>
    <t>Schemes</t>
  </si>
  <si>
    <t>SCH/10-Aqua4Essense10Off</t>
  </si>
  <si>
    <t>SCH/12-Maybilline10Off, SCH/14-Revita20Off</t>
  </si>
  <si>
    <t>SCH/18-Garnier40Off, SCH/12-Maybilline10Off</t>
  </si>
  <si>
    <t>SCH/14-Revita20Off, SCH/18-Garnier40Off</t>
  </si>
  <si>
    <t>SCH/21-Masque30Off, SCH/24-Serum30Off</t>
  </si>
  <si>
    <t>SCH/24-Serum30Off,SCH/10-DayCream20Off</t>
  </si>
  <si>
    <t>SCH/10-DayCream20Off, SCH/20-Scrub20Off</t>
  </si>
  <si>
    <t>SCH/16-Sunscreen40Off, SCH/10-Aqua4Essense10Off</t>
  </si>
  <si>
    <t>SCH/20-Scrub20Off, SCH/12-RevitaLift20Off</t>
  </si>
  <si>
    <t>SCH/12-RevitaLift20Off, SCH/10-Aqua4Essense10Off</t>
  </si>
  <si>
    <t>Chaudry </t>
  </si>
  <si>
    <t>Malhotra </t>
  </si>
  <si>
    <t>Majumdar </t>
  </si>
  <si>
    <t>Singhal </t>
  </si>
  <si>
    <t>Deepa</t>
  </si>
  <si>
    <t>Mangal </t>
  </si>
  <si>
    <t>Butala </t>
  </si>
  <si>
    <t>Mohan</t>
  </si>
  <si>
    <t>Anne </t>
  </si>
  <si>
    <t>Kalla </t>
  </si>
  <si>
    <t>Bath </t>
  </si>
  <si>
    <t>Chohan </t>
  </si>
  <si>
    <t>Rampersad </t>
  </si>
  <si>
    <t>Vijay</t>
  </si>
  <si>
    <t>Dev</t>
  </si>
  <si>
    <t>Bhola</t>
  </si>
  <si>
    <t>Neela</t>
  </si>
  <si>
    <t>Maya</t>
  </si>
  <si>
    <t>Nalini</t>
  </si>
  <si>
    <t>Tejaswani</t>
  </si>
  <si>
    <t>Nancy</t>
  </si>
  <si>
    <t>Rakhi</t>
  </si>
  <si>
    <t>Shweta</t>
  </si>
  <si>
    <t>Veena</t>
  </si>
  <si>
    <t>Usha</t>
  </si>
  <si>
    <t>Manoj</t>
  </si>
  <si>
    <t>Aggarwal</t>
  </si>
  <si>
    <t>Somnath</t>
  </si>
  <si>
    <t>Chanda</t>
  </si>
  <si>
    <t>Naresh</t>
  </si>
  <si>
    <t>Ganguly</t>
  </si>
  <si>
    <t>Jawahar</t>
  </si>
  <si>
    <t>Sawant</t>
  </si>
  <si>
    <t>George</t>
  </si>
  <si>
    <t>Samuel</t>
  </si>
  <si>
    <t>Khan</t>
  </si>
  <si>
    <t>Wahid</t>
  </si>
  <si>
    <t>Lalit Vijay</t>
  </si>
  <si>
    <t>Binod Banerjee</t>
  </si>
  <si>
    <t>Neerendra Johal</t>
  </si>
  <si>
    <t>Hetan Gaba</t>
  </si>
  <si>
    <t>Ramesh Jagdish</t>
  </si>
  <si>
    <t>Gaurav Ram</t>
  </si>
  <si>
    <t>Period</t>
  </si>
  <si>
    <t>City-ID</t>
  </si>
  <si>
    <t>Transaction ID</t>
  </si>
  <si>
    <t>SKU ID</t>
  </si>
  <si>
    <t>Row Labels</t>
  </si>
  <si>
    <t>Sum of Actual Sales</t>
  </si>
  <si>
    <t>Sum of Target Sales</t>
  </si>
  <si>
    <t>Sum of Actual Visits</t>
  </si>
  <si>
    <t>Sum of Target Visits</t>
  </si>
  <si>
    <t>Samuel George</t>
  </si>
  <si>
    <t>Shweta Kalla </t>
  </si>
  <si>
    <t>Wahid Khan</t>
  </si>
  <si>
    <t>2018</t>
  </si>
  <si>
    <t>2019</t>
  </si>
  <si>
    <t>2020</t>
  </si>
  <si>
    <t>Jan</t>
  </si>
  <si>
    <t>Feb</t>
  </si>
  <si>
    <t>Mar</t>
  </si>
  <si>
    <t>Apr</t>
  </si>
  <si>
    <t>May</t>
  </si>
  <si>
    <t>Jun</t>
  </si>
  <si>
    <t>Jul</t>
  </si>
  <si>
    <t>Aug</t>
  </si>
  <si>
    <t>Sep</t>
  </si>
  <si>
    <t>Oct</t>
  </si>
  <si>
    <t>Nov</t>
  </si>
  <si>
    <t>Dec</t>
  </si>
  <si>
    <t>Pre post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</si>
</sst>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quot;$&quot;#,##0;[Red]&quot;$&quot;#,##0"/>
  </numFmts>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theme="4" tint="0.39997558519241921"/>
      </top>
      <bottom/>
      <diagonal/>
    </border>
  </borders>
  <cellStyleXfs count="2">
    <xf numFmtId="0" fontId="0" fillId="0" borderId="0"/>
    <xf numFmtId="44" fontId="3" fillId="0" borderId="0" applyFont="0" applyFill="0" applyBorder="0" applyAlignment="0" applyProtection="0"/>
  </cellStyleXfs>
  <cellXfs count="41">
    <xf numFmtId="0" fontId="0" fillId="0" borderId="0" xfId="0"/>
    <xf numFmtId="1" fontId="0" fillId="0" borderId="0" xfId="0" applyNumberFormat="1" applyAlignment="1">
      <alignment horizontal="right"/>
    </xf>
    <xf numFmtId="0" fontId="0" fillId="0" borderId="1" xfId="0" applyBorder="1"/>
    <xf numFmtId="0" fontId="1" fillId="0" borderId="1" xfId="0" applyFont="1" applyBorder="1"/>
    <xf numFmtId="15" fontId="0" fillId="0" borderId="1" xfId="0" applyNumberFormat="1" applyBorder="1"/>
    <xf numFmtId="0" fontId="1" fillId="0" borderId="2" xfId="0" applyFont="1" applyBorder="1"/>
    <xf numFmtId="0" fontId="0" fillId="0" borderId="3" xfId="0" applyBorder="1"/>
    <xf numFmtId="0" fontId="0" fillId="0" borderId="4" xfId="0" applyBorder="1"/>
    <xf numFmtId="0" fontId="1" fillId="0" borderId="5" xfId="0" applyFont="1" applyBorder="1"/>
    <xf numFmtId="0" fontId="1" fillId="0" borderId="6" xfId="0" applyFont="1" applyBorder="1"/>
    <xf numFmtId="0" fontId="1" fillId="0" borderId="7" xfId="0" applyFont="1" applyBorder="1"/>
    <xf numFmtId="0" fontId="0" fillId="0" borderId="8" xfId="0" applyBorder="1"/>
    <xf numFmtId="0" fontId="0" fillId="0" borderId="9" xfId="0" applyBorder="1"/>
    <xf numFmtId="0" fontId="0" fillId="0" borderId="10" xfId="0" applyBorder="1"/>
    <xf numFmtId="44" fontId="1" fillId="0" borderId="6" xfId="1" applyFont="1" applyFill="1" applyBorder="1"/>
    <xf numFmtId="44" fontId="0" fillId="0" borderId="1" xfId="1" applyFont="1" applyBorder="1"/>
    <xf numFmtId="44" fontId="0" fillId="0" borderId="0" xfId="1" applyFont="1"/>
    <xf numFmtId="1" fontId="0" fillId="0" borderId="1" xfId="0" applyNumberFormat="1" applyBorder="1"/>
    <xf numFmtId="1" fontId="0" fillId="0" borderId="9" xfId="0" applyNumberFormat="1" applyBorder="1"/>
    <xf numFmtId="0" fontId="0" fillId="0" borderId="12" xfId="0" applyBorder="1"/>
    <xf numFmtId="0" fontId="1" fillId="0" borderId="3" xfId="0" applyFont="1" applyBorder="1"/>
    <xf numFmtId="0" fontId="1" fillId="0" borderId="12" xfId="0" applyFont="1" applyBorder="1"/>
    <xf numFmtId="15" fontId="0" fillId="0" borderId="9" xfId="0" applyNumberFormat="1" applyBorder="1"/>
    <xf numFmtId="0" fontId="4" fillId="2" borderId="10" xfId="0" applyFont="1" applyFill="1" applyBorder="1"/>
    <xf numFmtId="0" fontId="4" fillId="2" borderId="9" xfId="0" applyFont="1" applyFill="1" applyBorder="1"/>
    <xf numFmtId="0" fontId="0" fillId="3" borderId="10" xfId="0" applyFill="1" applyBorder="1"/>
    <xf numFmtId="0" fontId="0" fillId="3" borderId="9" xfId="0" applyFill="1" applyBorder="1"/>
    <xf numFmtId="0" fontId="4" fillId="2" borderId="13" xfId="0" applyFont="1" applyFill="1" applyBorder="1"/>
    <xf numFmtId="0" fontId="4" fillId="2" borderId="11" xfId="0" applyFont="1" applyFill="1" applyBorder="1"/>
    <xf numFmtId="0" fontId="0" fillId="3" borderId="11" xfId="0" applyFill="1" applyBorder="1"/>
    <xf numFmtId="0" fontId="0" fillId="0" borderId="11" xfId="0" applyBorder="1"/>
    <xf numFmtId="1" fontId="4" fillId="2" borderId="10" xfId="0" applyNumberFormat="1" applyFont="1" applyFill="1" applyBorder="1" applyAlignment="1">
      <alignment horizontal="right"/>
    </xf>
    <xf numFmtId="1" fontId="0" fillId="3" borderId="10" xfId="0" applyNumberFormat="1" applyFill="1" applyBorder="1" applyAlignment="1">
      <alignment horizontal="right"/>
    </xf>
    <xf numFmtId="1" fontId="0" fillId="0" borderId="10" xfId="0" applyNumberFormat="1" applyBorder="1" applyAlignment="1">
      <alignment horizontal="right"/>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1" fontId="0" fillId="0" borderId="0" xfId="0" applyNumberFormat="1"/>
    <xf numFmtId="164" fontId="0" fillId="0" borderId="0" xfId="0" applyNumberFormat="1"/>
    <xf numFmtId="165" fontId="0" fillId="0" borderId="0" xfId="0" applyNumberFormat="1"/>
  </cellXfs>
  <cellStyles count="2">
    <cellStyle name="Currency" xfId="1" builtinId="4"/>
    <cellStyle name="Normal" xfId="0" builtinId="0"/>
  </cellStyles>
  <dxfs count="75">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0" formatCode="dd/mmm/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right"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indexed="64"/>
        </top>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style="thin">
          <color indexed="64"/>
        </left>
        <right style="thin">
          <color indexed="64"/>
        </right>
        <top/>
        <bottom/>
      </border>
    </dxf>
    <dxf>
      <numFmt numFmtId="165" formatCode="&quot;$&quot;#,##0;[Red]&quot;$&quot;#,##0"/>
    </dxf>
    <dxf>
      <numFmt numFmtId="165" formatCode="&quot;$&quot;#,##0;[Red]&quot;$&quot;#,##0"/>
    </dxf>
    <dxf>
      <numFmt numFmtId="164" formatCode="&quot;$&quot;#,##0"/>
    </dxf>
    <dxf>
      <numFmt numFmtId="164" formatCode="&quot;$&quot;#,##0"/>
    </dxf>
    <dxf>
      <numFmt numFmtId="164" formatCode="&quot;$&quot;#,##0"/>
    </dxf>
    <dxf>
      <numFmt numFmtId="164" formatCode="&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
      <numFmt numFmtId="165" formatCode="&quot;$&quot;#,##0;[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1.xml"/><Relationship Id="rId30" Type="http://schemas.openxmlformats.org/officeDocument/2006/relationships/connections" Target="connections.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[Stakeholders_Dashboard.xlsx]1.Storewise Sales!Storewise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a:t>
            </a:r>
            <a:r>
              <a:rPr lang="en-US" baseline="0"/>
              <a:t> Namewise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'1.Storewise Sales'!$B$3</c:f>
              <c:strCache>
                <c:ptCount val="1"/>
                <c:pt idx="0">
                  <c:v>Total</c:v>
                </c:pt>
              </c:strCache>
            </c:strRef>
          </c:tx>
          <c:spPr>
            <a:solidFill>
              <a:schemeClr val="accent1"/>
            </a:solidFill>
            <a:ln>
              <a:noFill/>
            </a:ln>
            <a:effectLst/>
          </c:spPr>
          <c:invertIfNegative val="0"/>
          <c:cat>
            <c:strRef>
              <c:f>'1.Storewise Sales'!$A$4:$A$53</c:f>
              <c:strCache>
                <c:ptCount val="50"/>
                <c:pt idx="0">
                  <c:v>Ashstore</c:v>
                </c:pt>
                <c:pt idx="1">
                  <c:v>Beam store</c:v>
                </c:pt>
                <c:pt idx="2">
                  <c:v>Century store</c:v>
                </c:pt>
                <c:pt idx="3">
                  <c:v>Champion store</c:v>
                </c:pt>
                <c:pt idx="4">
                  <c:v>Cheap store</c:v>
                </c:pt>
                <c:pt idx="5">
                  <c:v>Discounts store</c:v>
                </c:pt>
                <c:pt idx="6">
                  <c:v>Gecko store</c:v>
                </c:pt>
                <c:pt idx="7">
                  <c:v>Glut store</c:v>
                </c:pt>
                <c:pt idx="8">
                  <c:v>Jaguar store</c:v>
                </c:pt>
                <c:pt idx="9">
                  <c:v>Managestore</c:v>
                </c:pt>
                <c:pt idx="10">
                  <c:v>Miss store</c:v>
                </c:pt>
                <c:pt idx="11">
                  <c:v>Office store</c:v>
                </c:pt>
                <c:pt idx="12">
                  <c:v>Open store</c:v>
                </c:pt>
                <c:pt idx="13">
                  <c:v>Plan store</c:v>
                </c:pt>
                <c:pt idx="14">
                  <c:v>Promotions store</c:v>
                </c:pt>
                <c:pt idx="15">
                  <c:v>Safe store</c:v>
                </c:pt>
                <c:pt idx="16">
                  <c:v>Sept store</c:v>
                </c:pt>
                <c:pt idx="17">
                  <c:v>Software store</c:v>
                </c:pt>
                <c:pt idx="18">
                  <c:v>Sound store</c:v>
                </c:pt>
                <c:pt idx="19">
                  <c:v>Store Supermarket</c:v>
                </c:pt>
                <c:pt idx="20">
                  <c:v>Store Amazing</c:v>
                </c:pt>
                <c:pt idx="21">
                  <c:v>Store Atto</c:v>
                </c:pt>
                <c:pt idx="22">
                  <c:v>Store Basket</c:v>
                </c:pt>
                <c:pt idx="23">
                  <c:v>Store Final</c:v>
                </c:pt>
                <c:pt idx="24">
                  <c:v>Store Forum</c:v>
                </c:pt>
                <c:pt idx="25">
                  <c:v>Store Ice</c:v>
                </c:pt>
                <c:pt idx="26">
                  <c:v>Store Lean</c:v>
                </c:pt>
                <c:pt idx="27">
                  <c:v>Store Locker</c:v>
                </c:pt>
                <c:pt idx="28">
                  <c:v>Store Plan</c:v>
                </c:pt>
                <c:pt idx="29">
                  <c:v>Store Productions</c:v>
                </c:pt>
                <c:pt idx="30">
                  <c:v>Store Quipo</c:v>
                </c:pt>
                <c:pt idx="31">
                  <c:v>Store Scry</c:v>
                </c:pt>
                <c:pt idx="32">
                  <c:v>Store Successful</c:v>
                </c:pt>
                <c:pt idx="33">
                  <c:v>Store Theme</c:v>
                </c:pt>
                <c:pt idx="34">
                  <c:v>Store Vamp</c:v>
                </c:pt>
                <c:pt idx="35">
                  <c:v>Storeag</c:v>
                </c:pt>
                <c:pt idx="36">
                  <c:v>Storearts</c:v>
                </c:pt>
                <c:pt idx="37">
                  <c:v>Storebas</c:v>
                </c:pt>
                <c:pt idx="38">
                  <c:v>Storebeam</c:v>
                </c:pt>
                <c:pt idx="39">
                  <c:v>Storecitrus</c:v>
                </c:pt>
                <c:pt idx="40">
                  <c:v>Storeclean</c:v>
                </c:pt>
                <c:pt idx="41">
                  <c:v>Storecox</c:v>
                </c:pt>
                <c:pt idx="42">
                  <c:v>Storedog</c:v>
                </c:pt>
                <c:pt idx="43">
                  <c:v>Storeed</c:v>
                </c:pt>
                <c:pt idx="44">
                  <c:v>Storeform</c:v>
                </c:pt>
                <c:pt idx="45">
                  <c:v>Storekiss</c:v>
                </c:pt>
                <c:pt idx="46">
                  <c:v>Storepya</c:v>
                </c:pt>
                <c:pt idx="47">
                  <c:v>Storewen</c:v>
                </c:pt>
                <c:pt idx="48">
                  <c:v>Titan store</c:v>
                </c:pt>
                <c:pt idx="49">
                  <c:v>Yowstore</c:v>
                </c:pt>
              </c:strCache>
            </c:strRef>
          </c:cat>
          <c:val>
            <c:numRef>
              <c:f>'1.Storewise Sales'!$B$4:$B$53</c:f>
              <c:numCache>
                <c:formatCode>"$"#,##0;[Red]"$"#,##0</c:formatCode>
                <c:ptCount val="50"/>
                <c:pt idx="0">
                  <c:v>489</c:v>
                </c:pt>
                <c:pt idx="1">
                  <c:v>743</c:v>
                </c:pt>
                <c:pt idx="2">
                  <c:v>110</c:v>
                </c:pt>
                <c:pt idx="3">
                  <c:v>197</c:v>
                </c:pt>
                <c:pt idx="4">
                  <c:v>258</c:v>
                </c:pt>
                <c:pt idx="5">
                  <c:v>662</c:v>
                </c:pt>
                <c:pt idx="6">
                  <c:v>860</c:v>
                </c:pt>
                <c:pt idx="7">
                  <c:v>242</c:v>
                </c:pt>
                <c:pt idx="8">
                  <c:v>464</c:v>
                </c:pt>
                <c:pt idx="9">
                  <c:v>395</c:v>
                </c:pt>
                <c:pt idx="10">
                  <c:v>270</c:v>
                </c:pt>
                <c:pt idx="11">
                  <c:v>169</c:v>
                </c:pt>
                <c:pt idx="12">
                  <c:v>11</c:v>
                </c:pt>
                <c:pt idx="13">
                  <c:v>478</c:v>
                </c:pt>
                <c:pt idx="14">
                  <c:v>423</c:v>
                </c:pt>
                <c:pt idx="15">
                  <c:v>395</c:v>
                </c:pt>
                <c:pt idx="16">
                  <c:v>360</c:v>
                </c:pt>
                <c:pt idx="17">
                  <c:v>185</c:v>
                </c:pt>
                <c:pt idx="18">
                  <c:v>681</c:v>
                </c:pt>
                <c:pt idx="19">
                  <c:v>475</c:v>
                </c:pt>
                <c:pt idx="20">
                  <c:v>262</c:v>
                </c:pt>
                <c:pt idx="21">
                  <c:v>239</c:v>
                </c:pt>
                <c:pt idx="22">
                  <c:v>115</c:v>
                </c:pt>
                <c:pt idx="23">
                  <c:v>467</c:v>
                </c:pt>
                <c:pt idx="24">
                  <c:v>170</c:v>
                </c:pt>
                <c:pt idx="25">
                  <c:v>15</c:v>
                </c:pt>
                <c:pt idx="26">
                  <c:v>222</c:v>
                </c:pt>
                <c:pt idx="27">
                  <c:v>262</c:v>
                </c:pt>
                <c:pt idx="28">
                  <c:v>104</c:v>
                </c:pt>
                <c:pt idx="29">
                  <c:v>305</c:v>
                </c:pt>
                <c:pt idx="30">
                  <c:v>383</c:v>
                </c:pt>
                <c:pt idx="31">
                  <c:v>467</c:v>
                </c:pt>
                <c:pt idx="32">
                  <c:v>278</c:v>
                </c:pt>
                <c:pt idx="33">
                  <c:v>322</c:v>
                </c:pt>
                <c:pt idx="34">
                  <c:v>696</c:v>
                </c:pt>
                <c:pt idx="35">
                  <c:v>271</c:v>
                </c:pt>
                <c:pt idx="36">
                  <c:v>413</c:v>
                </c:pt>
                <c:pt idx="37">
                  <c:v>222</c:v>
                </c:pt>
                <c:pt idx="38">
                  <c:v>196</c:v>
                </c:pt>
                <c:pt idx="39">
                  <c:v>-190</c:v>
                </c:pt>
                <c:pt idx="40">
                  <c:v>526</c:v>
                </c:pt>
                <c:pt idx="41">
                  <c:v>561</c:v>
                </c:pt>
                <c:pt idx="42">
                  <c:v>277</c:v>
                </c:pt>
                <c:pt idx="43">
                  <c:v>674</c:v>
                </c:pt>
                <c:pt idx="44">
                  <c:v>213</c:v>
                </c:pt>
                <c:pt idx="45">
                  <c:v>359</c:v>
                </c:pt>
                <c:pt idx="46">
                  <c:v>51</c:v>
                </c:pt>
                <c:pt idx="47">
                  <c:v>340</c:v>
                </c:pt>
                <c:pt idx="48">
                  <c:v>633</c:v>
                </c:pt>
                <c:pt idx="49">
                  <c:v>235</c:v>
                </c:pt>
              </c:numCache>
            </c:numRef>
          </c:val>
          <c:extLst>
            <c:ext xmlns:c16="http://schemas.microsoft.com/office/drawing/2014/chart" uri="{C3380CC4-5D6E-409C-BE32-E72D297353CC}">
              <c16:uniqueId val="{00000000-90C0-431B-8210-9939E0A3690E}"/>
            </c:ext>
          </c:extLst>
        </c:ser>
        <c:dLbls>
          <c:showLegendKey val="0"/>
          <c:showVal val="0"/>
          <c:showCatName val="0"/>
          <c:showSerName val="0"/>
          <c:showPercent val="0"/>
          <c:showBubbleSize val="0"/>
        </c:dLbls>
        <c:gapWidth val="219"/>
        <c:overlap val="-27"/>
        <c:axId val="942750984"/>
        <c:axId val="942755664"/>
      </c:barChart>
      <c:catAx>
        <c:axId val="942750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55664"/>
        <c:crosses val="autoZero"/>
        <c:auto val="1"/>
        <c:lblAlgn val="ctr"/>
        <c:lblOffset val="100"/>
        <c:noMultiLvlLbl val="0"/>
      </c:catAx>
      <c:valAx>
        <c:axId val="942755664"/>
        <c:scaling>
          <c:orientation val="minMax"/>
        </c:scaling>
        <c:delete val="1"/>
        <c:axPos val="l"/>
        <c:numFmt formatCode="&quot;$&quot;#,##0;[Red]&quot;$&quot;#,##0" sourceLinked="1"/>
        <c:majorTickMark val="none"/>
        <c:minorTickMark val="none"/>
        <c:tickLblPos val="nextTo"/>
        <c:crossAx val="942750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[Stakeholders_Dashboard.xlsx]3. Regionwise Sales!Regionwise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 Regionwise Sales'!$B$3</c:f>
              <c:strCache>
                <c:ptCount val="1"/>
                <c:pt idx="0">
                  <c:v>Sum of Actual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Regionwise Sales'!$A$4:$A$8</c:f>
              <c:strCache>
                <c:ptCount val="5"/>
                <c:pt idx="0">
                  <c:v>Central</c:v>
                </c:pt>
                <c:pt idx="1">
                  <c:v>Eastern</c:v>
                </c:pt>
                <c:pt idx="2">
                  <c:v>Northern</c:v>
                </c:pt>
                <c:pt idx="3">
                  <c:v>Southern</c:v>
                </c:pt>
                <c:pt idx="4">
                  <c:v>Western</c:v>
                </c:pt>
              </c:strCache>
            </c:strRef>
          </c:cat>
          <c:val>
            <c:numRef>
              <c:f>'3. Regionwise Sales'!$B$4:$B$8</c:f>
              <c:numCache>
                <c:formatCode>"$"#,##0;[Red]"$"#,##0</c:formatCode>
                <c:ptCount val="5"/>
                <c:pt idx="0">
                  <c:v>1570</c:v>
                </c:pt>
                <c:pt idx="1">
                  <c:v>973</c:v>
                </c:pt>
                <c:pt idx="2">
                  <c:v>8388</c:v>
                </c:pt>
                <c:pt idx="3">
                  <c:v>3506</c:v>
                </c:pt>
                <c:pt idx="4">
                  <c:v>2518</c:v>
                </c:pt>
              </c:numCache>
            </c:numRef>
          </c:val>
          <c:extLst>
            <c:ext xmlns:c16="http://schemas.microsoft.com/office/drawing/2014/chart" uri="{C3380CC4-5D6E-409C-BE32-E72D297353CC}">
              <c16:uniqueId val="{00000000-C472-43BA-8C36-4F5D565B7D1D}"/>
            </c:ext>
          </c:extLst>
        </c:ser>
        <c:ser>
          <c:idx val="1"/>
          <c:order val="1"/>
          <c:tx>
            <c:strRef>
              <c:f>'3. Regionwise Sales'!$C$3</c:f>
              <c:strCache>
                <c:ptCount val="1"/>
                <c:pt idx="0">
                  <c:v>Sum of 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Regionwise Sales'!$A$4:$A$8</c:f>
              <c:strCache>
                <c:ptCount val="5"/>
                <c:pt idx="0">
                  <c:v>Central</c:v>
                </c:pt>
                <c:pt idx="1">
                  <c:v>Eastern</c:v>
                </c:pt>
                <c:pt idx="2">
                  <c:v>Northern</c:v>
                </c:pt>
                <c:pt idx="3">
                  <c:v>Southern</c:v>
                </c:pt>
                <c:pt idx="4">
                  <c:v>Western</c:v>
                </c:pt>
              </c:strCache>
            </c:strRef>
          </c:cat>
          <c:val>
            <c:numRef>
              <c:f>'3. Regionwise Sales'!$C$4:$C$8</c:f>
              <c:numCache>
                <c:formatCode>"$"#,##0;[Red]"$"#,##0</c:formatCode>
                <c:ptCount val="5"/>
                <c:pt idx="0">
                  <c:v>2578.4657066653463</c:v>
                </c:pt>
                <c:pt idx="1">
                  <c:v>2828.6395114942779</c:v>
                </c:pt>
                <c:pt idx="2">
                  <c:v>13444.74097174523</c:v>
                </c:pt>
                <c:pt idx="3">
                  <c:v>6980.024178186437</c:v>
                </c:pt>
                <c:pt idx="4">
                  <c:v>4077.5850455286241</c:v>
                </c:pt>
              </c:numCache>
            </c:numRef>
          </c:val>
          <c:extLst>
            <c:ext xmlns:c16="http://schemas.microsoft.com/office/drawing/2014/chart" uri="{C3380CC4-5D6E-409C-BE32-E72D297353CC}">
              <c16:uniqueId val="{00000001-C472-43BA-8C36-4F5D565B7D1D}"/>
            </c:ext>
          </c:extLst>
        </c:ser>
        <c:dLbls>
          <c:dLblPos val="outEnd"/>
          <c:showLegendKey val="0"/>
          <c:showVal val="1"/>
          <c:showCatName val="0"/>
          <c:showSerName val="0"/>
          <c:showPercent val="0"/>
          <c:showBubbleSize val="0"/>
        </c:dLbls>
        <c:gapWidth val="182"/>
        <c:axId val="1517197512"/>
        <c:axId val="958213424"/>
      </c:barChart>
      <c:catAx>
        <c:axId val="1517197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13424"/>
        <c:crosses val="autoZero"/>
        <c:auto val="1"/>
        <c:lblAlgn val="ctr"/>
        <c:lblOffset val="100"/>
        <c:noMultiLvlLbl val="0"/>
      </c:catAx>
      <c:valAx>
        <c:axId val="958213424"/>
        <c:scaling>
          <c:orientation val="minMax"/>
        </c:scaling>
        <c:delete val="1"/>
        <c:axPos val="b"/>
        <c:numFmt formatCode="&quot;$&quot;#,##0;[Red]&quot;$&quot;#,##0" sourceLinked="1"/>
        <c:majorTickMark val="none"/>
        <c:minorTickMark val="none"/>
        <c:tickLblPos val="nextTo"/>
        <c:crossAx val="151719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[Stakeholders_Dashboard.xlsx]4.Top Salesman!Top Salesman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'4.Top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'4.Top Salesman'!$A$4:$A$6</c:f>
              <c:strCache>
                <c:ptCount val="3"/>
                <c:pt idx="0">
                  <c:v>Samuel George</c:v>
                </c:pt>
                <c:pt idx="1">
                  <c:v>Shweta Kalla </c:v>
                </c:pt>
                <c:pt idx="2">
                  <c:v>Wahid Khan</c:v>
                </c:pt>
              </c:strCache>
            </c:strRef>
          </c:cat>
          <c:val>
            <c:numRef>
              <c:f>'4.Top Salesman'!$B$4:$B$6</c:f>
              <c:numCache>
                <c:formatCode>"$"#,##0</c:formatCode>
                <c:ptCount val="3"/>
                <c:pt idx="0">
                  <c:v>1664</c:v>
                </c:pt>
                <c:pt idx="1">
                  <c:v>1900</c:v>
                </c:pt>
                <c:pt idx="2">
                  <c:v>1222</c:v>
                </c:pt>
              </c:numCache>
            </c:numRef>
          </c:val>
          <c:extLst>
            <c:ext xmlns:c16="http://schemas.microsoft.com/office/drawing/2014/chart" uri="{C3380CC4-5D6E-409C-BE32-E72D297353CC}">
              <c16:uniqueId val="{00000000-D841-49EA-A4D4-AAD2D3FF66FC}"/>
            </c:ext>
          </c:extLst>
        </c:ser>
        <c:dLbls>
          <c:dLblPos val="outEnd"/>
          <c:showLegendKey val="0"/>
          <c:showVal val="1"/>
          <c:showCatName val="0"/>
          <c:showSerName val="0"/>
          <c:showPercent val="0"/>
          <c:showBubbleSize val="0"/>
        </c:dLbls>
        <c:gapWidth val="219"/>
        <c:overlap val="-27"/>
        <c:axId val="1517197152"/>
        <c:axId val="1517195712"/>
      </c:barChart>
      <c:catAx>
        <c:axId val="151719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95712"/>
        <c:crosses val="autoZero"/>
        <c:auto val="1"/>
        <c:lblAlgn val="ctr"/>
        <c:lblOffset val="100"/>
        <c:noMultiLvlLbl val="0"/>
      </c:catAx>
      <c:valAx>
        <c:axId val="1517195712"/>
        <c:scaling>
          <c:orientation val="minMax"/>
        </c:scaling>
        <c:delete val="1"/>
        <c:axPos val="l"/>
        <c:numFmt formatCode="&quot;$&quot;#,##0" sourceLinked="1"/>
        <c:majorTickMark val="none"/>
        <c:minorTickMark val="none"/>
        <c:tickLblPos val="nextTo"/>
        <c:crossAx val="151719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[Stakeholders_Dashboard.xlsx]5.Pre-Post Covid Sales!Prepost Covid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Pre-Post</a:t>
            </a:r>
            <a:r>
              <a:rPr lang="en-US" baseline="0"/>
              <a:t> Covid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'5.Pre-Post Covid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86-4712-8490-FAAE24183C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86-4712-8490-FAAE24183C5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'5.Pre-Post Covid Sales'!$A$4:$A$5</c:f>
              <c:strCache>
                <c:ptCount val="2"/>
                <c:pt idx="0">
                  <c:v>Post Covid-19</c:v>
                </c:pt>
                <c:pt idx="1">
                  <c:v>Pre Covid-19</c:v>
                </c:pt>
              </c:strCache>
            </c:strRef>
          </c:cat>
          <c:val>
            <c:numRef>
              <c:f>'5.Pre-Post Covid Sales'!$B$4:$B$5</c:f>
              <c:numCache>
                <c:formatCode>0.00%</c:formatCode>
                <c:ptCount val="2"/>
                <c:pt idx="0">
                  <c:v>0.31725154821586554</c:v>
                </c:pt>
                <c:pt idx="1">
                  <c:v>0.68274845178413446</c:v>
                </c:pt>
              </c:numCache>
            </c:numRef>
          </c:val>
          <c:extLst>
            <c:ext xmlns:c16="http://schemas.microsoft.com/office/drawing/2014/chart" uri="{C3380CC4-5D6E-409C-BE32-E72D297353CC}">
              <c16:uniqueId val="{00000000-BEFD-46A3-B7EC-9E14A29CAEB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[Stakeholders_Dashboard.xlsx]6.Yearwise Sales!Yearwise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 &amp; Monthwise</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'6.Yearwise Sales'!$B$3</c:f>
              <c:strCache>
                <c:ptCount val="1"/>
                <c:pt idx="0">
                  <c:v>Sum of Actual Sales</c:v>
                </c:pt>
              </c:strCache>
            </c:strRef>
          </c:tx>
          <c:spPr>
            <a:solidFill>
              <a:schemeClr val="accent1"/>
            </a:solidFill>
            <a:ln>
              <a:noFill/>
            </a:ln>
            <a:effectLst/>
          </c:spPr>
          <c:invertIfNegative val="0"/>
          <c:cat>
            <c:multiLvlStrRef>
              <c:f>'6.Yearwise Sales'!$A$4:$A$42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'6.Yearwise Sales'!$B$4:$B$42</c:f>
              <c:numCache>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834</c:v>
                </c:pt>
                <c:pt idx="27">
                  <c:v>1204</c:v>
                </c:pt>
                <c:pt idx="28">
                  <c:v>214</c:v>
                </c:pt>
                <c:pt idx="29">
                  <c:v>69</c:v>
                </c:pt>
                <c:pt idx="30">
                  <c:v>384</c:v>
                </c:pt>
                <c:pt idx="31">
                  <c:v>464</c:v>
                </c:pt>
                <c:pt idx="32">
                  <c:v>183</c:v>
                </c:pt>
                <c:pt idx="33">
                  <c:v>508</c:v>
                </c:pt>
                <c:pt idx="34">
                  <c:v>619</c:v>
                </c:pt>
                <c:pt idx="35">
                  <c:v>900</c:v>
                </c:pt>
              </c:numCache>
            </c:numRef>
          </c:val>
          <c:extLst>
            <c:ext xmlns:c16="http://schemas.microsoft.com/office/drawing/2014/chart" uri="{C3380CC4-5D6E-409C-BE32-E72D297353CC}">
              <c16:uniqueId val="{00000000-327D-4544-B82B-382780D8B48B}"/>
            </c:ext>
          </c:extLst>
        </c:ser>
        <c:dLbls>
          <c:showLegendKey val="0"/>
          <c:showVal val="0"/>
          <c:showCatName val="0"/>
          <c:showSerName val="0"/>
          <c:showPercent val="0"/>
          <c:showBubbleSize val="0"/>
        </c:dLbls>
        <c:gapWidth val="219"/>
        <c:axId val="945954136"/>
        <c:axId val="572246704"/>
      </c:barChart>
      <c:lineChart>
        <c:grouping val="standard"/>
        <c:varyColors val="0"/>
        <c:ser>
          <c:idx val="1"/>
          <c:order val="1"/>
          <c:tx>
            <c:strRef>
              <c:f>'6.Yearwise Sales'!$C$3</c:f>
              <c:strCache>
                <c:ptCount val="1"/>
                <c:pt idx="0">
                  <c:v>Sum of Target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'6.Yearwise Sales'!$A$4:$A$42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'6.Yearwise Sales'!$C$4:$C$42</c:f>
              <c:numCache>
                <c:formatCode>"$"#,##0</c:formatCode>
                <c:ptCount val="36"/>
                <c:pt idx="0">
                  <c:v>1234.1805312870724</c:v>
                </c:pt>
                <c:pt idx="1">
                  <c:v>1202.0051214213609</c:v>
                </c:pt>
                <c:pt idx="2">
                  <c:v>546.6607458348409</c:v>
                </c:pt>
                <c:pt idx="3">
                  <c:v>779.33296275318548</c:v>
                </c:pt>
                <c:pt idx="4">
                  <c:v>1337.566816548172</c:v>
                </c:pt>
                <c:pt idx="5">
                  <c:v>299.26636075261627</c:v>
                </c:pt>
                <c:pt idx="6">
                  <c:v>1016.1648232401266</c:v>
                </c:pt>
                <c:pt idx="7">
                  <c:v>792.87372890558277</c:v>
                </c:pt>
                <c:pt idx="8">
                  <c:v>1229.410067109483</c:v>
                </c:pt>
                <c:pt idx="9">
                  <c:v>256.2446224536593</c:v>
                </c:pt>
                <c:pt idx="10">
                  <c:v>631.17145721920588</c:v>
                </c:pt>
                <c:pt idx="11">
                  <c:v>477.12055816406763</c:v>
                </c:pt>
                <c:pt idx="12">
                  <c:v>945.74350948766869</c:v>
                </c:pt>
                <c:pt idx="13">
                  <c:v>691.39684137324332</c:v>
                </c:pt>
                <c:pt idx="14">
                  <c:v>608.76787416697198</c:v>
                </c:pt>
                <c:pt idx="15">
                  <c:v>1047.7779148830693</c:v>
                </c:pt>
                <c:pt idx="16">
                  <c:v>863.78382833018134</c:v>
                </c:pt>
                <c:pt idx="17">
                  <c:v>1210.190406968557</c:v>
                </c:pt>
                <c:pt idx="18">
                  <c:v>538.13443656326444</c:v>
                </c:pt>
                <c:pt idx="19">
                  <c:v>194.45103818193286</c:v>
                </c:pt>
                <c:pt idx="20">
                  <c:v>1033.7443650918337</c:v>
                </c:pt>
                <c:pt idx="21">
                  <c:v>973.70647511133529</c:v>
                </c:pt>
                <c:pt idx="22">
                  <c:v>881.45359677089209</c:v>
                </c:pt>
                <c:pt idx="23">
                  <c:v>664.65715255113332</c:v>
                </c:pt>
                <c:pt idx="24">
                  <c:v>242.32253953654026</c:v>
                </c:pt>
                <c:pt idx="25">
                  <c:v>1030.2918851675581</c:v>
                </c:pt>
                <c:pt idx="26">
                  <c:v>1230.848448956775</c:v>
                </c:pt>
                <c:pt idx="27">
                  <c:v>1658.8893821549589</c:v>
                </c:pt>
                <c:pt idx="28">
                  <c:v>285.68775048170369</c:v>
                </c:pt>
                <c:pt idx="29">
                  <c:v>601.00729826212114</c:v>
                </c:pt>
                <c:pt idx="30">
                  <c:v>553.31426756490737</c:v>
                </c:pt>
                <c:pt idx="31">
                  <c:v>830.9899721425536</c:v>
                </c:pt>
                <c:pt idx="32">
                  <c:v>532.3215759999747</c:v>
                </c:pt>
                <c:pt idx="33">
                  <c:v>824.46750492149306</c:v>
                </c:pt>
                <c:pt idx="34">
                  <c:v>1182.9335890597595</c:v>
                </c:pt>
                <c:pt idx="35">
                  <c:v>1480.5759642021169</c:v>
                </c:pt>
              </c:numCache>
            </c:numRef>
          </c:val>
          <c:smooth val="0"/>
          <c:extLst>
            <c:ext xmlns:c16="http://schemas.microsoft.com/office/drawing/2014/chart" uri="{C3380CC4-5D6E-409C-BE32-E72D297353CC}">
              <c16:uniqueId val="{00000001-327D-4544-B82B-382780D8B48B}"/>
            </c:ext>
          </c:extLst>
        </c:ser>
        <c:dLbls>
          <c:showLegendKey val="0"/>
          <c:showVal val="0"/>
          <c:showCatName val="0"/>
          <c:showSerName val="0"/>
          <c:showPercent val="0"/>
          <c:showBubbleSize val="0"/>
        </c:dLbls>
        <c:marker val="1"/>
        <c:smooth val="0"/>
        <c:axId val="945954136"/>
        <c:axId val="572246704"/>
      </c:lineChart>
      <c:catAx>
        <c:axId val="945954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46704"/>
        <c:crosses val="autoZero"/>
        <c:auto val="1"/>
        <c:lblAlgn val="ctr"/>
        <c:lblOffset val="100"/>
        <c:noMultiLvlLbl val="0"/>
      </c:catAx>
      <c:valAx>
        <c:axId val="572246704"/>
        <c:scaling>
          <c:orientation val="minMax"/>
        </c:scaling>
        <c:delete val="1"/>
        <c:axPos val="l"/>
        <c:numFmt formatCode="General" sourceLinked="1"/>
        <c:majorTickMark val="none"/>
        <c:minorTickMark val="none"/>
        <c:tickLblPos val="nextTo"/>
        <c:crossAx val="945954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[Stakeholders_Dashboard.xlsx]7.Prepost covid visits!Prepost covid visits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Pre-Post</a:t>
            </a:r>
            <a:r>
              <a:rPr lang="en-US" baseline="0"/>
              <a:t> Covid-19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'7.Prepost covid visits'!$B$3</c:f>
              <c:strCache>
                <c:ptCount val="1"/>
                <c:pt idx="0">
                  <c:v>Sum of Actual Visits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'7.Prepost covid visits'!$A$4:$A$5</c:f>
              <c:strCache>
                <c:ptCount val="2"/>
                <c:pt idx="0">
                  <c:v>Post Covid-19</c:v>
                </c:pt>
                <c:pt idx="1">
                  <c:v>Pre Covid-19</c:v>
                </c:pt>
              </c:strCache>
            </c:strRef>
          </c:cat>
          <c:val>
            <c:numRef>
              <c:f>'7.Prepost covid visits'!$B$4:$B$5</c:f>
              <c:numCache>
                <c:formatCode>0.00%</c:formatCode>
                <c:ptCount val="2"/>
                <c:pt idx="0">
                  <c:v>0.28729917557319162</c:v>
                </c:pt>
                <c:pt idx="1">
                  <c:v>0.71270082442680815</c:v>
                </c:pt>
              </c:numCache>
            </c:numRef>
          </c:val>
          <c:extLst>
            <c:ext xmlns:c16="http://schemas.microsoft.com/office/drawing/2014/chart" uri="{C3380CC4-5D6E-409C-BE32-E72D297353CC}">
              <c16:uniqueId val="{00000000-3CB3-4BFB-BEDC-489B48C3059B}"/>
            </c:ext>
          </c:extLst>
        </c:ser>
        <c:ser>
          <c:idx val="1"/>
          <c:order val="1"/>
          <c:tx>
            <c:strRef>
              <c:f>'7.Prepost covid visits'!$C$3</c:f>
              <c:strCache>
                <c:ptCount val="1"/>
                <c:pt idx="0">
                  <c:v>Sum of Target Visits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'7.Prepost covid visits'!$A$4:$A$5</c:f>
              <c:strCache>
                <c:ptCount val="2"/>
                <c:pt idx="0">
                  <c:v>Post Covid-19</c:v>
                </c:pt>
                <c:pt idx="1">
                  <c:v>Pre Covid-19</c:v>
                </c:pt>
              </c:strCache>
            </c:strRef>
          </c:cat>
          <c:val>
            <c:numRef>
              <c:f>'7.Prepost covid visits'!$C$4:$C$5</c:f>
              <c:numCache>
                <c:formatCode>0.00%</c:formatCode>
                <c:ptCount val="2"/>
                <c:pt idx="0">
                  <c:v>0.2937306793899821</c:v>
                </c:pt>
                <c:pt idx="1">
                  <c:v>0.70626932061001846</c:v>
                </c:pt>
              </c:numCache>
            </c:numRef>
          </c:val>
          <c:extLst>
            <c:ext xmlns:c16="http://schemas.microsoft.com/office/drawing/2014/chart" uri="{C3380CC4-5D6E-409C-BE32-E72D297353CC}">
              <c16:uniqueId val="{00000001-3CB3-4BFB-BEDC-489B48C3059B}"/>
            </c:ext>
          </c:extLst>
        </c:ser>
        <c:dLbls>
          <c:dLblPos val="outEnd"/>
          <c:showLegendKey val="0"/>
          <c:showVal val="1"/>
          <c:showCatName val="0"/>
          <c:showSerName val="0"/>
          <c:showPercent val="0"/>
          <c:showBubbleSize val="0"/>
        </c:dLbls>
        <c:gapWidth val="182"/>
        <c:axId val="69588680"/>
        <c:axId val="69589400"/>
      </c:barChart>
      <c:catAx>
        <c:axId val="69588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9400"/>
        <c:crosses val="autoZero"/>
        <c:auto val="1"/>
        <c:lblAlgn val="ctr"/>
        <c:lblOffset val="100"/>
        <c:noMultiLvlLbl val="0"/>
      </c:catAx>
      <c:valAx>
        <c:axId val="69589400"/>
        <c:scaling>
          <c:orientation val="minMax"/>
        </c:scaling>
        <c:delete val="1"/>
        <c:axPos val="b"/>
        <c:numFmt formatCode="0.00%" sourceLinked="1"/>
        <c:majorTickMark val="none"/>
        <c:minorTickMark val="none"/>
        <c:tickLblPos val="nextTo"/>
        <c:crossAx val="6958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[Stakeholders_Dashboard.xlsx]8.Season Sales!Season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'8.Season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'8.Season Sales'!$A$4:$A$7</c:f>
              <c:strCache>
                <c:ptCount val="4"/>
                <c:pt idx="0">
                  <c:v>Fall</c:v>
                </c:pt>
                <c:pt idx="1">
                  <c:v>Spring</c:v>
                </c:pt>
                <c:pt idx="2">
                  <c:v>Summer</c:v>
                </c:pt>
                <c:pt idx="3">
                  <c:v>Winter</c:v>
                </c:pt>
              </c:strCache>
            </c:strRef>
          </c:cat>
          <c:val>
            <c:numRef>
              <c:f>'8.Season Sales'!$B$4:$B$7</c:f>
              <c:numCache>
                <c:formatCode>"$"#,##0;[Red]"$"#,##0</c:formatCode>
                <c:ptCount val="4"/>
                <c:pt idx="0">
                  <c:v>4212</c:v>
                </c:pt>
                <c:pt idx="1">
                  <c:v>4978</c:v>
                </c:pt>
                <c:pt idx="2">
                  <c:v>3369</c:v>
                </c:pt>
                <c:pt idx="3">
                  <c:v>4396</c:v>
                </c:pt>
              </c:numCache>
            </c:numRef>
          </c:val>
          <c:extLst>
            <c:ext xmlns:c16="http://schemas.microsoft.com/office/drawing/2014/chart" uri="{C3380CC4-5D6E-409C-BE32-E72D297353CC}">
              <c16:uniqueId val="{00000000-0EC5-4717-A3F5-2129EE4AECB7}"/>
            </c:ext>
          </c:extLst>
        </c:ser>
        <c:dLbls>
          <c:dLblPos val="outEnd"/>
          <c:showLegendKey val="0"/>
          <c:showVal val="1"/>
          <c:showCatName val="0"/>
          <c:showSerName val="0"/>
          <c:showPercent val="0"/>
          <c:showBubbleSize val="0"/>
        </c:dLbls>
        <c:gapWidth val="219"/>
        <c:overlap val="-27"/>
        <c:axId val="1509698656"/>
        <c:axId val="1509699016"/>
      </c:barChart>
      <c:catAx>
        <c:axId val="150969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99016"/>
        <c:crosses val="autoZero"/>
        <c:auto val="1"/>
        <c:lblAlgn val="ctr"/>
        <c:lblOffset val="100"/>
        <c:noMultiLvlLbl val="0"/>
      </c:catAx>
      <c:valAx>
        <c:axId val="1509699016"/>
        <c:scaling>
          <c:orientation val="minMax"/>
        </c:scaling>
        <c:delete val="1"/>
        <c:axPos val="l"/>
        <c:numFmt formatCode="&quot;$&quot;#,##0;[Red]&quot;$&quot;#,##0" sourceLinked="1"/>
        <c:majorTickMark val="none"/>
        <c:minorTickMark val="none"/>
        <c:tickLblPos val="nextTo"/>
        <c:crossAx val="150969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[Stakeholders_Dashboard.xlsx]9.Productswise Sales!Product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66666666666665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638888888888889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388888888888889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'9.Productswise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FC3-4443-9D88-3982AF0DFB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FC3-4443-9D88-3982AF0DFB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5FC3-4443-9D88-3982AF0DFB6F}"/>
              </c:ext>
            </c:extLst>
          </c:dPt>
          <c:dLbls>
            <c:dLbl>
              <c:idx val="0"/>
              <c:layout>
                <c:manualLayout>
                  <c:x val="0.11666666666666657"/>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FC3-4443-9D88-3982AF0DFB6F}"/>
                </c:ext>
              </c:extLst>
            </c:dLbl>
            <c:dLbl>
              <c:idx val="1"/>
              <c:layout>
                <c:manualLayout>
                  <c:x val="-0.13888888888888892"/>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FC3-4443-9D88-3982AF0DFB6F}"/>
                </c:ext>
              </c:extLst>
            </c:dLbl>
            <c:dLbl>
              <c:idx val="2"/>
              <c:layout>
                <c:manualLayout>
                  <c:x val="-0.16388888888888892"/>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FC3-4443-9D88-3982AF0DFB6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'9.Productswise Sales'!$A$4:$A$6</c:f>
              <c:strCache>
                <c:ptCount val="3"/>
                <c:pt idx="0">
                  <c:v>Garnier</c:v>
                </c:pt>
                <c:pt idx="1">
                  <c:v>Maybelline</c:v>
                </c:pt>
                <c:pt idx="2">
                  <c:v>NYX Professional</c:v>
                </c:pt>
              </c:strCache>
            </c:strRef>
          </c:cat>
          <c:val>
            <c:numRef>
              <c:f>'9.Productswise Sales'!$B$4:$B$6</c:f>
              <c:numCache>
                <c:formatCode>0.00%</c:formatCode>
                <c:ptCount val="3"/>
                <c:pt idx="0">
                  <c:v>0.48516661751695667</c:v>
                </c:pt>
                <c:pt idx="1">
                  <c:v>0.33954585667944559</c:v>
                </c:pt>
                <c:pt idx="2">
                  <c:v>0.17528752580359777</c:v>
                </c:pt>
              </c:numCache>
            </c:numRef>
          </c:val>
          <c:extLst>
            <c:ext xmlns:c16="http://schemas.microsoft.com/office/drawing/2014/chart" uri="{C3380CC4-5D6E-409C-BE32-E72D297353CC}">
              <c16:uniqueId val="{00000000-5FC3-4443-9D88-3982AF0DFB6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[Stakeholders_Dashboard.xlsx]1.Storewise Sales!Storewise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a:t>
            </a:r>
            <a:r>
              <a:rPr lang="en-US" baseline="0"/>
              <a:t>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'1.Storewise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'1.Storewise Sales'!$A$4:$A$53</c:f>
              <c:strCache>
                <c:ptCount val="50"/>
                <c:pt idx="0">
                  <c:v>Ashstore</c:v>
                </c:pt>
                <c:pt idx="1">
                  <c:v>Beam store</c:v>
                </c:pt>
                <c:pt idx="2">
                  <c:v>Century store</c:v>
                </c:pt>
                <c:pt idx="3">
                  <c:v>Champion store</c:v>
                </c:pt>
                <c:pt idx="4">
                  <c:v>Cheap store</c:v>
                </c:pt>
                <c:pt idx="5">
                  <c:v>Discounts store</c:v>
                </c:pt>
                <c:pt idx="6">
                  <c:v>Gecko store</c:v>
                </c:pt>
                <c:pt idx="7">
                  <c:v>Glut store</c:v>
                </c:pt>
                <c:pt idx="8">
                  <c:v>Jaguar store</c:v>
                </c:pt>
                <c:pt idx="9">
                  <c:v>Managestore</c:v>
                </c:pt>
                <c:pt idx="10">
                  <c:v>Miss store</c:v>
                </c:pt>
                <c:pt idx="11">
                  <c:v>Office store</c:v>
                </c:pt>
                <c:pt idx="12">
                  <c:v>Open store</c:v>
                </c:pt>
                <c:pt idx="13">
                  <c:v>Plan store</c:v>
                </c:pt>
                <c:pt idx="14">
                  <c:v>Promotions store</c:v>
                </c:pt>
                <c:pt idx="15">
                  <c:v>Safe store</c:v>
                </c:pt>
                <c:pt idx="16">
                  <c:v>Sept store</c:v>
                </c:pt>
                <c:pt idx="17">
                  <c:v>Software store</c:v>
                </c:pt>
                <c:pt idx="18">
                  <c:v>Sound store</c:v>
                </c:pt>
                <c:pt idx="19">
                  <c:v>Store Supermarket</c:v>
                </c:pt>
                <c:pt idx="20">
                  <c:v>Store Amazing</c:v>
                </c:pt>
                <c:pt idx="21">
                  <c:v>Store Atto</c:v>
                </c:pt>
                <c:pt idx="22">
                  <c:v>Store Basket</c:v>
                </c:pt>
                <c:pt idx="23">
                  <c:v>Store Final</c:v>
                </c:pt>
                <c:pt idx="24">
                  <c:v>Store Forum</c:v>
                </c:pt>
                <c:pt idx="25">
                  <c:v>Store Ice</c:v>
                </c:pt>
                <c:pt idx="26">
                  <c:v>Store Lean</c:v>
                </c:pt>
                <c:pt idx="27">
                  <c:v>Store Locker</c:v>
                </c:pt>
                <c:pt idx="28">
                  <c:v>Store Plan</c:v>
                </c:pt>
                <c:pt idx="29">
                  <c:v>Store Productions</c:v>
                </c:pt>
                <c:pt idx="30">
                  <c:v>Store Quipo</c:v>
                </c:pt>
                <c:pt idx="31">
                  <c:v>Store Scry</c:v>
                </c:pt>
                <c:pt idx="32">
                  <c:v>Store Successful</c:v>
                </c:pt>
                <c:pt idx="33">
                  <c:v>Store Theme</c:v>
                </c:pt>
                <c:pt idx="34">
                  <c:v>Store Vamp</c:v>
                </c:pt>
                <c:pt idx="35">
                  <c:v>Storeag</c:v>
                </c:pt>
                <c:pt idx="36">
                  <c:v>Storearts</c:v>
                </c:pt>
                <c:pt idx="37">
                  <c:v>Storebas</c:v>
                </c:pt>
                <c:pt idx="38">
                  <c:v>Storebeam</c:v>
                </c:pt>
                <c:pt idx="39">
                  <c:v>Storecitrus</c:v>
                </c:pt>
                <c:pt idx="40">
                  <c:v>Storeclean</c:v>
                </c:pt>
                <c:pt idx="41">
                  <c:v>Storecox</c:v>
                </c:pt>
                <c:pt idx="42">
                  <c:v>Storedog</c:v>
                </c:pt>
                <c:pt idx="43">
                  <c:v>Storeed</c:v>
                </c:pt>
                <c:pt idx="44">
                  <c:v>Storeform</c:v>
                </c:pt>
                <c:pt idx="45">
                  <c:v>Storekiss</c:v>
                </c:pt>
                <c:pt idx="46">
                  <c:v>Storepya</c:v>
                </c:pt>
                <c:pt idx="47">
                  <c:v>Storewen</c:v>
                </c:pt>
                <c:pt idx="48">
                  <c:v>Titan store</c:v>
                </c:pt>
                <c:pt idx="49">
                  <c:v>Yowstore</c:v>
                </c:pt>
              </c:strCache>
            </c:strRef>
          </c:cat>
          <c:val>
            <c:numRef>
              <c:f>'1.Storewise Sales'!$B$4:$B$53</c:f>
              <c:numCache>
                <c:formatCode>"$"#,##0;[Red]"$"#,##0</c:formatCode>
                <c:ptCount val="50"/>
                <c:pt idx="0">
                  <c:v>489</c:v>
                </c:pt>
                <c:pt idx="1">
                  <c:v>743</c:v>
                </c:pt>
                <c:pt idx="2">
                  <c:v>110</c:v>
                </c:pt>
                <c:pt idx="3">
                  <c:v>197</c:v>
                </c:pt>
                <c:pt idx="4">
                  <c:v>258</c:v>
                </c:pt>
                <c:pt idx="5">
                  <c:v>662</c:v>
                </c:pt>
                <c:pt idx="6">
                  <c:v>860</c:v>
                </c:pt>
                <c:pt idx="7">
                  <c:v>242</c:v>
                </c:pt>
                <c:pt idx="8">
                  <c:v>464</c:v>
                </c:pt>
                <c:pt idx="9">
                  <c:v>395</c:v>
                </c:pt>
                <c:pt idx="10">
                  <c:v>270</c:v>
                </c:pt>
                <c:pt idx="11">
                  <c:v>169</c:v>
                </c:pt>
                <c:pt idx="12">
                  <c:v>11</c:v>
                </c:pt>
                <c:pt idx="13">
                  <c:v>478</c:v>
                </c:pt>
                <c:pt idx="14">
                  <c:v>423</c:v>
                </c:pt>
                <c:pt idx="15">
                  <c:v>395</c:v>
                </c:pt>
                <c:pt idx="16">
                  <c:v>360</c:v>
                </c:pt>
                <c:pt idx="17">
                  <c:v>185</c:v>
                </c:pt>
                <c:pt idx="18">
                  <c:v>681</c:v>
                </c:pt>
                <c:pt idx="19">
                  <c:v>475</c:v>
                </c:pt>
                <c:pt idx="20">
                  <c:v>262</c:v>
                </c:pt>
                <c:pt idx="21">
                  <c:v>239</c:v>
                </c:pt>
                <c:pt idx="22">
                  <c:v>115</c:v>
                </c:pt>
                <c:pt idx="23">
                  <c:v>467</c:v>
                </c:pt>
                <c:pt idx="24">
                  <c:v>170</c:v>
                </c:pt>
                <c:pt idx="25">
                  <c:v>15</c:v>
                </c:pt>
                <c:pt idx="26">
                  <c:v>222</c:v>
                </c:pt>
                <c:pt idx="27">
                  <c:v>262</c:v>
                </c:pt>
                <c:pt idx="28">
                  <c:v>104</c:v>
                </c:pt>
                <c:pt idx="29">
                  <c:v>305</c:v>
                </c:pt>
                <c:pt idx="30">
                  <c:v>383</c:v>
                </c:pt>
                <c:pt idx="31">
                  <c:v>467</c:v>
                </c:pt>
                <c:pt idx="32">
                  <c:v>278</c:v>
                </c:pt>
                <c:pt idx="33">
                  <c:v>322</c:v>
                </c:pt>
                <c:pt idx="34">
                  <c:v>696</c:v>
                </c:pt>
                <c:pt idx="35">
                  <c:v>271</c:v>
                </c:pt>
                <c:pt idx="36">
                  <c:v>413</c:v>
                </c:pt>
                <c:pt idx="37">
                  <c:v>222</c:v>
                </c:pt>
                <c:pt idx="38">
                  <c:v>196</c:v>
                </c:pt>
                <c:pt idx="39">
                  <c:v>-190</c:v>
                </c:pt>
                <c:pt idx="40">
                  <c:v>526</c:v>
                </c:pt>
                <c:pt idx="41">
                  <c:v>561</c:v>
                </c:pt>
                <c:pt idx="42">
                  <c:v>277</c:v>
                </c:pt>
                <c:pt idx="43">
                  <c:v>674</c:v>
                </c:pt>
                <c:pt idx="44">
                  <c:v>213</c:v>
                </c:pt>
                <c:pt idx="45">
                  <c:v>359</c:v>
                </c:pt>
                <c:pt idx="46">
                  <c:v>51</c:v>
                </c:pt>
                <c:pt idx="47">
                  <c:v>340</c:v>
                </c:pt>
                <c:pt idx="48">
                  <c:v>633</c:v>
                </c:pt>
                <c:pt idx="49">
                  <c:v>235</c:v>
                </c:pt>
              </c:numCache>
            </c:numRef>
          </c:val>
          <c:extLst>
            <c:ext xmlns:c16="http://schemas.microsoft.com/office/drawing/2014/chart" uri="{C3380CC4-5D6E-409C-BE32-E72D297353CC}">
              <c16:uniqueId val="{00000000-CB0F-4BE2-B049-961A58B14907}"/>
            </c:ext>
          </c:extLst>
        </c:ser>
        <c:dLbls>
          <c:dLblPos val="outEnd"/>
          <c:showLegendKey val="0"/>
          <c:showVal val="1"/>
          <c:showCatName val="0"/>
          <c:showSerName val="0"/>
          <c:showPercent val="0"/>
          <c:showBubbleSize val="0"/>
        </c:dLbls>
        <c:gapWidth val="219"/>
        <c:overlap val="-27"/>
        <c:axId val="942750984"/>
        <c:axId val="942755664"/>
      </c:barChart>
      <c:catAx>
        <c:axId val="942750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55664"/>
        <c:crosses val="autoZero"/>
        <c:auto val="1"/>
        <c:lblAlgn val="ctr"/>
        <c:lblOffset val="100"/>
        <c:noMultiLvlLbl val="0"/>
      </c:catAx>
      <c:valAx>
        <c:axId val="942755664"/>
        <c:scaling>
          <c:orientation val="minMax"/>
        </c:scaling>
        <c:delete val="1"/>
        <c:axPos val="l"/>
        <c:numFmt formatCode="&quot;$&quot;#,##0;[Red]&quot;$&quot;#,##0" sourceLinked="1"/>
        <c:majorTickMark val="none"/>
        <c:minorTickMark val="none"/>
        <c:tickLblPos val="nextTo"/>
        <c:crossAx val="942750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[Stakeholders_Dashboard.xlsx]3. Regionwise Sales!Regionwise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 Regionwise Sales'!$B$3</c:f>
              <c:strCache>
                <c:ptCount val="1"/>
                <c:pt idx="0">
                  <c:v>Sum of Actual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Regionwise Sales'!$A$4:$A$8</c:f>
              <c:strCache>
                <c:ptCount val="5"/>
                <c:pt idx="0">
                  <c:v>Central</c:v>
                </c:pt>
                <c:pt idx="1">
                  <c:v>Eastern</c:v>
                </c:pt>
                <c:pt idx="2">
                  <c:v>Northern</c:v>
                </c:pt>
                <c:pt idx="3">
                  <c:v>Southern</c:v>
                </c:pt>
                <c:pt idx="4">
                  <c:v>Western</c:v>
                </c:pt>
              </c:strCache>
            </c:strRef>
          </c:cat>
          <c:val>
            <c:numRef>
              <c:f>'3. Regionwise Sales'!$B$4:$B$8</c:f>
              <c:numCache>
                <c:formatCode>"$"#,##0;[Red]"$"#,##0</c:formatCode>
                <c:ptCount val="5"/>
                <c:pt idx="0">
                  <c:v>1570</c:v>
                </c:pt>
                <c:pt idx="1">
                  <c:v>973</c:v>
                </c:pt>
                <c:pt idx="2">
                  <c:v>8388</c:v>
                </c:pt>
                <c:pt idx="3">
                  <c:v>3506</c:v>
                </c:pt>
                <c:pt idx="4">
                  <c:v>2518</c:v>
                </c:pt>
              </c:numCache>
            </c:numRef>
          </c:val>
          <c:extLst>
            <c:ext xmlns:c16="http://schemas.microsoft.com/office/drawing/2014/chart" uri="{C3380CC4-5D6E-409C-BE32-E72D297353CC}">
              <c16:uniqueId val="{00000000-1A11-4EE2-B169-0096D7525220}"/>
            </c:ext>
          </c:extLst>
        </c:ser>
        <c:ser>
          <c:idx val="1"/>
          <c:order val="1"/>
          <c:tx>
            <c:strRef>
              <c:f>'3. Regionwise Sales'!$C$3</c:f>
              <c:strCache>
                <c:ptCount val="1"/>
                <c:pt idx="0">
                  <c:v>Sum of Target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 Regionwise Sales'!$A$4:$A$8</c:f>
              <c:strCache>
                <c:ptCount val="5"/>
                <c:pt idx="0">
                  <c:v>Central</c:v>
                </c:pt>
                <c:pt idx="1">
                  <c:v>Eastern</c:v>
                </c:pt>
                <c:pt idx="2">
                  <c:v>Northern</c:v>
                </c:pt>
                <c:pt idx="3">
                  <c:v>Southern</c:v>
                </c:pt>
                <c:pt idx="4">
                  <c:v>Western</c:v>
                </c:pt>
              </c:strCache>
            </c:strRef>
          </c:cat>
          <c:val>
            <c:numRef>
              <c:f>'3. Regionwise Sales'!$C$4:$C$8</c:f>
              <c:numCache>
                <c:formatCode>"$"#,##0;[Red]"$"#,##0</c:formatCode>
                <c:ptCount val="5"/>
                <c:pt idx="0">
                  <c:v>2578.4657066653463</c:v>
                </c:pt>
                <c:pt idx="1">
                  <c:v>2828.6395114942779</c:v>
                </c:pt>
                <c:pt idx="2">
                  <c:v>13444.74097174523</c:v>
                </c:pt>
                <c:pt idx="3">
                  <c:v>6980.024178186437</c:v>
                </c:pt>
                <c:pt idx="4">
                  <c:v>4077.5850455286241</c:v>
                </c:pt>
              </c:numCache>
            </c:numRef>
          </c:val>
          <c:extLst>
            <c:ext xmlns:c16="http://schemas.microsoft.com/office/drawing/2014/chart" uri="{C3380CC4-5D6E-409C-BE32-E72D297353CC}">
              <c16:uniqueId val="{00000001-1A11-4EE2-B169-0096D7525220}"/>
            </c:ext>
          </c:extLst>
        </c:ser>
        <c:dLbls>
          <c:dLblPos val="outEnd"/>
          <c:showLegendKey val="0"/>
          <c:showVal val="1"/>
          <c:showCatName val="0"/>
          <c:showSerName val="0"/>
          <c:showPercent val="0"/>
          <c:showBubbleSize val="0"/>
        </c:dLbls>
        <c:gapWidth val="182"/>
        <c:axId val="1517197512"/>
        <c:axId val="958213424"/>
      </c:barChart>
      <c:catAx>
        <c:axId val="1517197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13424"/>
        <c:crosses val="autoZero"/>
        <c:auto val="1"/>
        <c:lblAlgn val="ctr"/>
        <c:lblOffset val="100"/>
        <c:noMultiLvlLbl val="0"/>
      </c:catAx>
      <c:valAx>
        <c:axId val="958213424"/>
        <c:scaling>
          <c:orientation val="minMax"/>
        </c:scaling>
        <c:delete val="1"/>
        <c:axPos val="b"/>
        <c:numFmt formatCode="&quot;$&quot;#,##0;[Red]&quot;$&quot;#,##0" sourceLinked="1"/>
        <c:majorTickMark val="none"/>
        <c:minorTickMark val="none"/>
        <c:tickLblPos val="nextTo"/>
        <c:crossAx val="151719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[Stakeholders_Dashboard.xlsx]4.Top Salesman!Top Salesman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'4.Top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'4.Top Salesman'!$A$4:$A$6</c:f>
              <c:strCache>
                <c:ptCount val="3"/>
                <c:pt idx="0">
                  <c:v>Samuel George</c:v>
                </c:pt>
                <c:pt idx="1">
                  <c:v>Shweta Kalla </c:v>
                </c:pt>
                <c:pt idx="2">
                  <c:v>Wahid Khan</c:v>
                </c:pt>
              </c:strCache>
            </c:strRef>
          </c:cat>
          <c:val>
            <c:numRef>
              <c:f>'4.Top Salesman'!$B$4:$B$6</c:f>
              <c:numCache>
                <c:formatCode>"$"#,##0</c:formatCode>
                <c:ptCount val="3"/>
                <c:pt idx="0">
                  <c:v>1664</c:v>
                </c:pt>
                <c:pt idx="1">
                  <c:v>1900</c:v>
                </c:pt>
                <c:pt idx="2">
                  <c:v>1222</c:v>
                </c:pt>
              </c:numCache>
            </c:numRef>
          </c:val>
          <c:extLst>
            <c:ext xmlns:c16="http://schemas.microsoft.com/office/drawing/2014/chart" uri="{C3380CC4-5D6E-409C-BE32-E72D297353CC}">
              <c16:uniqueId val="{00000000-08F7-4190-B902-D57565AE63F6}"/>
            </c:ext>
          </c:extLst>
        </c:ser>
        <c:dLbls>
          <c:dLblPos val="outEnd"/>
          <c:showLegendKey val="0"/>
          <c:showVal val="1"/>
          <c:showCatName val="0"/>
          <c:showSerName val="0"/>
          <c:showPercent val="0"/>
          <c:showBubbleSize val="0"/>
        </c:dLbls>
        <c:gapWidth val="219"/>
        <c:overlap val="-27"/>
        <c:axId val="1517197152"/>
        <c:axId val="1517195712"/>
      </c:barChart>
      <c:catAx>
        <c:axId val="151719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195712"/>
        <c:crosses val="autoZero"/>
        <c:auto val="1"/>
        <c:lblAlgn val="ctr"/>
        <c:lblOffset val="100"/>
        <c:noMultiLvlLbl val="0"/>
      </c:catAx>
      <c:valAx>
        <c:axId val="1517195712"/>
        <c:scaling>
          <c:orientation val="minMax"/>
        </c:scaling>
        <c:delete val="1"/>
        <c:axPos val="l"/>
        <c:numFmt formatCode="&quot;$&quot;#,##0" sourceLinked="1"/>
        <c:majorTickMark val="none"/>
        <c:minorTickMark val="none"/>
        <c:tickLblPos val="nextTo"/>
        <c:crossAx val="151719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[Stakeholders_Dashboard.xlsx]5.Pre-Post Covid Sales!Prepost Covid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Pre-Post</a:t>
            </a:r>
            <a:r>
              <a:rPr lang="en-US" baseline="0"/>
              <a:t> Covid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'5.Pre-Post Covid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E6-4987-97AD-76EC9DC2CA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E6-4987-97AD-76EC9DC2CA5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'5.Pre-Post Covid Sales'!$A$4:$A$5</c:f>
              <c:strCache>
                <c:ptCount val="2"/>
                <c:pt idx="0">
                  <c:v>Post Covid-19</c:v>
                </c:pt>
                <c:pt idx="1">
                  <c:v>Pre Covid-19</c:v>
                </c:pt>
              </c:strCache>
            </c:strRef>
          </c:cat>
          <c:val>
            <c:numRef>
              <c:f>'5.Pre-Post Covid Sales'!$B$4:$B$5</c:f>
              <c:numCache>
                <c:formatCode>0.00%</c:formatCode>
                <c:ptCount val="2"/>
                <c:pt idx="0">
                  <c:v>0.31725154821586554</c:v>
                </c:pt>
                <c:pt idx="1">
                  <c:v>0.68274845178413446</c:v>
                </c:pt>
              </c:numCache>
            </c:numRef>
          </c:val>
          <c:extLst>
            <c:ext xmlns:c16="http://schemas.microsoft.com/office/drawing/2014/chart" uri="{C3380CC4-5D6E-409C-BE32-E72D297353CC}">
              <c16:uniqueId val="{00000004-9DE6-4987-97AD-76EC9DC2CA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[Stakeholders_Dashboard.xlsx]6.Yearwise Sales!Yearwise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 &amp; Monthwise</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'6.Yearwise Sales'!$B$3</c:f>
              <c:strCache>
                <c:ptCount val="1"/>
                <c:pt idx="0">
                  <c:v>Sum of Actual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'6.Yearwise Sales'!$A$4:$A$42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'6.Yearwise Sales'!$B$4:$B$42</c:f>
              <c:numCache>
                <c:formatCode>General</c:formatCode>
                <c:ptCount val="36"/>
                <c:pt idx="0">
                  <c:v>615</c:v>
                </c:pt>
                <c:pt idx="1">
                  <c:v>800</c:v>
                </c:pt>
                <c:pt idx="2">
                  <c:v>291</c:v>
                </c:pt>
                <c:pt idx="3">
                  <c:v>369</c:v>
                </c:pt>
                <c:pt idx="4">
                  <c:v>503</c:v>
                </c:pt>
                <c:pt idx="5">
                  <c:v>192</c:v>
                </c:pt>
                <c:pt idx="6">
                  <c:v>655</c:v>
                </c:pt>
                <c:pt idx="7">
                  <c:v>305</c:v>
                </c:pt>
                <c:pt idx="8">
                  <c:v>816</c:v>
                </c:pt>
                <c:pt idx="9">
                  <c:v>8</c:v>
                </c:pt>
                <c:pt idx="10">
                  <c:v>393</c:v>
                </c:pt>
                <c:pt idx="11">
                  <c:v>273</c:v>
                </c:pt>
                <c:pt idx="12">
                  <c:v>311</c:v>
                </c:pt>
                <c:pt idx="13">
                  <c:v>418</c:v>
                </c:pt>
                <c:pt idx="14">
                  <c:v>242</c:v>
                </c:pt>
                <c:pt idx="15">
                  <c:v>698</c:v>
                </c:pt>
                <c:pt idx="16">
                  <c:v>623</c:v>
                </c:pt>
                <c:pt idx="17">
                  <c:v>818</c:v>
                </c:pt>
                <c:pt idx="18">
                  <c:v>381</c:v>
                </c:pt>
                <c:pt idx="19">
                  <c:v>101</c:v>
                </c:pt>
                <c:pt idx="20">
                  <c:v>482</c:v>
                </c:pt>
                <c:pt idx="21">
                  <c:v>747</c:v>
                </c:pt>
                <c:pt idx="22">
                  <c:v>456</c:v>
                </c:pt>
                <c:pt idx="23">
                  <c:v>239</c:v>
                </c:pt>
                <c:pt idx="24">
                  <c:v>137</c:v>
                </c:pt>
                <c:pt idx="25">
                  <c:v>703</c:v>
                </c:pt>
                <c:pt idx="26">
                  <c:v>834</c:v>
                </c:pt>
                <c:pt idx="27">
                  <c:v>1204</c:v>
                </c:pt>
                <c:pt idx="28">
                  <c:v>214</c:v>
                </c:pt>
                <c:pt idx="29">
                  <c:v>69</c:v>
                </c:pt>
                <c:pt idx="30">
                  <c:v>384</c:v>
                </c:pt>
                <c:pt idx="31">
                  <c:v>464</c:v>
                </c:pt>
                <c:pt idx="32">
                  <c:v>183</c:v>
                </c:pt>
                <c:pt idx="33">
                  <c:v>508</c:v>
                </c:pt>
                <c:pt idx="34">
                  <c:v>619</c:v>
                </c:pt>
                <c:pt idx="35">
                  <c:v>900</c:v>
                </c:pt>
              </c:numCache>
            </c:numRef>
          </c:val>
          <c:extLst>
            <c:ext xmlns:c16="http://schemas.microsoft.com/office/drawing/2014/chart" uri="{C3380CC4-5D6E-409C-BE32-E72D297353CC}">
              <c16:uniqueId val="{00000000-18A9-458E-B381-6888CDE1D916}"/>
            </c:ext>
          </c:extLst>
        </c:ser>
        <c:dLbls>
          <c:showLegendKey val="0"/>
          <c:showVal val="1"/>
          <c:showCatName val="0"/>
          <c:showSerName val="0"/>
          <c:showPercent val="0"/>
          <c:showBubbleSize val="0"/>
        </c:dLbls>
        <c:gapWidth val="219"/>
        <c:axId val="945954136"/>
        <c:axId val="572246704"/>
      </c:barChart>
      <c:lineChart>
        <c:grouping val="standard"/>
        <c:varyColors val="0"/>
        <c:ser>
          <c:idx val="1"/>
          <c:order val="1"/>
          <c:tx>
            <c:strRef>
              <c:f>'6.Yearwise Sales'!$C$3</c:f>
              <c:strCache>
                <c:ptCount val="1"/>
                <c:pt idx="0">
                  <c:v>Sum of Target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'6.Yearwise Sales'!$A$4:$A$42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'6.Yearwise Sales'!$C$4:$C$42</c:f>
              <c:numCache>
                <c:formatCode>"$"#,##0</c:formatCode>
                <c:ptCount val="36"/>
                <c:pt idx="0">
                  <c:v>1234.1805312870724</c:v>
                </c:pt>
                <c:pt idx="1">
                  <c:v>1202.0051214213609</c:v>
                </c:pt>
                <c:pt idx="2">
                  <c:v>546.6607458348409</c:v>
                </c:pt>
                <c:pt idx="3">
                  <c:v>779.33296275318548</c:v>
                </c:pt>
                <c:pt idx="4">
                  <c:v>1337.566816548172</c:v>
                </c:pt>
                <c:pt idx="5">
                  <c:v>299.26636075261627</c:v>
                </c:pt>
                <c:pt idx="6">
                  <c:v>1016.1648232401266</c:v>
                </c:pt>
                <c:pt idx="7">
                  <c:v>792.87372890558277</c:v>
                </c:pt>
                <c:pt idx="8">
                  <c:v>1229.410067109483</c:v>
                </c:pt>
                <c:pt idx="9">
                  <c:v>256.2446224536593</c:v>
                </c:pt>
                <c:pt idx="10">
                  <c:v>631.17145721920588</c:v>
                </c:pt>
                <c:pt idx="11">
                  <c:v>477.12055816406763</c:v>
                </c:pt>
                <c:pt idx="12">
                  <c:v>945.74350948766869</c:v>
                </c:pt>
                <c:pt idx="13">
                  <c:v>691.39684137324332</c:v>
                </c:pt>
                <c:pt idx="14">
                  <c:v>608.76787416697198</c:v>
                </c:pt>
                <c:pt idx="15">
                  <c:v>1047.7779148830693</c:v>
                </c:pt>
                <c:pt idx="16">
                  <c:v>863.78382833018134</c:v>
                </c:pt>
                <c:pt idx="17">
                  <c:v>1210.190406968557</c:v>
                </c:pt>
                <c:pt idx="18">
                  <c:v>538.13443656326444</c:v>
                </c:pt>
                <c:pt idx="19">
                  <c:v>194.45103818193286</c:v>
                </c:pt>
                <c:pt idx="20">
                  <c:v>1033.7443650918337</c:v>
                </c:pt>
                <c:pt idx="21">
                  <c:v>973.70647511133529</c:v>
                </c:pt>
                <c:pt idx="22">
                  <c:v>881.45359677089209</c:v>
                </c:pt>
                <c:pt idx="23">
                  <c:v>664.65715255113332</c:v>
                </c:pt>
                <c:pt idx="24">
                  <c:v>242.32253953654026</c:v>
                </c:pt>
                <c:pt idx="25">
                  <c:v>1030.2918851675581</c:v>
                </c:pt>
                <c:pt idx="26">
                  <c:v>1230.848448956775</c:v>
                </c:pt>
                <c:pt idx="27">
                  <c:v>1658.8893821549589</c:v>
                </c:pt>
                <c:pt idx="28">
                  <c:v>285.68775048170369</c:v>
                </c:pt>
                <c:pt idx="29">
                  <c:v>601.00729826212114</c:v>
                </c:pt>
                <c:pt idx="30">
                  <c:v>553.31426756490737</c:v>
                </c:pt>
                <c:pt idx="31">
                  <c:v>830.9899721425536</c:v>
                </c:pt>
                <c:pt idx="32">
                  <c:v>532.3215759999747</c:v>
                </c:pt>
                <c:pt idx="33">
                  <c:v>824.46750492149306</c:v>
                </c:pt>
                <c:pt idx="34">
                  <c:v>1182.9335890597595</c:v>
                </c:pt>
                <c:pt idx="35">
                  <c:v>1480.5759642021169</c:v>
                </c:pt>
              </c:numCache>
            </c:numRef>
          </c:val>
          <c:smooth val="0"/>
          <c:extLst>
            <c:ext xmlns:c16="http://schemas.microsoft.com/office/drawing/2014/chart" uri="{C3380CC4-5D6E-409C-BE32-E72D297353CC}">
              <c16:uniqueId val="{00000001-18A9-458E-B381-6888CDE1D916}"/>
            </c:ext>
          </c:extLst>
        </c:ser>
        <c:dLbls>
          <c:showLegendKey val="0"/>
          <c:showVal val="1"/>
          <c:showCatName val="0"/>
          <c:showSerName val="0"/>
          <c:showPercent val="0"/>
          <c:showBubbleSize val="0"/>
        </c:dLbls>
        <c:marker val="1"/>
        <c:smooth val="0"/>
        <c:axId val="945954136"/>
        <c:axId val="572246704"/>
      </c:lineChart>
      <c:catAx>
        <c:axId val="945954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46704"/>
        <c:crosses val="autoZero"/>
        <c:auto val="1"/>
        <c:lblAlgn val="ctr"/>
        <c:lblOffset val="100"/>
        <c:noMultiLvlLbl val="0"/>
      </c:catAx>
      <c:valAx>
        <c:axId val="572246704"/>
        <c:scaling>
          <c:orientation val="minMax"/>
        </c:scaling>
        <c:delete val="1"/>
        <c:axPos val="l"/>
        <c:numFmt formatCode="General" sourceLinked="1"/>
        <c:majorTickMark val="none"/>
        <c:minorTickMark val="none"/>
        <c:tickLblPos val="nextTo"/>
        <c:crossAx val="945954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[Stakeholders_Dashboard.xlsx]7.Prepost covid visits!Prepost covid visits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Pre-Post</a:t>
            </a:r>
            <a:r>
              <a:rPr lang="en-US" baseline="0"/>
              <a:t> Covid-19 Visits</a:t>
            </a:r>
            <a:endParaRPr lang="en-US"/>
          </a:p>
        </c:rich>
      </c:tx>
      <c:layout>
        <c:manualLayout>
          <c:xMode val="edge"/>
          <c:yMode val="edge"/>
          <c:x val="0.2779829824534889"/>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23547488425748"/>
          <c:y val="0.16708333333333336"/>
          <c:w val="0.75657578551241556"/>
          <c:h val="0.77736111111111106"/>
        </c:manualLayout>
      </c:layout>
      <c:barChart>
        <c:barDir val="bar"/>
        <c:grouping val="clustered"/>
        <c:varyColors val="0"/>
        <c:ser>
          <c:idx val="0"/>
          <c:order val="0"/>
          <c:tx>
            <c:strRef>
              <c:f>'7.Prepost covid visits'!$B$3</c:f>
              <c:strCache>
                <c:ptCount val="1"/>
                <c:pt idx="0">
                  <c:v>Sum of Actual Visits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'7.Prepost covid visits'!$A$4:$A$5</c:f>
              <c:strCache>
                <c:ptCount val="2"/>
                <c:pt idx="0">
                  <c:v>Post Covid-19</c:v>
                </c:pt>
                <c:pt idx="1">
                  <c:v>Pre Covid-19</c:v>
                </c:pt>
              </c:strCache>
            </c:strRef>
          </c:cat>
          <c:val>
            <c:numRef>
              <c:f>'7.Prepost covid visits'!$B$4:$B$5</c:f>
              <c:numCache>
                <c:formatCode>0.00%</c:formatCode>
                <c:ptCount val="2"/>
                <c:pt idx="0">
                  <c:v>0.28729917557319162</c:v>
                </c:pt>
                <c:pt idx="1">
                  <c:v>0.71270082442680815</c:v>
                </c:pt>
              </c:numCache>
            </c:numRef>
          </c:val>
          <c:extLst>
            <c:ext xmlns:c16="http://schemas.microsoft.com/office/drawing/2014/chart" uri="{C3380CC4-5D6E-409C-BE32-E72D297353CC}">
              <c16:uniqueId val="{00000000-F385-4D4A-A7A6-7638C73F9991}"/>
            </c:ext>
          </c:extLst>
        </c:ser>
        <c:ser>
          <c:idx val="1"/>
          <c:order val="1"/>
          <c:tx>
            <c:strRef>
              <c:f>'7.Prepost covid visits'!$C$3</c:f>
              <c:strCache>
                <c:ptCount val="1"/>
                <c:pt idx="0">
                  <c:v>Sum of Target Visits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'7.Prepost covid visits'!$A$4:$A$5</c:f>
              <c:strCache>
                <c:ptCount val="2"/>
                <c:pt idx="0">
                  <c:v>Post Covid-19</c:v>
                </c:pt>
                <c:pt idx="1">
                  <c:v>Pre Covid-19</c:v>
                </c:pt>
              </c:strCache>
            </c:strRef>
          </c:cat>
          <c:val>
            <c:numRef>
              <c:f>'7.Prepost covid visits'!$C$4:$C$5</c:f>
              <c:numCache>
                <c:formatCode>0.00%</c:formatCode>
                <c:ptCount val="2"/>
                <c:pt idx="0">
                  <c:v>0.2937306793899821</c:v>
                </c:pt>
                <c:pt idx="1">
                  <c:v>0.70626932061001846</c:v>
                </c:pt>
              </c:numCache>
            </c:numRef>
          </c:val>
          <c:extLst>
            <c:ext xmlns:c16="http://schemas.microsoft.com/office/drawing/2014/chart" uri="{C3380CC4-5D6E-409C-BE32-E72D297353CC}">
              <c16:uniqueId val="{00000001-F385-4D4A-A7A6-7638C73F9991}"/>
            </c:ext>
          </c:extLst>
        </c:ser>
        <c:dLbls>
          <c:dLblPos val="outEnd"/>
          <c:showLegendKey val="0"/>
          <c:showVal val="1"/>
          <c:showCatName val="0"/>
          <c:showSerName val="0"/>
          <c:showPercent val="0"/>
          <c:showBubbleSize val="0"/>
        </c:dLbls>
        <c:gapWidth val="182"/>
        <c:axId val="69588680"/>
        <c:axId val="69589400"/>
      </c:barChart>
      <c:catAx>
        <c:axId val="69588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9400"/>
        <c:crosses val="autoZero"/>
        <c:auto val="1"/>
        <c:lblAlgn val="ctr"/>
        <c:lblOffset val="100"/>
        <c:noMultiLvlLbl val="0"/>
      </c:catAx>
      <c:valAx>
        <c:axId val="69589400"/>
        <c:scaling>
          <c:orientation val="minMax"/>
        </c:scaling>
        <c:delete val="1"/>
        <c:axPos val="b"/>
        <c:numFmt formatCode="0.00%" sourceLinked="1"/>
        <c:majorTickMark val="none"/>
        <c:minorTickMark val="none"/>
        <c:tickLblPos val="nextTo"/>
        <c:crossAx val="6958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[Stakeholders_Dashboard.xlsx]8.Season Sales!Season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'8.Season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'8.Season Sales'!$A$4:$A$7</c:f>
              <c:strCache>
                <c:ptCount val="4"/>
                <c:pt idx="0">
                  <c:v>Fall</c:v>
                </c:pt>
                <c:pt idx="1">
                  <c:v>Spring</c:v>
                </c:pt>
                <c:pt idx="2">
                  <c:v>Summer</c:v>
                </c:pt>
                <c:pt idx="3">
                  <c:v>Winter</c:v>
                </c:pt>
              </c:strCache>
            </c:strRef>
          </c:cat>
          <c:val>
            <c:numRef>
              <c:f>'8.Season Sales'!$B$4:$B$7</c:f>
              <c:numCache>
                <c:formatCode>"$"#,##0;[Red]"$"#,##0</c:formatCode>
                <c:ptCount val="4"/>
                <c:pt idx="0">
                  <c:v>4212</c:v>
                </c:pt>
                <c:pt idx="1">
                  <c:v>4978</c:v>
                </c:pt>
                <c:pt idx="2">
                  <c:v>3369</c:v>
                </c:pt>
                <c:pt idx="3">
                  <c:v>4396</c:v>
                </c:pt>
              </c:numCache>
            </c:numRef>
          </c:val>
          <c:extLst>
            <c:ext xmlns:c16="http://schemas.microsoft.com/office/drawing/2014/chart" uri="{C3380CC4-5D6E-409C-BE32-E72D297353CC}">
              <c16:uniqueId val="{00000000-B135-4AD5-829D-AB7DB4856F6C}"/>
            </c:ext>
          </c:extLst>
        </c:ser>
        <c:dLbls>
          <c:dLblPos val="outEnd"/>
          <c:showLegendKey val="0"/>
          <c:showVal val="1"/>
          <c:showCatName val="0"/>
          <c:showSerName val="0"/>
          <c:showPercent val="0"/>
          <c:showBubbleSize val="0"/>
        </c:dLbls>
        <c:gapWidth val="219"/>
        <c:overlap val="-27"/>
        <c:axId val="1509698656"/>
        <c:axId val="1509699016"/>
      </c:barChart>
      <c:catAx>
        <c:axId val="150969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99016"/>
        <c:crosses val="autoZero"/>
        <c:auto val="1"/>
        <c:lblAlgn val="ctr"/>
        <c:lblOffset val="100"/>
        <c:noMultiLvlLbl val="0"/>
      </c:catAx>
      <c:valAx>
        <c:axId val="1509699016"/>
        <c:scaling>
          <c:orientation val="minMax"/>
        </c:scaling>
        <c:delete val="1"/>
        <c:axPos val="l"/>
        <c:numFmt formatCode="&quot;$&quot;#,##0;[Red]&quot;$&quot;#,##0" sourceLinked="1"/>
        <c:majorTickMark val="none"/>
        <c:minorTickMark val="none"/>
        <c:tickLblPos val="nextTo"/>
        <c:crossAx val="150969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[Stakeholders_Dashboard.xlsx]9.Productswise Sales!Product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66666666666665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1638888888888889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388888888888889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166666666666665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388888888888889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638888888888889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166666666666665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3888888888888892"/>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6388888888888892"/>
              <c:y val="-9.72222222222222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'9.Productswise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54-4817-B112-9ED925B26A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54-4817-B112-9ED925B26A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54-4817-B112-9ED925B26AC9}"/>
              </c:ext>
            </c:extLst>
          </c:dPt>
          <c:dLbls>
            <c:dLbl>
              <c:idx val="0"/>
              <c:layout>
                <c:manualLayout>
                  <c:x val="0.11666666666666657"/>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554-4817-B112-9ED925B26AC9}"/>
                </c:ext>
              </c:extLst>
            </c:dLbl>
            <c:dLbl>
              <c:idx val="1"/>
              <c:layout>
                <c:manualLayout>
                  <c:x val="-0.13888888888888892"/>
                  <c:y val="0.11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554-4817-B112-9ED925B26AC9}"/>
                </c:ext>
              </c:extLst>
            </c:dLbl>
            <c:dLbl>
              <c:idx val="2"/>
              <c:layout>
                <c:manualLayout>
                  <c:x val="-0.16388888888888892"/>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554-4817-B112-9ED925B26AC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'9.Productswise Sales'!$A$4:$A$6</c:f>
              <c:strCache>
                <c:ptCount val="3"/>
                <c:pt idx="0">
                  <c:v>Garnier</c:v>
                </c:pt>
                <c:pt idx="1">
                  <c:v>Maybelline</c:v>
                </c:pt>
                <c:pt idx="2">
                  <c:v>NYX Professional</c:v>
                </c:pt>
              </c:strCache>
            </c:strRef>
          </c:cat>
          <c:val>
            <c:numRef>
              <c:f>'9.Productswise Sales'!$B$4:$B$6</c:f>
              <c:numCache>
                <c:formatCode>0.00%</c:formatCode>
                <c:ptCount val="3"/>
                <c:pt idx="0">
                  <c:v>0.48516661751695667</c:v>
                </c:pt>
                <c:pt idx="1">
                  <c:v>0.33954585667944559</c:v>
                </c:pt>
                <c:pt idx="2">
                  <c:v>0.17528752580359777</c:v>
                </c:pt>
              </c:numCache>
            </c:numRef>
          </c:val>
          <c:extLst>
            <c:ext xmlns:c16="http://schemas.microsoft.com/office/drawing/2014/chart" uri="{C3380CC4-5D6E-409C-BE32-E72D297353CC}">
              <c16:uniqueId val="{00000006-B554-4817-B112-9ED925B26AC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198120</xdr:colOff>
      <xdr:row>8</xdr:row>
      <xdr:rowOff>38100</xdr:rowOff>
    </xdr:from>
    <xdr:to>
      <xdr:col>14</xdr:col>
      <xdr:colOff>83820</xdr:colOff>
      <xdr:row>23</xdr:row>
      <xdr:rowOff>38100</xdr:rowOff>
    </xdr:to>
    <xdr:graphicFrame macro="">
      <xdr:nvGraphicFramePr>
        <xdr:cNvPr id="2" name="Chart 1">
          <a:extLst>
            <a:ext uri="{FF2B5EF4-FFF2-40B4-BE49-F238E27FC236}">
              <a16:creationId xmlns:a16="http://schemas.microsoft.com/office/drawing/2014/main" id="{8243AF4A-1FCD-2D36-889E-AD4854FE7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525780</xdr:colOff>
      <xdr:row>0</xdr:row>
      <xdr:rowOff>38100</xdr:rowOff>
    </xdr:from>
    <xdr:to>
      <xdr:col>23</xdr:col>
      <xdr:colOff>22860</xdr:colOff>
      <xdr:row>60</xdr:row>
      <xdr:rowOff>160020</xdr:rowOff>
    </xdr:to>
    <xdr:sp macro="" textlink="">
      <xdr:nvSpPr>
        <xdr:cNvPr id="2" name="Rectangle 1">
          <a:extLst>
            <a:ext uri="{FF2B5EF4-FFF2-40B4-BE49-F238E27FC236}">
              <a16:creationId xmlns:a16="http://schemas.microsoft.com/office/drawing/2014/main" id="{6A85027B-F437-C49C-436C-2A7C69FD322E}"/>
            </a:ext>
          </a:extLst>
        </xdr:cNvPr>
        <xdr:cNvSpPr/>
      </xdr:nvSpPr>
      <xdr:spPr>
        <a:xfrm>
          <a:off x="525780" y="38100"/>
          <a:ext cx="13517880" cy="1109472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525780</xdr:colOff>
      <xdr:row>0</xdr:row>
      <xdr:rowOff>30480</xdr:rowOff>
    </xdr:from>
    <xdr:to>
      <xdr:col>23</xdr:col>
      <xdr:colOff>22860</xdr:colOff>
      <xdr:row>3</xdr:row>
      <xdr:rowOff>144780</xdr:rowOff>
    </xdr:to>
    <xdr:sp macro="" textlink="">
      <xdr:nvSpPr>
        <xdr:cNvPr id="3" name="Rectangle 2">
          <a:extLst>
            <a:ext uri="{FF2B5EF4-FFF2-40B4-BE49-F238E27FC236}">
              <a16:creationId xmlns:a16="http://schemas.microsoft.com/office/drawing/2014/main" id="{18E4A5C1-432B-4069-A272-706366200462}"/>
            </a:ext>
          </a:extLst>
        </xdr:cNvPr>
        <xdr:cNvSpPr/>
      </xdr:nvSpPr>
      <xdr:spPr>
        <a:xfrm>
          <a:off x="525780" y="30480"/>
          <a:ext cx="13517880" cy="66294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b="1"/>
            <a:t>SALES PERFORMANCE</a:t>
          </a:r>
          <a:r>
            <a:rPr lang="en-US" sz="2500" b="1" baseline="0"/>
            <a:t> REPORT</a:t>
          </a:r>
          <a:endParaRPr lang="en-US" sz="2500" b="1"/>
        </a:p>
      </xdr:txBody>
    </xdr:sp>
    <xdr:clientData/>
  </xdr:twoCellAnchor>
  <xdr:twoCellAnchor>
    <xdr:from>
      <xdr:col>1</xdr:col>
      <xdr:colOff>160020</xdr:colOff>
      <xdr:row>4</xdr:row>
      <xdr:rowOff>99060</xdr:rowOff>
    </xdr:from>
    <xdr:to>
      <xdr:col>8</xdr:col>
      <xdr:colOff>289560</xdr:colOff>
      <xdr:row>9</xdr:row>
      <xdr:rowOff>0</xdr:rowOff>
    </xdr:to>
    <xdr:sp macro="" textlink="">
      <xdr:nvSpPr>
        <xdr:cNvPr id="5" name="Rectangle: Rounded Corners 4">
          <a:extLst>
            <a:ext uri="{FF2B5EF4-FFF2-40B4-BE49-F238E27FC236}">
              <a16:creationId xmlns:a16="http://schemas.microsoft.com/office/drawing/2014/main" id="{0F3F1EDD-5D38-4818-B423-C602AF9260BA}"/>
            </a:ext>
          </a:extLst>
        </xdr:cNvPr>
        <xdr:cNvSpPr/>
      </xdr:nvSpPr>
      <xdr:spPr>
        <a:xfrm>
          <a:off x="769620" y="830580"/>
          <a:ext cx="4396740" cy="815340"/>
        </a:xfrm>
        <a:prstGeom prst="round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335280</xdr:colOff>
      <xdr:row>4</xdr:row>
      <xdr:rowOff>99060</xdr:rowOff>
    </xdr:from>
    <xdr:to>
      <xdr:col>21</xdr:col>
      <xdr:colOff>30480</xdr:colOff>
      <xdr:row>8</xdr:row>
      <xdr:rowOff>160020</xdr:rowOff>
    </xdr:to>
    <xdr:sp macro="" textlink="">
      <xdr:nvSpPr>
        <xdr:cNvPr id="6" name="Rectangle: Rounded Corners 5">
          <a:extLst>
            <a:ext uri="{FF2B5EF4-FFF2-40B4-BE49-F238E27FC236}">
              <a16:creationId xmlns:a16="http://schemas.microsoft.com/office/drawing/2014/main" id="{C7168530-0D6E-4265-88DB-29F493418A0D}"/>
            </a:ext>
          </a:extLst>
        </xdr:cNvPr>
        <xdr:cNvSpPr/>
      </xdr:nvSpPr>
      <xdr:spPr>
        <a:xfrm>
          <a:off x="5212080" y="830580"/>
          <a:ext cx="7620000" cy="792480"/>
        </a:xfrm>
        <a:prstGeom prst="round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30480</xdr:colOff>
      <xdr:row>10</xdr:row>
      <xdr:rowOff>15240</xdr:rowOff>
    </xdr:from>
    <xdr:to>
      <xdr:col>11</xdr:col>
      <xdr:colOff>525780</xdr:colOff>
      <xdr:row>25</xdr:row>
      <xdr:rowOff>15240</xdr:rowOff>
    </xdr:to>
    <xdr:graphicFrame macro="">
      <xdr:nvGraphicFramePr>
        <xdr:cNvPr id="7" name="Chart 6">
          <a:extLst>
            <a:ext uri="{FF2B5EF4-FFF2-40B4-BE49-F238E27FC236}">
              <a16:creationId xmlns:a16="http://schemas.microsoft.com/office/drawing/2014/main" id="{944727BF-8164-4914-9719-75797D93E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10</xdr:row>
      <xdr:rowOff>15240</xdr:rowOff>
    </xdr:from>
    <xdr:to>
      <xdr:col>18</xdr:col>
      <xdr:colOff>259080</xdr:colOff>
      <xdr:row>25</xdr:row>
      <xdr:rowOff>15240</xdr:rowOff>
    </xdr:to>
    <xdr:graphicFrame macro="">
      <xdr:nvGraphicFramePr>
        <xdr:cNvPr id="8" name="Chart 7">
          <a:extLst>
            <a:ext uri="{FF2B5EF4-FFF2-40B4-BE49-F238E27FC236}">
              <a16:creationId xmlns:a16="http://schemas.microsoft.com/office/drawing/2014/main" id="{3560C672-A5EF-4CAE-B93E-CC9783105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335280</xdr:colOff>
      <xdr:row>10</xdr:row>
      <xdr:rowOff>15240</xdr:rowOff>
    </xdr:from>
    <xdr:to>
      <xdr:col>22</xdr:col>
      <xdr:colOff>556260</xdr:colOff>
      <xdr:row>25</xdr:row>
      <xdr:rowOff>15240</xdr:rowOff>
    </xdr:to>
    <xdr:graphicFrame macro="">
      <xdr:nvGraphicFramePr>
        <xdr:cNvPr id="9" name="Top Salesman">
          <a:extLst>
            <a:ext uri="{FF2B5EF4-FFF2-40B4-BE49-F238E27FC236}">
              <a16:creationId xmlns:a16="http://schemas.microsoft.com/office/drawing/2014/main" id="{806A5737-6842-4FE8-8482-1499BB4A3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30480</xdr:colOff>
      <xdr:row>25</xdr:row>
      <xdr:rowOff>160020</xdr:rowOff>
    </xdr:from>
    <xdr:to>
      <xdr:col>5</xdr:col>
      <xdr:colOff>396240</xdr:colOff>
      <xdr:row>40</xdr:row>
      <xdr:rowOff>160020</xdr:rowOff>
    </xdr:to>
    <xdr:graphicFrame macro="">
      <xdr:nvGraphicFramePr>
        <xdr:cNvPr id="10" name="prepost covid sales">
          <a:extLst>
            <a:ext uri="{FF2B5EF4-FFF2-40B4-BE49-F238E27FC236}">
              <a16:creationId xmlns:a16="http://schemas.microsoft.com/office/drawing/2014/main" id="{081C39AE-7423-4847-A639-0E3879A05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480060</xdr:colOff>
      <xdr:row>25</xdr:row>
      <xdr:rowOff>152400</xdr:rowOff>
    </xdr:from>
    <xdr:to>
      <xdr:col>22</xdr:col>
      <xdr:colOff>548640</xdr:colOff>
      <xdr:row>40</xdr:row>
      <xdr:rowOff>152400</xdr:rowOff>
    </xdr:to>
    <xdr:graphicFrame macro="">
      <xdr:nvGraphicFramePr>
        <xdr:cNvPr id="11" name="yearwise sales">
          <a:extLst>
            <a:ext uri="{FF2B5EF4-FFF2-40B4-BE49-F238E27FC236}">
              <a16:creationId xmlns:a16="http://schemas.microsoft.com/office/drawing/2014/main" id="{1F6FE963-9AAC-4665-9BA8-8FF9EB352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30480</xdr:colOff>
      <xdr:row>41</xdr:row>
      <xdr:rowOff>91440</xdr:rowOff>
    </xdr:from>
    <xdr:to>
      <xdr:col>7</xdr:col>
      <xdr:colOff>342900</xdr:colOff>
      <xdr:row>56</xdr:row>
      <xdr:rowOff>91440</xdr:rowOff>
    </xdr:to>
    <xdr:graphicFrame macro="">
      <xdr:nvGraphicFramePr>
        <xdr:cNvPr id="12" name="Prepost covid visits">
          <a:extLst>
            <a:ext uri="{FF2B5EF4-FFF2-40B4-BE49-F238E27FC236}">
              <a16:creationId xmlns:a16="http://schemas.microsoft.com/office/drawing/2014/main" id="{F261B1F1-9373-4E70-BAA1-E6CCF6C0D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449580</xdr:colOff>
      <xdr:row>41</xdr:row>
      <xdr:rowOff>91440</xdr:rowOff>
    </xdr:from>
    <xdr:to>
      <xdr:col>15</xdr:col>
      <xdr:colOff>144780</xdr:colOff>
      <xdr:row>56</xdr:row>
      <xdr:rowOff>91440</xdr:rowOff>
    </xdr:to>
    <xdr:graphicFrame macro="">
      <xdr:nvGraphicFramePr>
        <xdr:cNvPr id="13" name="Seasonwise Sales">
          <a:extLst>
            <a:ext uri="{FF2B5EF4-FFF2-40B4-BE49-F238E27FC236}">
              <a16:creationId xmlns:a16="http://schemas.microsoft.com/office/drawing/2014/main" id="{08A9299F-D1FE-4646-BB1F-6A30C942D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251460</xdr:colOff>
      <xdr:row>41</xdr:row>
      <xdr:rowOff>83820</xdr:rowOff>
    </xdr:from>
    <xdr:to>
      <xdr:col>22</xdr:col>
      <xdr:colOff>556260</xdr:colOff>
      <xdr:row>56</xdr:row>
      <xdr:rowOff>83820</xdr:rowOff>
    </xdr:to>
    <xdr:graphicFrame macro="">
      <xdr:nvGraphicFramePr>
        <xdr:cNvPr id="14" name="Top Products">
          <a:extLst>
            <a:ext uri="{FF2B5EF4-FFF2-40B4-BE49-F238E27FC236}">
              <a16:creationId xmlns:a16="http://schemas.microsoft.com/office/drawing/2014/main" id="{45A94299-FAC6-4CA8-9879-093734749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533400</xdr:colOff>
      <xdr:row>58</xdr:row>
      <xdr:rowOff>152400</xdr:rowOff>
    </xdr:from>
    <xdr:to>
      <xdr:col>23</xdr:col>
      <xdr:colOff>22860</xdr:colOff>
      <xdr:row>60</xdr:row>
      <xdr:rowOff>160020</xdr:rowOff>
    </xdr:to>
    <xdr:sp macro="" textlink="">
      <xdr:nvSpPr>
        <xdr:cNvPr id="15" name="Rectangle 14">
          <a:extLst>
            <a:ext uri="{FF2B5EF4-FFF2-40B4-BE49-F238E27FC236}">
              <a16:creationId xmlns:a16="http://schemas.microsoft.com/office/drawing/2014/main" id="{0D15E395-DF07-9E03-3F79-84CAB4A64A6B}"/>
            </a:ext>
          </a:extLst>
        </xdr:cNvPr>
        <xdr:cNvSpPr/>
      </xdr:nvSpPr>
      <xdr:spPr>
        <a:xfrm>
          <a:off x="533400" y="10759440"/>
          <a:ext cx="13510260" cy="373380"/>
        </a:xfrm>
        <a:prstGeom prst="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500"/>
            <a:t>Created By : Yash Gode</a:t>
          </a:r>
        </a:p>
      </xdr:txBody>
    </xdr:sp>
    <xdr:clientData/>
  </xdr:twoCellAnchor>
  <xdr:twoCellAnchor>
    <xdr:from>
      <xdr:col>8</xdr:col>
      <xdr:colOff>472440</xdr:colOff>
      <xdr:row>5</xdr:row>
      <xdr:rowOff>7620</xdr:rowOff>
    </xdr:from>
    <xdr:to>
      <xdr:col>11</xdr:col>
      <xdr:colOff>342900</xdr:colOff>
      <xdr:row>8</xdr:row>
      <xdr:rowOff>76200</xdr:rowOff>
    </xdr:to>
    <xdr:sp macro="" textlink="">
      <xdr:nvSpPr>
        <xdr:cNvPr id="16" name="TextBox 15">
          <a:extLst>
            <a:ext uri="{FF2B5EF4-FFF2-40B4-BE49-F238E27FC236}">
              <a16:creationId xmlns:a16="http://schemas.microsoft.com/office/drawing/2014/main" id="{7775025D-46C9-7046-EB1B-7DAD1114FBAF}"/>
            </a:ext>
          </a:extLst>
        </xdr:cNvPr>
        <xdr:cNvSpPr txBox="1"/>
      </xdr:nvSpPr>
      <xdr:spPr>
        <a:xfrm>
          <a:off x="5349240" y="922020"/>
          <a:ext cx="1699260" cy="61722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541020</xdr:colOff>
      <xdr:row>5</xdr:row>
      <xdr:rowOff>45720</xdr:rowOff>
    </xdr:from>
    <xdr:to>
      <xdr:col>11</xdr:col>
      <xdr:colOff>281940</xdr:colOff>
      <xdr:row>6</xdr:row>
      <xdr:rowOff>129540</xdr:rowOff>
    </xdr:to>
    <xdr:sp macro="" textlink="">
      <xdr:nvSpPr>
        <xdr:cNvPr id="20" name="TextBox 19">
          <a:extLst>
            <a:ext uri="{FF2B5EF4-FFF2-40B4-BE49-F238E27FC236}">
              <a16:creationId xmlns:a16="http://schemas.microsoft.com/office/drawing/2014/main" id="{6A5C28E0-EA5E-886D-A5EB-D3808AF77C38}"/>
            </a:ext>
          </a:extLst>
        </xdr:cNvPr>
        <xdr:cNvSpPr txBox="1"/>
      </xdr:nvSpPr>
      <xdr:spPr>
        <a:xfrm>
          <a:off x="5417820" y="960120"/>
          <a:ext cx="15697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Actual</a:t>
          </a:r>
          <a:r>
            <a:rPr lang="en-US" sz="1800" b="1" baseline="0"/>
            <a:t> Sales</a:t>
          </a:r>
          <a:endParaRPr lang="en-US" sz="1800" b="1"/>
        </a:p>
      </xdr:txBody>
    </xdr:sp>
    <xdr:clientData/>
  </xdr:twoCellAnchor>
  <xdr:twoCellAnchor>
    <xdr:from>
      <xdr:col>8</xdr:col>
      <xdr:colOff>541020</xdr:colOff>
      <xdr:row>6</xdr:row>
      <xdr:rowOff>152400</xdr:rowOff>
    </xdr:from>
    <xdr:to>
      <xdr:col>11</xdr:col>
      <xdr:colOff>281940</xdr:colOff>
      <xdr:row>8</xdr:row>
      <xdr:rowOff>53340</xdr:rowOff>
    </xdr:to>
    <xdr:sp macro="" textlink="'2. KPI''s'!A7">
      <xdr:nvSpPr>
        <xdr:cNvPr id="21" name="TextBox 20">
          <a:extLst>
            <a:ext uri="{FF2B5EF4-FFF2-40B4-BE49-F238E27FC236}">
              <a16:creationId xmlns:a16="http://schemas.microsoft.com/office/drawing/2014/main" id="{09F65030-E0CE-4636-8A9B-F7101BF7A786}"/>
            </a:ext>
          </a:extLst>
        </xdr:cNvPr>
        <xdr:cNvSpPr txBox="1"/>
      </xdr:nvSpPr>
      <xdr:spPr>
        <a:xfrm>
          <a:off x="5417820" y="1249680"/>
          <a:ext cx="15697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00FCD0-70D3-420A-B56B-8DA6440E66DB}" type="TxLink">
            <a:rPr lang="en-US" sz="1800" b="1" i="0" u="none" strike="noStrike">
              <a:solidFill>
                <a:srgbClr val="000000"/>
              </a:solidFill>
              <a:latin typeface="Calibri"/>
              <a:cs typeface="Calibri"/>
            </a:rPr>
            <a:pPr algn="ctr"/>
            <a:t>$16,955</a:t>
          </a:fld>
          <a:endParaRPr lang="en-US" sz="1800" b="1"/>
        </a:p>
      </xdr:txBody>
    </xdr:sp>
    <xdr:clientData/>
  </xdr:twoCellAnchor>
  <xdr:twoCellAnchor>
    <xdr:from>
      <xdr:col>11</xdr:col>
      <xdr:colOff>510540</xdr:colOff>
      <xdr:row>4</xdr:row>
      <xdr:rowOff>175260</xdr:rowOff>
    </xdr:from>
    <xdr:to>
      <xdr:col>14</xdr:col>
      <xdr:colOff>381000</xdr:colOff>
      <xdr:row>8</xdr:row>
      <xdr:rowOff>60960</xdr:rowOff>
    </xdr:to>
    <xdr:sp macro="" textlink="">
      <xdr:nvSpPr>
        <xdr:cNvPr id="23" name="TextBox 22">
          <a:extLst>
            <a:ext uri="{FF2B5EF4-FFF2-40B4-BE49-F238E27FC236}">
              <a16:creationId xmlns:a16="http://schemas.microsoft.com/office/drawing/2014/main" id="{2C9F5E5E-9FBB-4CFB-9A50-08DA50882DE8}"/>
            </a:ext>
          </a:extLst>
        </xdr:cNvPr>
        <xdr:cNvSpPr txBox="1"/>
      </xdr:nvSpPr>
      <xdr:spPr>
        <a:xfrm>
          <a:off x="7216140" y="906780"/>
          <a:ext cx="1699260" cy="61722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11</xdr:col>
      <xdr:colOff>579120</xdr:colOff>
      <xdr:row>5</xdr:row>
      <xdr:rowOff>30480</xdr:rowOff>
    </xdr:from>
    <xdr:to>
      <xdr:col>14</xdr:col>
      <xdr:colOff>320040</xdr:colOff>
      <xdr:row>6</xdr:row>
      <xdr:rowOff>114300</xdr:rowOff>
    </xdr:to>
    <xdr:sp macro="" textlink="">
      <xdr:nvSpPr>
        <xdr:cNvPr id="24" name="TextBox 23">
          <a:extLst>
            <a:ext uri="{FF2B5EF4-FFF2-40B4-BE49-F238E27FC236}">
              <a16:creationId xmlns:a16="http://schemas.microsoft.com/office/drawing/2014/main" id="{D6C7EFD3-F6BD-4FCD-901A-7C53132C8E6E}"/>
            </a:ext>
          </a:extLst>
        </xdr:cNvPr>
        <xdr:cNvSpPr txBox="1"/>
      </xdr:nvSpPr>
      <xdr:spPr>
        <a:xfrm>
          <a:off x="7284720" y="944880"/>
          <a:ext cx="15697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t>Target Sales</a:t>
          </a:r>
          <a:endParaRPr lang="en-US" sz="1800" b="1"/>
        </a:p>
      </xdr:txBody>
    </xdr:sp>
    <xdr:clientData/>
  </xdr:twoCellAnchor>
  <xdr:twoCellAnchor>
    <xdr:from>
      <xdr:col>11</xdr:col>
      <xdr:colOff>579120</xdr:colOff>
      <xdr:row>6</xdr:row>
      <xdr:rowOff>137160</xdr:rowOff>
    </xdr:from>
    <xdr:to>
      <xdr:col>14</xdr:col>
      <xdr:colOff>320040</xdr:colOff>
      <xdr:row>8</xdr:row>
      <xdr:rowOff>38100</xdr:rowOff>
    </xdr:to>
    <xdr:sp macro="" textlink="'2. KPI''s'!B7">
      <xdr:nvSpPr>
        <xdr:cNvPr id="25" name="TextBox 24">
          <a:extLst>
            <a:ext uri="{FF2B5EF4-FFF2-40B4-BE49-F238E27FC236}">
              <a16:creationId xmlns:a16="http://schemas.microsoft.com/office/drawing/2014/main" id="{17948058-A88A-4D5B-A274-518331C2BBD5}"/>
            </a:ext>
          </a:extLst>
        </xdr:cNvPr>
        <xdr:cNvSpPr txBox="1"/>
      </xdr:nvSpPr>
      <xdr:spPr>
        <a:xfrm>
          <a:off x="7284720" y="1234440"/>
          <a:ext cx="15697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D5B599-7C91-48C7-9F0C-8BF3C544374D}" type="TxLink">
            <a:rPr lang="en-US" sz="1800" b="1" i="0" u="none" strike="noStrike">
              <a:solidFill>
                <a:srgbClr val="000000"/>
              </a:solidFill>
              <a:latin typeface="Calibri"/>
              <a:cs typeface="Calibri"/>
            </a:rPr>
            <a:pPr algn="ctr"/>
            <a:t>$29,909</a:t>
          </a:fld>
          <a:endParaRPr lang="en-US" sz="1800" b="1"/>
        </a:p>
      </xdr:txBody>
    </xdr:sp>
    <xdr:clientData/>
  </xdr:twoCellAnchor>
  <xdr:twoCellAnchor>
    <xdr:from>
      <xdr:col>14</xdr:col>
      <xdr:colOff>579120</xdr:colOff>
      <xdr:row>4</xdr:row>
      <xdr:rowOff>167640</xdr:rowOff>
    </xdr:from>
    <xdr:to>
      <xdr:col>17</xdr:col>
      <xdr:colOff>449580</xdr:colOff>
      <xdr:row>8</xdr:row>
      <xdr:rowOff>53340</xdr:rowOff>
    </xdr:to>
    <xdr:sp macro="" textlink="">
      <xdr:nvSpPr>
        <xdr:cNvPr id="26" name="TextBox 25">
          <a:extLst>
            <a:ext uri="{FF2B5EF4-FFF2-40B4-BE49-F238E27FC236}">
              <a16:creationId xmlns:a16="http://schemas.microsoft.com/office/drawing/2014/main" id="{B8E1C43A-B733-464A-A1E0-E7E84B81F079}"/>
            </a:ext>
          </a:extLst>
        </xdr:cNvPr>
        <xdr:cNvSpPr txBox="1"/>
      </xdr:nvSpPr>
      <xdr:spPr>
        <a:xfrm>
          <a:off x="9113520" y="899160"/>
          <a:ext cx="1699260" cy="61722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15</xdr:col>
      <xdr:colOff>38100</xdr:colOff>
      <xdr:row>5</xdr:row>
      <xdr:rowOff>22860</xdr:rowOff>
    </xdr:from>
    <xdr:to>
      <xdr:col>17</xdr:col>
      <xdr:colOff>388620</xdr:colOff>
      <xdr:row>6</xdr:row>
      <xdr:rowOff>106680</xdr:rowOff>
    </xdr:to>
    <xdr:sp macro="" textlink="">
      <xdr:nvSpPr>
        <xdr:cNvPr id="27" name="TextBox 26">
          <a:extLst>
            <a:ext uri="{FF2B5EF4-FFF2-40B4-BE49-F238E27FC236}">
              <a16:creationId xmlns:a16="http://schemas.microsoft.com/office/drawing/2014/main" id="{742D369E-938C-4F95-B5DA-5695988E0362}"/>
            </a:ext>
          </a:extLst>
        </xdr:cNvPr>
        <xdr:cNvSpPr txBox="1"/>
      </xdr:nvSpPr>
      <xdr:spPr>
        <a:xfrm>
          <a:off x="9182100" y="937260"/>
          <a:ext cx="15697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Actual</a:t>
          </a:r>
          <a:r>
            <a:rPr lang="en-US" sz="1800" b="1" baseline="0"/>
            <a:t> Visits</a:t>
          </a:r>
          <a:endParaRPr lang="en-US" sz="1800" b="1"/>
        </a:p>
      </xdr:txBody>
    </xdr:sp>
    <xdr:clientData/>
  </xdr:twoCellAnchor>
  <xdr:twoCellAnchor>
    <xdr:from>
      <xdr:col>15</xdr:col>
      <xdr:colOff>38100</xdr:colOff>
      <xdr:row>6</xdr:row>
      <xdr:rowOff>129540</xdr:rowOff>
    </xdr:from>
    <xdr:to>
      <xdr:col>17</xdr:col>
      <xdr:colOff>388620</xdr:colOff>
      <xdr:row>8</xdr:row>
      <xdr:rowOff>30480</xdr:rowOff>
    </xdr:to>
    <xdr:sp macro="" textlink="'2. KPI''s'!C7">
      <xdr:nvSpPr>
        <xdr:cNvPr id="28" name="TextBox 27">
          <a:extLst>
            <a:ext uri="{FF2B5EF4-FFF2-40B4-BE49-F238E27FC236}">
              <a16:creationId xmlns:a16="http://schemas.microsoft.com/office/drawing/2014/main" id="{0F03D17F-F362-4AF6-BD45-A408E3E078B9}"/>
            </a:ext>
          </a:extLst>
        </xdr:cNvPr>
        <xdr:cNvSpPr txBox="1"/>
      </xdr:nvSpPr>
      <xdr:spPr>
        <a:xfrm>
          <a:off x="9182100" y="1226820"/>
          <a:ext cx="15697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593131-9FB6-4878-93ED-47223A3B07D6}" type="TxLink">
            <a:rPr lang="en-US" sz="1800" b="1" i="0" u="none" strike="noStrike">
              <a:solidFill>
                <a:srgbClr val="000000"/>
              </a:solidFill>
              <a:latin typeface="Calibri"/>
              <a:cs typeface="Calibri"/>
            </a:rPr>
            <a:pPr algn="ctr"/>
            <a:t>1235</a:t>
          </a:fld>
          <a:endParaRPr lang="en-US" sz="1800" b="1"/>
        </a:p>
      </xdr:txBody>
    </xdr:sp>
    <xdr:clientData/>
  </xdr:twoCellAnchor>
  <xdr:twoCellAnchor>
    <xdr:from>
      <xdr:col>18</xdr:col>
      <xdr:colOff>45720</xdr:colOff>
      <xdr:row>4</xdr:row>
      <xdr:rowOff>167640</xdr:rowOff>
    </xdr:from>
    <xdr:to>
      <xdr:col>20</xdr:col>
      <xdr:colOff>525780</xdr:colOff>
      <xdr:row>8</xdr:row>
      <xdr:rowOff>53340</xdr:rowOff>
    </xdr:to>
    <xdr:sp macro="" textlink="">
      <xdr:nvSpPr>
        <xdr:cNvPr id="29" name="TextBox 28">
          <a:extLst>
            <a:ext uri="{FF2B5EF4-FFF2-40B4-BE49-F238E27FC236}">
              <a16:creationId xmlns:a16="http://schemas.microsoft.com/office/drawing/2014/main" id="{70CE61F4-16A8-43AC-AEF7-737EF5630BF0}"/>
            </a:ext>
          </a:extLst>
        </xdr:cNvPr>
        <xdr:cNvSpPr txBox="1"/>
      </xdr:nvSpPr>
      <xdr:spPr>
        <a:xfrm>
          <a:off x="11018520" y="899160"/>
          <a:ext cx="1699260" cy="61722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18</xdr:col>
      <xdr:colOff>114300</xdr:colOff>
      <xdr:row>5</xdr:row>
      <xdr:rowOff>22860</xdr:rowOff>
    </xdr:from>
    <xdr:to>
      <xdr:col>20</xdr:col>
      <xdr:colOff>464820</xdr:colOff>
      <xdr:row>6</xdr:row>
      <xdr:rowOff>106680</xdr:rowOff>
    </xdr:to>
    <xdr:sp macro="" textlink="">
      <xdr:nvSpPr>
        <xdr:cNvPr id="30" name="TextBox 29">
          <a:extLst>
            <a:ext uri="{FF2B5EF4-FFF2-40B4-BE49-F238E27FC236}">
              <a16:creationId xmlns:a16="http://schemas.microsoft.com/office/drawing/2014/main" id="{5BAFC725-C55D-44B8-9585-6351B1A08C67}"/>
            </a:ext>
          </a:extLst>
        </xdr:cNvPr>
        <xdr:cNvSpPr txBox="1"/>
      </xdr:nvSpPr>
      <xdr:spPr>
        <a:xfrm>
          <a:off x="11087100" y="937260"/>
          <a:ext cx="15697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t>Target Visits</a:t>
          </a:r>
          <a:endParaRPr lang="en-US" sz="1800" b="1"/>
        </a:p>
      </xdr:txBody>
    </xdr:sp>
    <xdr:clientData/>
  </xdr:twoCellAnchor>
  <xdr:twoCellAnchor>
    <xdr:from>
      <xdr:col>18</xdr:col>
      <xdr:colOff>114300</xdr:colOff>
      <xdr:row>6</xdr:row>
      <xdr:rowOff>129540</xdr:rowOff>
    </xdr:from>
    <xdr:to>
      <xdr:col>20</xdr:col>
      <xdr:colOff>464820</xdr:colOff>
      <xdr:row>8</xdr:row>
      <xdr:rowOff>30480</xdr:rowOff>
    </xdr:to>
    <xdr:sp macro="" textlink="'2. KPI''s'!D7">
      <xdr:nvSpPr>
        <xdr:cNvPr id="31" name="TextBox 30">
          <a:extLst>
            <a:ext uri="{FF2B5EF4-FFF2-40B4-BE49-F238E27FC236}">
              <a16:creationId xmlns:a16="http://schemas.microsoft.com/office/drawing/2014/main" id="{CBE18F2B-DDD2-46BB-BE72-FB642A94078A}"/>
            </a:ext>
          </a:extLst>
        </xdr:cNvPr>
        <xdr:cNvSpPr txBox="1"/>
      </xdr:nvSpPr>
      <xdr:spPr>
        <a:xfrm>
          <a:off x="11087100" y="1226820"/>
          <a:ext cx="156972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889C7D-7A89-447D-93D0-CED404B406CD}" type="TxLink">
            <a:rPr lang="en-US" sz="1800" b="1" i="0" u="none" strike="noStrike">
              <a:solidFill>
                <a:srgbClr val="000000"/>
              </a:solidFill>
              <a:latin typeface="Calibri"/>
              <a:cs typeface="Calibri"/>
            </a:rPr>
            <a:pPr algn="ctr"/>
            <a:t>2089</a:t>
          </a:fld>
          <a:endParaRPr lang="en-US" sz="1800" b="1"/>
        </a:p>
      </xdr:txBody>
    </xdr:sp>
    <xdr:clientData/>
  </xdr:twoCellAnchor>
  <xdr:twoCellAnchor editAs="oneCell">
    <xdr:from>
      <xdr:col>1</xdr:col>
      <xdr:colOff>266700</xdr:colOff>
      <xdr:row>4</xdr:row>
      <xdr:rowOff>175260</xdr:rowOff>
    </xdr:from>
    <xdr:to>
      <xdr:col>4</xdr:col>
      <xdr:colOff>266700</xdr:colOff>
      <xdr:row>8</xdr:row>
      <xdr:rowOff>106679</xdr:rowOff>
    </xdr:to>
    <mc:AlternateContent xmlns:mc="http://schemas.openxmlformats.org/markup-compatibility/2006" xmlns:a14="http://schemas.microsoft.com/office/drawing/2010/main">
      <mc:Choice Requires="a14">
        <xdr:graphicFrame macro="">
          <xdr:nvGraphicFramePr>
            <xdr:cNvPr id="32" name="(Date)Year 1">
              <a:extLst>
                <a:ext uri="{FF2B5EF4-FFF2-40B4-BE49-F238E27FC236}">
                  <a16:creationId xmlns:a16="http://schemas.microsoft.com/office/drawing/2014/main" id="{8316541E-6098-4BC3-AE31-34F9C3AFE2BF}"/>
                </a:ext>
              </a:extLst>
            </xdr:cNvPr>
            <xdr:cNvGraphicFramePr/>
          </xdr:nvGraphicFramePr>
          <xdr:xfrm>
            <a:off x="0" y="0"/>
            <a:ext cx="0" cy="0"/>
          </xdr:xfrm>
          <a:graphic>
            <a:graphicData uri="http://schemas.microsoft.com/office/drawing/2010/slicer">
              <sle:slicer xmlns:sle="http://schemas.microsoft.com/office/drawing/2010/slicer" name="(Date)Year 1"/>
            </a:graphicData>
          </a:graphic>
        </xdr:graphicFrame>
      </mc:Choice>
      <mc:Fallback xmlns="">
        <xdr:sp macro="" textlink="">
          <xdr:nvSpPr>
            <xdr:cNvPr id="0" name=""/>
            <xdr:cNvSpPr>
              <a:spLocks noTextEdit="1"/>
            </xdr:cNvSpPr>
          </xdr:nvSpPr>
          <xdr:spPr>
            <a:xfrm>
              <a:off x="876300" y="906780"/>
              <a:ext cx="1828800" cy="662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5</xdr:row>
      <xdr:rowOff>0</xdr:rowOff>
    </xdr:from>
    <xdr:to>
      <xdr:col>8</xdr:col>
      <xdr:colOff>198120</xdr:colOff>
      <xdr:row>8</xdr:row>
      <xdr:rowOff>99060</xdr:rowOff>
    </xdr:to>
    <mc:AlternateContent xmlns:mc="http://schemas.openxmlformats.org/markup-compatibility/2006" xmlns:a14="http://schemas.microsoft.com/office/drawing/2010/main">
      <mc:Choice Requires="a14">
        <xdr:graphicFrame macro="">
          <xdr:nvGraphicFramePr>
            <xdr:cNvPr id="33" name="Pre/Post Covid-19 1">
              <a:extLst>
                <a:ext uri="{FF2B5EF4-FFF2-40B4-BE49-F238E27FC236}">
                  <a16:creationId xmlns:a16="http://schemas.microsoft.com/office/drawing/2014/main" id="{4915A71C-8B47-4F72-85B6-CCD3195B5A4D}"/>
                </a:ext>
              </a:extLst>
            </xdr:cNvPr>
            <xdr:cNvGraphicFramePr/>
          </xdr:nvGraphicFramePr>
          <xdr:xfrm>
            <a:off x="0" y="0"/>
            <a:ext cx="0" cy="0"/>
          </xdr:xfrm>
          <a:graphic>
            <a:graphicData uri="http://schemas.microsoft.com/office/drawing/2010/slicer">
              <sle:slicer xmlns:sle="http://schemas.microsoft.com/office/drawing/2010/slicer" name="Pre/Post Covid-19 1"/>
            </a:graphicData>
          </a:graphic>
        </xdr:graphicFrame>
      </mc:Choice>
      <mc:Fallback xmlns="">
        <xdr:sp macro="" textlink="">
          <xdr:nvSpPr>
            <xdr:cNvPr id="0" name=""/>
            <xdr:cNvSpPr>
              <a:spLocks noTextEdit="1"/>
            </xdr:cNvSpPr>
          </xdr:nvSpPr>
          <xdr:spPr>
            <a:xfrm>
              <a:off x="2781300" y="914400"/>
              <a:ext cx="229362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1200150</xdr:colOff>
      <xdr:row>8</xdr:row>
      <xdr:rowOff>38100</xdr:rowOff>
    </xdr:from>
    <xdr:to>
      <xdr:col>10</xdr:col>
      <xdr:colOff>293370</xdr:colOff>
      <xdr:row>23</xdr:row>
      <xdr:rowOff>38100</xdr:rowOff>
    </xdr:to>
    <xdr:graphicFrame macro="">
      <xdr:nvGraphicFramePr>
        <xdr:cNvPr id="2" name="Regionwise Sales">
          <a:extLst>
            <a:ext uri="{FF2B5EF4-FFF2-40B4-BE49-F238E27FC236}">
              <a16:creationId xmlns:a16="http://schemas.microsoft.com/office/drawing/2014/main" id="{6711D35C-B62D-A6BD-8912-6519D9787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533400</xdr:colOff>
      <xdr:row>4</xdr:row>
      <xdr:rowOff>7621</xdr:rowOff>
    </xdr:from>
    <xdr:to>
      <xdr:col>13</xdr:col>
      <xdr:colOff>533400</xdr:colOff>
      <xdr:row>7</xdr:row>
      <xdr:rowOff>121920</xdr:rowOff>
    </xdr:to>
    <mc:AlternateContent xmlns:mc="http://schemas.openxmlformats.org/markup-compatibility/2006" xmlns:a14="http://schemas.microsoft.com/office/drawing/2010/main">
      <mc:Choice Requires="a14">
        <xdr:graphicFrame macro="">
          <xdr:nvGraphicFramePr>
            <xdr:cNvPr id="3" name="Date (Year)">
              <a:extLst>
                <a:ext uri="{FF2B5EF4-FFF2-40B4-BE49-F238E27FC236}">
                  <a16:creationId xmlns:a16="http://schemas.microsoft.com/office/drawing/2014/main" id="{9787A4E7-411D-2744-9B4A-838DFEABEDE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8084820" y="739141"/>
              <a:ext cx="1828800" cy="662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4</xdr:row>
      <xdr:rowOff>15241</xdr:rowOff>
    </xdr:from>
    <xdr:to>
      <xdr:col>19</xdr:col>
      <xdr:colOff>0</xdr:colOff>
      <xdr:row>7</xdr:row>
      <xdr:rowOff>114301</xdr:rowOff>
    </xdr:to>
    <mc:AlternateContent xmlns:mc="http://schemas.openxmlformats.org/markup-compatibility/2006" xmlns:a14="http://schemas.microsoft.com/office/drawing/2010/main">
      <mc:Choice Requires="a14">
        <xdr:graphicFrame macro="">
          <xdr:nvGraphicFramePr>
            <xdr:cNvPr id="4" name="Pre/Post Covid-19">
              <a:extLst>
                <a:ext uri="{FF2B5EF4-FFF2-40B4-BE49-F238E27FC236}">
                  <a16:creationId xmlns:a16="http://schemas.microsoft.com/office/drawing/2014/main" id="{A1BD911E-9EA1-E78D-4DE3-162CFC6511C9}"/>
                </a:ext>
              </a:extLst>
            </xdr:cNvPr>
            <xdr:cNvGraphicFramePr/>
          </xdr:nvGraphicFramePr>
          <xdr:xfrm>
            <a:off x="0" y="0"/>
            <a:ext cx="0" cy="0"/>
          </xdr:xfrm>
          <a:graphic>
            <a:graphicData uri="http://schemas.microsoft.com/office/drawing/2010/slicer">
              <sle:slicer xmlns:sle="http://schemas.microsoft.com/office/drawing/2010/slicer" name="Pre/Post Covid-19"/>
            </a:graphicData>
          </a:graphic>
        </xdr:graphicFrame>
      </mc:Choice>
      <mc:Fallback xmlns="">
        <xdr:sp macro="" textlink="">
          <xdr:nvSpPr>
            <xdr:cNvPr id="0" name=""/>
            <xdr:cNvSpPr>
              <a:spLocks noTextEdit="1"/>
            </xdr:cNvSpPr>
          </xdr:nvSpPr>
          <xdr:spPr>
            <a:xfrm>
              <a:off x="10005060" y="746761"/>
              <a:ext cx="303276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537210</xdr:colOff>
      <xdr:row>8</xdr:row>
      <xdr:rowOff>38100</xdr:rowOff>
    </xdr:from>
    <xdr:to>
      <xdr:col>11</xdr:col>
      <xdr:colOff>232410</xdr:colOff>
      <xdr:row>23</xdr:row>
      <xdr:rowOff>38100</xdr:rowOff>
    </xdr:to>
    <xdr:graphicFrame macro="">
      <xdr:nvGraphicFramePr>
        <xdr:cNvPr id="2" name="Top Salesman">
          <a:extLst>
            <a:ext uri="{FF2B5EF4-FFF2-40B4-BE49-F238E27FC236}">
              <a16:creationId xmlns:a16="http://schemas.microsoft.com/office/drawing/2014/main" id="{6733DCC5-DCC9-1A89-B01C-1B1DDBC5D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xdr:colOff>
      <xdr:row>8</xdr:row>
      <xdr:rowOff>38100</xdr:rowOff>
    </xdr:from>
    <xdr:to>
      <xdr:col>10</xdr:col>
      <xdr:colOff>331470</xdr:colOff>
      <xdr:row>23</xdr:row>
      <xdr:rowOff>38100</xdr:rowOff>
    </xdr:to>
    <xdr:graphicFrame macro="">
      <xdr:nvGraphicFramePr>
        <xdr:cNvPr id="2" name="prepost covid sales">
          <a:extLst>
            <a:ext uri="{FF2B5EF4-FFF2-40B4-BE49-F238E27FC236}">
              <a16:creationId xmlns:a16="http://schemas.microsoft.com/office/drawing/2014/main" id="{5D583585-4D9B-5A38-DE13-1D988FE48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312420</xdr:colOff>
      <xdr:row>8</xdr:row>
      <xdr:rowOff>15240</xdr:rowOff>
    </xdr:from>
    <xdr:to>
      <xdr:col>8</xdr:col>
      <xdr:colOff>739140</xdr:colOff>
      <xdr:row>23</xdr:row>
      <xdr:rowOff>15240</xdr:rowOff>
    </xdr:to>
    <xdr:graphicFrame macro="">
      <xdr:nvGraphicFramePr>
        <xdr:cNvPr id="2" name="yearwise sales">
          <a:extLst>
            <a:ext uri="{FF2B5EF4-FFF2-40B4-BE49-F238E27FC236}">
              <a16:creationId xmlns:a16="http://schemas.microsoft.com/office/drawing/2014/main" id="{91C1F689-3821-1F33-9527-FDA6A4507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670560</xdr:colOff>
      <xdr:row>8</xdr:row>
      <xdr:rowOff>38100</xdr:rowOff>
    </xdr:from>
    <xdr:to>
      <xdr:col>9</xdr:col>
      <xdr:colOff>365760</xdr:colOff>
      <xdr:row>23</xdr:row>
      <xdr:rowOff>38100</xdr:rowOff>
    </xdr:to>
    <xdr:graphicFrame macro="">
      <xdr:nvGraphicFramePr>
        <xdr:cNvPr id="2" name="Prepost covid sales">
          <a:extLst>
            <a:ext uri="{FF2B5EF4-FFF2-40B4-BE49-F238E27FC236}">
              <a16:creationId xmlns:a16="http://schemas.microsoft.com/office/drawing/2014/main" id="{2911CD8E-71AD-0D69-2657-0F795C805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449580</xdr:colOff>
      <xdr:row>8</xdr:row>
      <xdr:rowOff>38100</xdr:rowOff>
    </xdr:from>
    <xdr:to>
      <xdr:col>11</xdr:col>
      <xdr:colOff>144780</xdr:colOff>
      <xdr:row>23</xdr:row>
      <xdr:rowOff>38100</xdr:rowOff>
    </xdr:to>
    <xdr:graphicFrame macro="">
      <xdr:nvGraphicFramePr>
        <xdr:cNvPr id="2" name="Seasonwise Sales">
          <a:extLst>
            <a:ext uri="{FF2B5EF4-FFF2-40B4-BE49-F238E27FC236}">
              <a16:creationId xmlns:a16="http://schemas.microsoft.com/office/drawing/2014/main" id="{9BEDC7E6-C860-52F3-B2D3-BAD6839F7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289560</xdr:colOff>
      <xdr:row>8</xdr:row>
      <xdr:rowOff>38100</xdr:rowOff>
    </xdr:from>
    <xdr:to>
      <xdr:col>10</xdr:col>
      <xdr:colOff>594360</xdr:colOff>
      <xdr:row>23</xdr:row>
      <xdr:rowOff>38100</xdr:rowOff>
    </xdr:to>
    <xdr:graphicFrame macro="">
      <xdr:nvGraphicFramePr>
        <xdr:cNvPr id="3" name="Top Products">
          <a:extLst>
            <a:ext uri="{FF2B5EF4-FFF2-40B4-BE49-F238E27FC236}">
              <a16:creationId xmlns:a16="http://schemas.microsoft.com/office/drawing/2014/main" id="{BB61B212-3046-E942-BF61-55C90F853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8630555559" backgroundQuery="1" createdVersion="8" refreshedVersion="8" minRefreshableVersion="3" recordCount="0" supportSubquery="1" supportAdvancedDrill="1" xr:uid="{5C18CAF5-A4AA-46CF-97AA-3AA0E5BD94FF}">
  <cacheSource type="external" connectionId="1"/>
  <cacheFields count="4">
    <cacheField name="[Region].[Region].[Region]" caption="Region" numFmtId="0" hierarchy="11" level="1">
      <sharedItems count="5">
        <s v="Central"/>
        <s v="Eastern"/>
        <s v="Northern"/>
        <s v="Southern"/>
        <s v="Western"/>
      </sharedItems>
    </cacheField>
    <cacheField name="[Measures].[Sum of Actual Sales]" caption="Sum of Actual Sales" numFmtId="0" hierarchy="56" level="32767"/>
    <cacheField name="[Measures].[Sum of Target Sales]" caption="Sum of Target Sales" numFmtId="0" hierarchy="57" level="32767"/>
    <cacheField name="[Period].[Pre/Post Covid-19].[Pre/Post Covid-19]" caption="Pre/Post Covid-19" numFmtId="0" hierarchy="4" level="1">
      <sharedItems containsSemiMixedTypes="0" containsNonDate="0" containsString="0"/>
    </cacheField>
  </cacheFields>
  <cacheHierarchies count="62">
    <cacheHierarchy uniqueName="[Period].[Period]" caption="Period" attribute="1" defaultMemberUniqueName="[Period].[Period].[All]" allUniqueName="[Period].[Period].[All]" dimensionUniqueName="[Period]" displayFolder="" count="2" memberValueDatatype="130" unbalanced="0"/>
    <cacheHierarchy uniqueName="[Period].[Date]" caption="Date" attribute="1" time="1" defaultMemberUniqueName="[Period].[Date].[All]" allUniqueName="[Period].[Date].[All]" dimensionUniqueName="[Period]" displayFolder="" count="2" memberValueDatatype="7" unbalanced="0"/>
    <cacheHierarchy uniqueName="[Period].[Period ID]" caption="Period ID" attribute="1" defaultMemberUniqueName="[Period].[Period ID].[All]" allUniqueName="[Period].[Period ID].[All]" dimensionUniqueName="[Period]" displayFolder="" count="2" memberValueDatatype="130" unbalanced="0"/>
    <cacheHierarchy uniqueName="[Period].[Seasons]" caption="Seasons" attribute="1" defaultMemberUniqueName="[Period].[Seasons].[All]" allUniqueName="[Period].[Seasons].[All]" dimensionUniqueName="[Period]" displayFolder="" count="2"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3"/>
      </fieldsUsage>
    </cacheHierarchy>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2" memberValueDatatype="130" unbalanced="0"/>
    <cacheHierarchy uniqueName="[Period].[Date (Month)]" caption="Date (Month)" attribute="1" defaultMemberUniqueName="[Period].[Date (Month)].[All]" allUniqueName="[Period].[Date (Month)].[All]" dimensionUniqueName="[Period]" displayFolder="" count="2" memberValueDatatype="130" unbalanced="0"/>
    <cacheHierarchy uniqueName="[Region].[City-ID]" caption="City-ID" attribute="1" defaultMemberUniqueName="[Region].[City-ID].[All]" allUniqueName="[Region].[City-ID].[All]" dimensionUniqueName="[Region]" displayFolder="" count="2" memberValueDatatype="130" unbalanced="0"/>
    <cacheHierarchy uniqueName="[Region].[City]" caption="City" attribute="1" defaultMemberUniqueName="[Region].[City].[All]" allUniqueName="[Region].[City].[All]" dimensionUniqueName="[Region]" displayFolder="" count="2" memberValueDatatype="130" unbalanced="0"/>
    <cacheHierarchy uniqueName="[Region].[State]" caption="State" attribute="1" defaultMemberUniqueName="[Region].[State].[All]" allUniqueName="[Region].[State].[All]" dimensionUniqueName="[Region]" displayFolder="" count="2"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0"/>
      </fieldsUsage>
    </cacheHierarchy>
    <cacheHierarchy uniqueName="[Region].[Population]" caption="Population" attribute="1" defaultMemberUniqueName="[Region].[Population].[All]" allUniqueName="[Region].[Population].[All]" dimensionUniqueName="[Region]" displayFolder="" count="2" memberValueDatatype="20" unbalanced="0"/>
    <cacheHierarchy uniqueName="[Salesman].[Salesman ID]" caption="Salesman ID" attribute="1" defaultMemberUniqueName="[Salesman].[Salesman ID].[All]" allUniqueName="[Salesman].[Salesman ID].[All]" dimensionUniqueName="[Salesman]" displayFolder="" count="2" memberValueDatatype="130" unbalanced="0"/>
    <cacheHierarchy uniqueName="[Salesman].[First Name]" caption="First Name" attribute="1" defaultMemberUniqueName="[Salesman].[First Name].[All]" allUniqueName="[Salesman].[First Name].[All]" dimensionUniqueName="[Salesman]" displayFolder="" count="2" memberValueDatatype="130" unbalanced="0"/>
    <cacheHierarchy uniqueName="[Salesman].[Last Name]" caption="Last Name" attribute="1" defaultMemberUniqueName="[Salesman].[Last Name].[All]" allUniqueName="[Salesman].[Last Name].[All]" dimensionUniqueName="[Salesman]" displayFolder="" count="2"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cacheHierarchy uniqueName="[Salesman].[Gender]" caption="Gender" attribute="1" defaultMemberUniqueName="[Salesman].[Gender].[All]" allUniqueName="[Salesman].[Gender].[All]" dimensionUniqueName="[Salesman]" displayFolder="" count="2" memberValueDatatype="130" unbalanced="0"/>
    <cacheHierarchy uniqueName="[Salesman].[Age]" caption="Age" attribute="1" defaultMemberUniqueName="[Salesman].[Age].[All]" allUniqueName="[Salesman].[Age].[All]" dimensionUniqueName="[Salesman]" displayFolder="" count="2" memberValueDatatype="20" unbalanced="0"/>
    <cacheHierarchy uniqueName="[Salesman].[Experience (Years)]" caption="Experience (Years)" attribute="1" defaultMemberUniqueName="[Salesman].[Experience (Years)].[All]" allUniqueName="[Salesman].[Experience (Years)].[All]" dimensionUniqueName="[Salesman]" displayFolder="" count="2" memberValueDatatype="20" unbalanced="0"/>
    <cacheHierarchy uniqueName="[Salesman].[Marital Status]" caption="Marital Status" attribute="1" defaultMemberUniqueName="[Salesman].[Marital Status].[All]" allUniqueName="[Salesman].[Marital Status].[All]" dimensionUniqueName="[Salesman]" displayFolder="" count="2" memberValueDatatype="130" unbalanced="0"/>
    <cacheHierarchy uniqueName="[Salesman].[Sales Manager Name]" caption="Sales Manager Name" attribute="1" defaultMemberUniqueName="[Salesman].[Sales Manager Name].[All]" allUniqueName="[Salesman].[Sales Manager Name].[All]" dimensionUniqueName="[Salesman]" displayFolder="" count="2" memberValueDatatype="130" unbalanced="0"/>
    <cacheHierarchy uniqueName="[Salesman].[Age Group]" caption="Age Group" attribute="1" defaultMemberUniqueName="[Salesman].[Age Group].[All]" allUniqueName="[Salesman].[Age Group].[All]" dimensionUniqueName="[Salesman]" displayFolder="" count="2" memberValueDatatype="130" unbalanced="0"/>
    <cacheHierarchy uniqueName="[Salesman].[Experience Group]" caption="Experience Group" attribute="1" defaultMemberUniqueName="[Salesman].[Experience Group].[All]" allUniqueName="[Salesman].[Experience Group].[All]" dimensionUniqueName="[Salesman]" displayFolder="" count="2" memberValueDatatype="130" unbalanced="0"/>
    <cacheHierarchy uniqueName="[SKU].[SKU ID]" caption="SKU ID" attribute="1" defaultMemberUniqueName="[SKU].[SKU ID].[All]" allUniqueName="[SKU].[SKU ID].[All]" dimensionUniqueName="[SKU]" displayFolder="" count="2" memberValueDatatype="130" unbalanced="0"/>
    <cacheHierarchy uniqueName="[SKU].[SKU Type]" caption="SKU Type" attribute="1" defaultMemberUniqueName="[SKU].[SKU Type].[All]" allUniqueName="[SKU].[SKU Type].[All]" dimensionUniqueName="[SKU]" displayFolder="" count="2" memberValueDatatype="130" unbalanced="0"/>
    <cacheHierarchy uniqueName="[SKU].[Product Focus]" caption="Product Focus" attribute="1" defaultMemberUniqueName="[SKU].[Product Focus].[All]" allUniqueName="[SKU].[Product Focus].[All]" dimensionUniqueName="[SKU]" displayFolder="" count="2" memberValueDatatype="130" unbalanced="0"/>
    <cacheHierarchy uniqueName="[Stores].[Store ID]" caption="Store ID" attribute="1" defaultMemberUniqueName="[Stores].[Store ID].[All]" allUniqueName="[Stores].[Store ID].[All]" dimensionUniqueName="[Stores]" displayFolder="" count="2" memberValueDatatype="130" unbalanced="0"/>
    <cacheHierarchy uniqueName="[Stores].[Store Name]" caption="Store Name" attribute="1" defaultMemberUniqueName="[Stores].[Store Name].[All]" allUniqueName="[Stores].[Store Name].[All]" dimensionUniqueName="[Stores]" displayFolder="" count="2" memberValueDatatype="130" unbalanced="0"/>
    <cacheHierarchy uniqueName="[Stores].[City ID]" caption="City ID" attribute="1" defaultMemberUniqueName="[Stores].[City ID].[All]" allUniqueName="[Stores].[City ID].[All]" dimensionUniqueName="[Stores]" displayFolder="" count="2" memberValueDatatype="130" unbalanced="0"/>
    <cacheHierarchy uniqueName="[Stores].[Retailer Name]" caption="Retailer Name" attribute="1" defaultMemberUniqueName="[Stores].[Retailer Name].[All]" allUniqueName="[Stores].[Retailer Name].[All]" dimensionUniqueName="[Stores]" displayFolder="" count="2" memberValueDatatype="130" unbalanced="0"/>
    <cacheHierarchy uniqueName="[Stores].[Retailer Category]" caption="Retailer Category" attribute="1" defaultMemberUniqueName="[Stores].[Retailer Category].[All]" allUniqueName="[Stores].[Retailer Category].[All]" dimensionUniqueName="[Stores]" displayFolder="" count="2" memberValueDatatype="130" unbalanced="0"/>
    <cacheHierarchy uniqueName="[Stores].[Retailer Class]" caption="Retailer Class" attribute="1" defaultMemberUniqueName="[Stores].[Retailer Class].[All]" allUniqueName="[Stores].[Retailer Class].[All]" dimensionUniqueName="[Stores]" displayFolder="" count="2" memberValueDatatype="130" unbalanced="0"/>
    <cacheHierarchy uniqueName="[Stores].[Pin Code]" caption="Pin Code" attribute="1" defaultMemberUniqueName="[Stores].[Pin Code].[All]" allUniqueName="[Stores].[Pin Code].[All]" dimensionUniqueName="[Stores]" displayFolder="" count="2" memberValueDatatype="20" unbalanced="0"/>
    <cacheHierarchy uniqueName="[Stores].[Schemes]" caption="Schemes" attribute="1" defaultMemberUniqueName="[Stores].[Schemes].[All]" allUniqueName="[Stores].[Schemes].[All]" dimensionUniqueName="[Stores]" displayFolder="" count="2" memberValueDatatype="130" unbalanced="0"/>
    <cacheHierarchy uniqueName="[Transactions].[Transaction ID]" caption="Transaction ID" attribute="1" defaultMemberUniqueName="[Transactions].[Transaction ID].[All]" allUniqueName="[Transactions].[Transaction ID].[All]" dimensionUniqueName="[Transactions]" displayFolder="" count="2" memberValueDatatype="20" unbalanced="0"/>
    <cacheHierarchy uniqueName="[Transactions].[Salesman ID]" caption="Salesman ID" attribute="1" defaultMemberUniqueName="[Transactions].[Salesman ID].[All]" allUniqueName="[Transactions].[Salesman ID].[All]" dimensionUniqueName="[Transactions]" displayFolder="" count="2" memberValueDatatype="130" unbalanced="0"/>
    <cacheHierarchy uniqueName="[Transactions].[City ID]" caption="City ID" attribute="1" defaultMemberUniqueName="[Transactions].[City ID].[All]" allUniqueName="[Transactions].[City ID].[All]" dimensionUniqueName="[Transactions]" displayFolder="" count="2" memberValueDatatype="130" unbalanced="0"/>
    <cacheHierarchy uniqueName="[Transactions].[SKU Code]" caption="SKU Code" attribute="1" defaultMemberUniqueName="[Transactions].[SKU Code].[All]" allUniqueName="[Transactions].[SKU Code].[All]" dimensionUniqueName="[Transactions]" displayFolder="" count="2" memberValueDatatype="130" unbalanced="0"/>
    <cacheHierarchy uniqueName="[Transactions].[Store ID]" caption="Store ID" attribute="1" defaultMemberUniqueName="[Transactions].[Store ID].[All]" allUniqueName="[Transactions].[Store ID].[All]" dimensionUniqueName="[Transactions]" displayFolder="" count="2" memberValueDatatype="130" unbalanced="0"/>
    <cacheHierarchy uniqueName="[Transactions].[Period ID]" caption="Period ID" attribute="1" defaultMemberUniqueName="[Transactions].[Period ID].[All]" allUniqueName="[Transactions].[Period ID].[All]" dimensionUniqueName="[Transactions]" displayFolder="" count="2"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2" memberValueDatatype="130" unbalanced="0"/>
    <cacheHierarchy uniqueName="[Transactions].[Actual Sales]" caption="Actual Sales" attribute="1" defaultMemberUniqueName="[Transactions].[Actual Sales].[All]" allUniqueName="[Transactions].[Actual Sales].[All]" dimensionUniqueName="[Transactions]" displayFolder="" count="2" memberValueDatatype="20" unbalanced="0"/>
    <cacheHierarchy uniqueName="[Transactions].[Target Sales]" caption="Target Sales" attribute="1" defaultMemberUniqueName="[Transactions].[Target Sales].[All]" allUniqueName="[Transactions].[Target Sales].[All]" dimensionUniqueName="[Transactions]" displayFolder="" count="2" memberValueDatatype="5" unbalanced="0"/>
    <cacheHierarchy uniqueName="[Transactions].[Actual Visits]" caption="Actual Visits" attribute="1" defaultMemberUniqueName="[Transactions].[Actual Visits].[All]" allUniqueName="[Transactions].[Actual Visits].[All]" dimensionUniqueName="[Transactions]" displayFolder="" count="2" memberValueDatatype="5" unbalanced="0"/>
    <cacheHierarchy uniqueName="[Transactions].[Target Visits]" caption="Target Visits" attribute="1" defaultMemberUniqueName="[Transactions].[Target Visits].[All]" allUniqueName="[Transactions].[Target Visits].[All]" dimensionUniqueName="[Transactions]" displayFolder="" count="2" memberValueDatatype="5" unbalanced="0"/>
    <cacheHierarchy uniqueName="[Transactions].[Rand Sales]" caption="Rand Sales" attribute="1" defaultMemberUniqueName="[Transactions].[Rand Sales].[All]" allUniqueName="[Transactions].[Rand Sales].[All]" dimensionUniqueName="[Transactions]" displayFolder="" count="2" memberValueDatatype="5" unbalanced="0"/>
    <cacheHierarchy uniqueName="[Transactions].[Rand Visits]" caption="Rand Visits" attribute="1" defaultMemberUniqueName="[Transactions].[Rand Visits].[All]" allUniqueName="[Transactions].[Rand Visits].[All]" dimensionUniqueName="[Transactions]" displayFolder="" count="2" memberValueDatatype="5" unbalanced="0"/>
    <cacheHierarchy uniqueName="[Period].[Date (Month Index)]" caption="Date (Month Index)" attribute="1" defaultMemberUniqueName="[Period].[Date (Month Index)].[All]" allUniqueName="[Period].[Date (Month Index)].[All]" dimensionUniqueName="[Period]" displayFolder="" count="2"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5494791665" backgroundQuery="1" createdVersion="3" refreshedVersion="8" minRefreshableVersion="3" recordCount="0" supportSubquery="1" supportAdvancedDrill="1" xr:uid="{BFFB854C-1BB4-48A1-9638-7DA3E23A736C}">
  <cacheSource type="external" connectionId="1">
    <extLst>
      <ext xmlns:x14="http://schemas.microsoft.com/office/spreadsheetml/2009/9/main" uri="{F057638F-6D5F-4e77-A914-E7F072B9BCA8}">
        <x14:sourceConnection name="ThisWorkbookDataModel"/>
      </ext>
    </extLst>
  </cacheSource>
  <cacheFields count="0"/>
  <cacheHierarchies count="62">
    <cacheHierarchy uniqueName="[Period].[Period]" caption="Period" attribute="1" defaultMemberUniqueName="[Period].[Period].[All]" allUniqueName="[Period].[Period].[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ID]" caption="Period ID" attribute="1" defaultMemberUniqueName="[Period].[Period ID].[All]" allUniqueName="[Period].[Period I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ID]" caption="SKU ID" attribute="1" defaultMemberUniqueName="[SKU].[SKU ID].[All]" allUniqueName="[SKU].[SKU ID].[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s].[Transaction ID]" caption="Transaction ID" attribute="1" defaultMemberUniqueName="[Transactions].[Transaction ID].[All]" allUniqueName="[Transactions].[Transaction ID].[All]" dimensionUniqueName="[Transactions]" displayFolder="" count="0" memberValueDatatype="20"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20" unbalanced="0"/>
    <cacheHierarchy uniqueName="[Transactions].[Target Sales]" caption="Target Sales" attribute="1" defaultMemberUniqueName="[Transactions].[Target Sales].[All]" allUniqueName="[Transactions].[Target Sales].[All]" dimensionUniqueName="[Transactions]" displayFolder="" count="0" memberValueDatatype="5"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hidden="1">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extLst>
    <ext xmlns:x14="http://schemas.microsoft.com/office/spreadsheetml/2009/9/main" uri="{725AE2AE-9491-48be-B2B4-4EB974FC3084}">
      <x14:pivotCacheDefinition slicerData="1" pivotCacheId="11725466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8625810187" backgroundQuery="1" createdVersion="8" refreshedVersion="8" minRefreshableVersion="3" recordCount="0" supportSubquery="1" supportAdvancedDrill="1" xr:uid="{7464FC42-D51B-476A-94AA-742AB60A097A}">
  <cacheSource type="external" connectionId="1"/>
  <cacheFields count="3">
    <cacheField name="[Stores].[Store Name].[Store Name]" caption="Store Name" numFmtId="0" hierarchy="28" level="1">
      <sharedItems count="50">
        <s v="Ashstore"/>
        <s v="Beam store"/>
        <s v="Century store"/>
        <s v="Champion store"/>
        <s v="Cheap store"/>
        <s v="Discounts store"/>
        <s v="Gecko store"/>
        <s v="Glut store"/>
        <s v="Jaguar store"/>
        <s v="Managestore"/>
        <s v="Miss store"/>
        <s v="Office store"/>
        <s v="Open store"/>
        <s v="Plan store"/>
        <s v="Promotions store"/>
        <s v="Safe store"/>
        <s v="Sept store"/>
        <s v="Software store"/>
        <s v="Sound store"/>
        <s v="Store Supermarket"/>
        <s v="Store Amazing"/>
        <s v="Store Atto"/>
        <s v="Store Basket"/>
        <s v="Store Final"/>
        <s v="Store Forum"/>
        <s v="Store Ice"/>
        <s v="Store Lean"/>
        <s v="Store Locker"/>
        <s v="Store Plan"/>
        <s v="Store Productions"/>
        <s v="Store Quipo"/>
        <s v="Store Scry"/>
        <s v="Store Successful"/>
        <s v="Store Theme"/>
        <s v="Store Vamp"/>
        <s v="Storeag"/>
        <s v="Storearts"/>
        <s v="Storebas"/>
        <s v="Storebeam"/>
        <s v="Storecitrus"/>
        <s v="Storeclean"/>
        <s v="Storecox"/>
        <s v="Storedog"/>
        <s v="Storeed"/>
        <s v="Storeform"/>
        <s v="Storekiss"/>
        <s v="Storepya"/>
        <s v="Storewen"/>
        <s v="Titan store"/>
        <s v="Yowstore"/>
      </sharedItems>
    </cacheField>
    <cacheField name="[Measures].[Sum of Actual Sales]" caption="Sum of Actual Sales" numFmtId="0" hierarchy="56" level="32767"/>
    <cacheField name="[Period].[Pre/Post Covid-19].[Pre/Post Covid-19]" caption="Pre/Post Covid-19" numFmtId="0" hierarchy="4" level="1">
      <sharedItems containsSemiMixedTypes="0" containsNonDate="0" containsString="0"/>
    </cacheField>
  </cacheFields>
  <cacheHierarchies count="62">
    <cacheHierarchy uniqueName="[Period].[Period]" caption="Period" attribute="1" defaultMemberUniqueName="[Period].[Period].[All]" allUniqueName="[Period].[Period].[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ID]" caption="Period ID" attribute="1" defaultMemberUniqueName="[Period].[Period ID].[All]" allUniqueName="[Period].[Period I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2"/>
      </fieldsUsage>
    </cacheHierarchy>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ID]" caption="SKU ID" attribute="1" defaultMemberUniqueName="[SKU].[SKU ID].[All]" allUniqueName="[SKU].[SKU ID].[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s].[Transaction ID]" caption="Transaction ID" attribute="1" defaultMemberUniqueName="[Transactions].[Transaction ID].[All]" allUniqueName="[Transactions].[Transaction ID].[All]" dimensionUniqueName="[Transactions]" displayFolder="" count="0" memberValueDatatype="20"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20" unbalanced="0"/>
    <cacheHierarchy uniqueName="[Transactions].[Target Sales]" caption="Target Sales" attribute="1" defaultMemberUniqueName="[Transactions].[Target Sales].[All]" allUniqueName="[Transactions].[Target Sales].[All]" dimensionUniqueName="[Transactions]" displayFolder="" count="0" memberValueDatatype="5"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8626388887" backgroundQuery="1" createdVersion="8" refreshedVersion="8" minRefreshableVersion="3" recordCount="0" supportSubquery="1" supportAdvancedDrill="1" xr:uid="{F30627D4-2E7F-499B-B010-C1B51965F144}">
  <cacheSource type="external" connectionId="1"/>
  <cacheFields count="5">
    <cacheField name="[Measures].[Sum of Actual Sales]" caption="Sum of Actual Sales" numFmtId="0" hierarchy="56" level="32767"/>
    <cacheField name="[Measures].[Sum of Target Sales]" caption="Sum of Target Sales" numFmtId="0" hierarchy="57" level="32767"/>
    <cacheField name="[Measures].[Sum of Actual Visits]" caption="Sum of Actual Visits" numFmtId="0" hierarchy="58" level="32767"/>
    <cacheField name="[Measures].[Sum of Target Visits]" caption="Sum of Target Visits" numFmtId="0" hierarchy="59" level="32767"/>
    <cacheField name="[Period].[Pre/Post Covid-19].[Pre/Post Covid-19]" caption="Pre/Post Covid-19" numFmtId="0" hierarchy="4" level="1">
      <sharedItems containsSemiMixedTypes="0" containsNonDate="0" containsString="0"/>
    </cacheField>
  </cacheFields>
  <cacheHierarchies count="62">
    <cacheHierarchy uniqueName="[Period].[Period]" caption="Period" attribute="1" defaultMemberUniqueName="[Period].[Period].[All]" allUniqueName="[Period].[Period].[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ID]" caption="Period ID" attribute="1" defaultMemberUniqueName="[Period].[Period ID].[All]" allUniqueName="[Period].[Period I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4"/>
      </fieldsUsage>
    </cacheHierarchy>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ID]" caption="SKU ID" attribute="1" defaultMemberUniqueName="[SKU].[SKU ID].[All]" allUniqueName="[SKU].[SKU ID].[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s].[Transaction ID]" caption="Transaction ID" attribute="1" defaultMemberUniqueName="[Transactions].[Transaction ID].[All]" allUniqueName="[Transactions].[Transaction ID].[All]" dimensionUniqueName="[Transactions]" displayFolder="" count="0" memberValueDatatype="20"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20" unbalanced="0"/>
    <cacheHierarchy uniqueName="[Transactions].[Target Sales]" caption="Target Sales" attribute="1" defaultMemberUniqueName="[Transactions].[Target Sales].[All]" allUniqueName="[Transactions].[Target Sales].[All]" dimensionUniqueName="[Transactions]" displayFolder="" count="0" memberValueDatatype="5"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oneField="1" hidden="1">
      <fieldsUsage count="1">
        <fieldUsage x="3"/>
      </fieldsUsage>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8627083334" backgroundQuery="1" createdVersion="8" refreshedVersion="8" minRefreshableVersion="3" recordCount="0" supportSubquery="1" supportAdvancedDrill="1" xr:uid="{3A583CEF-0001-47F5-A553-BFC7B0229C9A}">
  <cacheSource type="external" connectionId="1"/>
  <cacheFields count="3">
    <cacheField name="[Salesman].[Salesman Name].[Salesman Name]" caption="Salesman Name" numFmtId="0" hierarchy="16" level="1">
      <sharedItems count="3">
        <s v="Samuel George"/>
        <s v="Shweta Kalla "/>
        <s v="Wahid Khan"/>
      </sharedItems>
    </cacheField>
    <cacheField name="[Measures].[Sum of Actual Sales]" caption="Sum of Actual Sales" numFmtId="0" hierarchy="56" level="32767"/>
    <cacheField name="[Period].[Pre/Post Covid-19].[Pre/Post Covid-19]" caption="Pre/Post Covid-19" numFmtId="0" hierarchy="4" level="1">
      <sharedItems containsSemiMixedTypes="0" containsNonDate="0" containsString="0"/>
    </cacheField>
  </cacheFields>
  <cacheHierarchies count="62">
    <cacheHierarchy uniqueName="[Period].[Period]" caption="Period" attribute="1" defaultMemberUniqueName="[Period].[Period].[All]" allUniqueName="[Period].[Period].[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ID]" caption="Period ID" attribute="1" defaultMemberUniqueName="[Period].[Period ID].[All]" allUniqueName="[Period].[Period I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2"/>
      </fieldsUsage>
    </cacheHierarchy>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2" memberValueDatatype="130" unbalanced="0">
      <fieldsUsage count="2">
        <fieldUsage x="-1"/>
        <fieldUsage x="0"/>
      </fieldsUsage>
    </cacheHierarchy>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ID]" caption="SKU ID" attribute="1" defaultMemberUniqueName="[SKU].[SKU ID].[All]" allUniqueName="[SKU].[SKU ID].[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s].[Transaction ID]" caption="Transaction ID" attribute="1" defaultMemberUniqueName="[Transactions].[Transaction ID].[All]" allUniqueName="[Transactions].[Transaction ID].[All]" dimensionUniqueName="[Transactions]" displayFolder="" count="0" memberValueDatatype="20"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20" unbalanced="0"/>
    <cacheHierarchy uniqueName="[Transactions].[Target Sales]" caption="Target Sales" attribute="1" defaultMemberUniqueName="[Transactions].[Target Sales].[All]" allUniqueName="[Transactions].[Target Sales].[All]" dimensionUniqueName="[Transactions]" displayFolder="" count="0" memberValueDatatype="5"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8628587966" backgroundQuery="1" createdVersion="8" refreshedVersion="8" minRefreshableVersion="3" recordCount="0" supportSubquery="1" supportAdvancedDrill="1" xr:uid="{1DB23ACB-996C-4357-88F2-819DE53B4923}">
  <cacheSource type="external" connectionId="1"/>
  <cacheFields count="5">
    <cacheField name="[Measures].[Sum of Actual Sales]" caption="Sum of Actual Sales" numFmtId="0" hierarchy="56" level="32767"/>
    <cacheField name="[Measures].[Sum of Target Sales]" caption="Sum of Target Sales" numFmtId="0" hierarchy="57" level="32767"/>
    <cacheField name="[Period].[Date (Year)].[Date (Year)]" caption="Date (Year)" numFmtId="0" hierarchy="5" level="1">
      <sharedItems count="3">
        <s v="2018"/>
        <s v="2019"/>
        <s v="2020"/>
      </sharedItems>
    </cacheField>
    <cacheField name="[Period].[Date (Month)].[Date (Month)]" caption="Date (Month)" numFmtId="0" hierarchy="7" level="1">
      <sharedItems count="12">
        <s v="Jan"/>
        <s v="Feb"/>
        <s v="Mar"/>
        <s v="Apr"/>
        <s v="May"/>
        <s v="Jun"/>
        <s v="Jul"/>
        <s v="Aug"/>
        <s v="Sep"/>
        <s v="Oct"/>
        <s v="Nov"/>
        <s v="Dec"/>
      </sharedItems>
    </cacheField>
    <cacheField name="[Period].[Pre/Post Covid-19].[Pre/Post Covid-19]" caption="Pre/Post Covid-19" numFmtId="0" hierarchy="4" level="1">
      <sharedItems containsSemiMixedTypes="0" containsNonDate="0" containsString="0"/>
    </cacheField>
  </cacheFields>
  <cacheHierarchies count="62">
    <cacheHierarchy uniqueName="[Period].[Period]" caption="Period" attribute="1" defaultMemberUniqueName="[Period].[Period].[All]" allUniqueName="[Period].[Period].[All]" dimensionUniqueName="[Period]" displayFolder="" count="0" memberValueDatatype="130" unbalanced="0"/>
    <cacheHierarchy uniqueName="[Period].[Date]" caption="Date" attribute="1" time="1" defaultMemberUniqueName="[Period].[Date].[All]" allUniqueName="[Period].[Date].[All]" dimensionUniqueName="[Period]" displayFolder="" count="2" memberValueDatatype="7" unbalanced="0"/>
    <cacheHierarchy uniqueName="[Period].[Period ID]" caption="Period ID" attribute="1" defaultMemberUniqueName="[Period].[Period ID].[All]" allUniqueName="[Period].[Period I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4"/>
      </fieldsUsage>
    </cacheHierarchy>
    <cacheHierarchy uniqueName="[Period].[Date (Year)]" caption="Date (Year)" attribute="1" defaultMemberUniqueName="[Period].[Date (Year)].[All]" allUniqueName="[Period].[Date (Year)].[All]" dimensionUniqueName="[Period]" displayFolder="" count="2" memberValueDatatype="130" unbalanced="0">
      <fieldsUsage count="2">
        <fieldUsage x="-1"/>
        <fieldUsage x="2"/>
      </fieldsUsage>
    </cacheHierarchy>
    <cacheHierarchy uniqueName="[Period].[Date (Quarter)]" caption="Date (Quarter)" attribute="1" defaultMemberUniqueName="[Period].[Date (Quarter)].[All]" allUniqueName="[Period].[Date (Quarter)].[All]" dimensionUniqueName="[Period]" displayFolder="" count="2" memberValueDatatype="130" unbalanced="0"/>
    <cacheHierarchy uniqueName="[Period].[Date (Month)]" caption="Date (Month)" attribute="1" defaultMemberUniqueName="[Period].[Date (Month)].[All]" allUniqueName="[Period].[Date (Month)].[All]" dimensionUniqueName="[Period]" displayFolder="" count="2" memberValueDatatype="130" unbalanced="0">
      <fieldsUsage count="2">
        <fieldUsage x="-1"/>
        <fieldUsage x="3"/>
      </fieldsUsage>
    </cacheHierarchy>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ID]" caption="SKU ID" attribute="1" defaultMemberUniqueName="[SKU].[SKU ID].[All]" allUniqueName="[SKU].[SKU ID].[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s].[Transaction ID]" caption="Transaction ID" attribute="1" defaultMemberUniqueName="[Transactions].[Transaction ID].[All]" allUniqueName="[Transactions].[Transaction ID].[All]" dimensionUniqueName="[Transactions]" displayFolder="" count="0" memberValueDatatype="20"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20" unbalanced="0"/>
    <cacheHierarchy uniqueName="[Transactions].[Target Sales]" caption="Target Sales" attribute="1" defaultMemberUniqueName="[Transactions].[Target Sales].[All]" allUniqueName="[Transactions].[Target Sales].[All]" dimensionUniqueName="[Transactions]" displayFolder="" count="0" memberValueDatatype="5"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8629513889" backgroundQuery="1" createdVersion="8" refreshedVersion="8" minRefreshableVersion="3" recordCount="0" supportSubquery="1" supportAdvancedDrill="1" xr:uid="{8D9C211F-FA02-441D-998A-431CF61EF882}">
  <cacheSource type="external" connectionId="1"/>
  <cacheFields count="3">
    <cacheField name="[Period].[Seasons].[Seasons]" caption="Seasons" numFmtId="0" hierarchy="3" level="1">
      <sharedItems count="4">
        <s v="Fall"/>
        <s v="Spring"/>
        <s v="Summer"/>
        <s v="Winter"/>
      </sharedItems>
    </cacheField>
    <cacheField name="[Measures].[Sum of Actual Sales]" caption="Sum of Actual Sales" numFmtId="0" hierarchy="56" level="32767"/>
    <cacheField name="[Period].[Pre/Post Covid-19].[Pre/Post Covid-19]" caption="Pre/Post Covid-19" numFmtId="0" hierarchy="4" level="1">
      <sharedItems containsSemiMixedTypes="0" containsNonDate="0" containsString="0"/>
    </cacheField>
  </cacheFields>
  <cacheHierarchies count="62">
    <cacheHierarchy uniqueName="[Period].[Period]" caption="Period" attribute="1" defaultMemberUniqueName="[Period].[Period].[All]" allUniqueName="[Period].[Period].[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ID]" caption="Period ID" attribute="1" defaultMemberUniqueName="[Period].[Period ID].[All]" allUniqueName="[Period].[Period ID].[All]" dimensionUniqueName="[Period]" displayFolder="" count="0" memberValueDatatype="130" unbalanced="0"/>
    <cacheHierarchy uniqueName="[Period].[Seasons]" caption="Seasons" attribute="1" defaultMemberUniqueName="[Period].[Seasons].[All]" allUniqueName="[Period].[Seasons].[All]" dimensionUniqueName="[Period]" displayFolder="" count="2" memberValueDatatype="130" unbalanced="0">
      <fieldsUsage count="2">
        <fieldUsage x="-1"/>
        <fieldUsage x="0"/>
      </fieldsUsage>
    </cacheHierarchy>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2"/>
      </fieldsUsage>
    </cacheHierarchy>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ID]" caption="SKU ID" attribute="1" defaultMemberUniqueName="[SKU].[SKU ID].[All]" allUniqueName="[SKU].[SKU ID].[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s].[Transaction ID]" caption="Transaction ID" attribute="1" defaultMemberUniqueName="[Transactions].[Transaction ID].[All]" allUniqueName="[Transactions].[Transaction ID].[All]" dimensionUniqueName="[Transactions]" displayFolder="" count="0" memberValueDatatype="20"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20" unbalanced="0"/>
    <cacheHierarchy uniqueName="[Transactions].[Target Sales]" caption="Target Sales" attribute="1" defaultMemberUniqueName="[Transactions].[Target Sales].[All]" allUniqueName="[Transactions].[Target Sales].[All]" dimensionUniqueName="[Transactions]" displayFolder="" count="0" memberValueDatatype="5"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8629976851" backgroundQuery="1" createdVersion="8" refreshedVersion="8" minRefreshableVersion="3" recordCount="0" supportSubquery="1" supportAdvancedDrill="1" xr:uid="{6676171B-9665-40CA-94FC-F0589F4EAAC4}">
  <cacheSource type="external" connectionId="1"/>
  <cacheFields count="3">
    <cacheField name="[SKU].[Product Focus].[Product Focus]" caption="Product Focus" numFmtId="0" hierarchy="26" level="1">
      <sharedItems count="3">
        <s v="Garnier"/>
        <s v="Maybelline"/>
        <s v="NYX Professional"/>
      </sharedItems>
    </cacheField>
    <cacheField name="[Measures].[Sum of Actual Sales]" caption="Sum of Actual Sales" numFmtId="0" hierarchy="56" level="32767"/>
    <cacheField name="[Period].[Pre/Post Covid-19].[Pre/Post Covid-19]" caption="Pre/Post Covid-19" numFmtId="0" hierarchy="4" level="1">
      <sharedItems containsSemiMixedTypes="0" containsNonDate="0" containsString="0"/>
    </cacheField>
  </cacheFields>
  <cacheHierarchies count="62">
    <cacheHierarchy uniqueName="[Period].[Period]" caption="Period" attribute="1" defaultMemberUniqueName="[Period].[Period].[All]" allUniqueName="[Period].[Period].[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ID]" caption="Period ID" attribute="1" defaultMemberUniqueName="[Period].[Period ID].[All]" allUniqueName="[Period].[Period I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2"/>
      </fieldsUsage>
    </cacheHierarchy>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ID]" caption="SKU ID" attribute="1" defaultMemberUniqueName="[SKU].[SKU ID].[All]" allUniqueName="[SKU].[SKU ID].[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2" memberValueDatatype="130" unbalanced="0">
      <fieldsUsage count="2">
        <fieldUsage x="-1"/>
        <fieldUsage x="0"/>
      </fieldsUsage>
    </cacheHierarchy>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s].[Transaction ID]" caption="Transaction ID" attribute="1" defaultMemberUniqueName="[Transactions].[Transaction ID].[All]" allUniqueName="[Transactions].[Transaction ID].[All]" dimensionUniqueName="[Transactions]" displayFolder="" count="0" memberValueDatatype="20"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20" unbalanced="0"/>
    <cacheHierarchy uniqueName="[Transactions].[Target Sales]" caption="Target Sales" attribute="1" defaultMemberUniqueName="[Transactions].[Target Sales].[All]" allUniqueName="[Transactions].[Target Sales].[All]" dimensionUniqueName="[Transactions]" displayFolder="" count="0" memberValueDatatype="5"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8627893519" backgroundQuery="1" createdVersion="8" refreshedVersion="8" minRefreshableVersion="3" recordCount="0" supportSubquery="1" supportAdvancedDrill="1" xr:uid="{97CF3FB3-AF6A-4A4D-AF67-7CB125E2FF15}">
  <cacheSource type="external" connectionId="1"/>
  <cacheFields count="2">
    <cacheField name="[Period].[Pre/Post Covid-19].[Pre/Post Covid-19]" caption="Pre/Post Covid-19" numFmtId="0" hierarchy="4" level="1">
      <sharedItems count="2">
        <s v="Post Covid-19"/>
        <s v="Pre Covid-19"/>
      </sharedItems>
    </cacheField>
    <cacheField name="[Measures].[Sum of Actual Sales]" caption="Sum of Actual Sales" numFmtId="0" hierarchy="56" level="32767"/>
  </cacheFields>
  <cacheHierarchies count="62">
    <cacheHierarchy uniqueName="[Period].[Period]" caption="Period" attribute="1" defaultMemberUniqueName="[Period].[Period].[All]" allUniqueName="[Period].[Period].[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ID]" caption="Period ID" attribute="1" defaultMemberUniqueName="[Period].[Period ID].[All]" allUniqueName="[Period].[Period I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0"/>
      </fieldsUsage>
    </cacheHierarchy>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ID]" caption="SKU ID" attribute="1" defaultMemberUniqueName="[SKU].[SKU ID].[All]" allUniqueName="[SKU].[SKU ID].[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s].[Transaction ID]" caption="Transaction ID" attribute="1" defaultMemberUniqueName="[Transactions].[Transaction ID].[All]" allUniqueName="[Transactions].[Transaction ID].[All]" dimensionUniqueName="[Transactions]" displayFolder="" count="0" memberValueDatatype="20"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20" unbalanced="0"/>
    <cacheHierarchy uniqueName="[Transactions].[Target Sales]" caption="Target Sales" attribute="1" defaultMemberUniqueName="[Transactions].[Target Sales].[All]" allUniqueName="[Transactions].[Target Sales].[All]" dimensionUniqueName="[Transactions]" displayFolder="" count="0" memberValueDatatype="5"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hidden="1">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hidden="1">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648629050927" backgroundQuery="1" createdVersion="8" refreshedVersion="8" minRefreshableVersion="3" recordCount="0" supportSubquery="1" supportAdvancedDrill="1" xr:uid="{8D83530A-6A47-461C-90B2-55ED979EF13D}">
  <cacheSource type="external" connectionId="1"/>
  <cacheFields count="3">
    <cacheField name="[Period].[Pre/Post Covid-19].[Pre/Post Covid-19]" caption="Pre/Post Covid-19" numFmtId="0" hierarchy="4" level="1">
      <sharedItems count="2">
        <s v="Post Covid-19"/>
        <s v="Pre Covid-19"/>
      </sharedItems>
    </cacheField>
    <cacheField name="[Measures].[Sum of Actual Visits]" caption="Sum of Actual Visits" numFmtId="0" hierarchy="58" level="32767"/>
    <cacheField name="[Measures].[Sum of Target Visits]" caption="Sum of Target Visits" numFmtId="0" hierarchy="59" level="32767"/>
  </cacheFields>
  <cacheHierarchies count="62">
    <cacheHierarchy uniqueName="[Period].[Period]" caption="Period" attribute="1" defaultMemberUniqueName="[Period].[Period].[All]" allUniqueName="[Period].[Period].[All]" dimensionUniqueName="[Period]" displayFolder="" count="0" memberValueDatatype="130" unbalanced="0"/>
    <cacheHierarchy uniqueName="[Period].[Date]" caption="Date" attribute="1" time="1" defaultMemberUniqueName="[Period].[Date].[All]" allUniqueName="[Period].[Date].[All]" dimensionUniqueName="[Period]" displayFolder="" count="0" memberValueDatatype="7" unbalanced="0"/>
    <cacheHierarchy uniqueName="[Period].[Period ID]" caption="Period ID" attribute="1" defaultMemberUniqueName="[Period].[Period ID].[All]" allUniqueName="[Period].[Period ID].[All]" dimensionUniqueName="[Period]" displayFolder="" count="0" memberValueDatatype="130" unbalanced="0"/>
    <cacheHierarchy uniqueName="[Period].[Seasons]" caption="Seasons" attribute="1" defaultMemberUniqueName="[Period].[Seasons].[All]" allUniqueName="[Period].[Seasons].[All]" dimensionUniqueName="[Period]" displayFolder="" count="0" memberValueDatatype="130" unbalanced="0"/>
    <cacheHierarchy uniqueName="[Period].[Pre/Post Covid-19]" caption="Pre/Post Covid-19" attribute="1" defaultMemberUniqueName="[Period].[Pre/Post Covid-19].[All]" allUniqueName="[Period].[Pre/Post Covid-19].[All]" dimensionUniqueName="[Period]" displayFolder="" count="2" memberValueDatatype="130" unbalanced="0">
      <fieldsUsage count="2">
        <fieldUsage x="-1"/>
        <fieldUsage x="0"/>
      </fieldsUsage>
    </cacheHierarchy>
    <cacheHierarchy uniqueName="[Period].[Date (Year)]" caption="Date (Year)" attribute="1" defaultMemberUniqueName="[Period].[Date (Year)].[All]" allUniqueName="[Period].[Date (Year)].[All]" dimensionUniqueName="[Period]" displayFolder="" count="2" memberValueDatatype="130" unbalanced="0"/>
    <cacheHierarchy uniqueName="[Period].[Date (Quarter)]" caption="Date (Quarter)" attribute="1" defaultMemberUniqueName="[Period].[Date (Quarter)].[All]" allUniqueName="[Period].[Date (Quarter)].[All]" dimensionUniqueName="[Period]" displayFolder="" count="0" memberValueDatatype="130" unbalanced="0"/>
    <cacheHierarchy uniqueName="[Period].[Date (Month)]" caption="Date (Month)" attribute="1" defaultMemberUniqueName="[Period].[Date (Month)].[All]" allUniqueName="[Period].[Date (Month)].[All]" dimensionUniqueName="[Period]" displayFolder="" count="0" memberValueDatatype="130" unbalanced="0"/>
    <cacheHierarchy uniqueName="[Region].[City-ID]" caption="City-ID" attribute="1" defaultMemberUniqueName="[Region].[City-ID].[All]" allUniqueName="[Region].[City-ID].[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Population]" caption="Population" attribute="1" defaultMemberUniqueName="[Region].[Population].[All]" allUniqueName="[Region].[Population].[All]" dimensionUniqueName="[Region]" displayFolder="" count="0" memberValueDatatype="20" unbalanced="0"/>
    <cacheHierarchy uniqueName="[Salesman].[Salesman ID]" caption="Salesman ID" attribute="1" defaultMemberUniqueName="[Salesman].[Salesman ID].[All]" allUniqueName="[Salesman].[Salesman ID].[All]" dimensionUniqueName="[Salesman]" displayFolder="" count="0" memberValueDatatype="130" unbalanced="0"/>
    <cacheHierarchy uniqueName="[Salesman].[First Name]" caption="First Name" attribute="1" defaultMemberUniqueName="[Salesman].[First Name].[All]" allUniqueName="[Salesman].[First Name].[All]" dimensionUniqueName="[Salesman]" displayFolder="" count="0" memberValueDatatype="130" unbalanced="0"/>
    <cacheHierarchy uniqueName="[Salesman].[Last Name]" caption="Last Name" attribute="1" defaultMemberUniqueName="[Salesman].[Last Name].[All]" allUniqueName="[Salesman].[Last Name].[All]" dimensionUniqueName="[Salesman]" displayFolder="" count="0" memberValueDatatype="130" unbalanced="0"/>
    <cacheHierarchy uniqueName="[Salesman].[Salesman Name]" caption="Salesman Name" attribute="1" defaultMemberUniqueName="[Salesman].[Salesman Name].[All]" allUniqueName="[Salesman].[Salesman Name].[All]" dimensionUniqueName="[Salesman]" displayFolder="" count="0" memberValueDatatype="130" unbalanced="0"/>
    <cacheHierarchy uniqueName="[Salesman].[Gender]" caption="Gender" attribute="1" defaultMemberUniqueName="[Salesman].[Gender].[All]" allUniqueName="[Salesman].[Gender].[All]" dimensionUniqueName="[Salesman]" displayFolder="" count="0" memberValueDatatype="130" unbalanced="0"/>
    <cacheHierarchy uniqueName="[Salesman].[Age]" caption="Age" attribute="1" defaultMemberUniqueName="[Salesman].[Age].[All]" allUniqueName="[Salesman].[Age].[All]" dimensionUniqueName="[Salesman]" displayFolder="" count="0" memberValueDatatype="20" unbalanced="0"/>
    <cacheHierarchy uniqueName="[Salesman].[Experience (Years)]" caption="Experience (Years)" attribute="1" defaultMemberUniqueName="[Salesman].[Experience (Years)].[All]" allUniqueName="[Salesman].[Experience (Years)].[All]" dimensionUniqueName="[Salesman]" displayFolder="" count="0" memberValueDatatype="20" unbalanced="0"/>
    <cacheHierarchy uniqueName="[Salesman].[Marital Status]" caption="Marital Status" attribute="1" defaultMemberUniqueName="[Salesman].[Marital Status].[All]" allUniqueName="[Salesman].[Marital Status].[All]" dimensionUniqueName="[Salesman]" displayFolder="" count="0" memberValueDatatype="130" unbalanced="0"/>
    <cacheHierarchy uniqueName="[Salesman].[Sales Manager Name]" caption="Sales Manager Name" attribute="1" defaultMemberUniqueName="[Salesman].[Sales Manager Name].[All]" allUniqueName="[Salesman].[Sales Manager Name].[All]" dimensionUniqueName="[Salesman]" displayFolder="" count="0" memberValueDatatype="130" unbalanced="0"/>
    <cacheHierarchy uniqueName="[Salesman].[Age Group]" caption="Age Group" attribute="1" defaultMemberUniqueName="[Salesman].[Age Group].[All]" allUniqueName="[Salesman].[Age Group].[All]" dimensionUniqueName="[Salesman]" displayFolder="" count="0" memberValueDatatype="130" unbalanced="0"/>
    <cacheHierarchy uniqueName="[Salesman].[Experience Group]" caption="Experience Group" attribute="1" defaultMemberUniqueName="[Salesman].[Experience Group].[All]" allUniqueName="[Salesman].[Experience Group].[All]" dimensionUniqueName="[Salesman]" displayFolder="" count="0" memberValueDatatype="130" unbalanced="0"/>
    <cacheHierarchy uniqueName="[SKU].[SKU ID]" caption="SKU ID" attribute="1" defaultMemberUniqueName="[SKU].[SKU ID].[All]" allUniqueName="[SKU].[SKU ID].[All]" dimensionUniqueName="[SKU]" displayFolder="" count="0" memberValueDatatype="130" unbalanced="0"/>
    <cacheHierarchy uniqueName="[SKU].[SKU Type]" caption="SKU Type" attribute="1" defaultMemberUniqueName="[SKU].[SKU Type].[All]" allUniqueName="[SKU].[SKU Type].[All]" dimensionUniqueName="[SKU]" displayFolder="" count="0" memberValueDatatype="130" unbalanced="0"/>
    <cacheHierarchy uniqueName="[SKU].[Product Focus]" caption="Product Focus" attribute="1" defaultMemberUniqueName="[SKU].[Product Focus].[All]" allUniqueName="[SKU].[Product Focus].[All]" dimensionUniqueName="[SKU]"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City ID]" caption="City ID" attribute="1" defaultMemberUniqueName="[Stores].[City ID].[All]" allUniqueName="[Stores].[City ID].[All]" dimensionUniqueName="[Stores]" displayFolder="" count="0" memberValueDatatype="130" unbalanced="0"/>
    <cacheHierarchy uniqueName="[Stores].[Retailer Name]" caption="Retailer Name" attribute="1" defaultMemberUniqueName="[Stores].[Retailer Name].[All]" allUniqueName="[Stores].[Retailer Name].[All]" dimensionUniqueName="[Stores]" displayFolder="" count="0" memberValueDatatype="130" unbalanced="0"/>
    <cacheHierarchy uniqueName="[Stores].[Retailer Category]" caption="Retailer Category" attribute="1" defaultMemberUniqueName="[Stores].[Retailer Category].[All]" allUniqueName="[Stores].[Retailer Category].[All]" dimensionUniqueName="[Stores]" displayFolder="" count="0" memberValueDatatype="130" unbalanced="0"/>
    <cacheHierarchy uniqueName="[Stores].[Retailer Class]" caption="Retailer Class" attribute="1" defaultMemberUniqueName="[Stores].[Retailer Class].[All]" allUniqueName="[Stores].[Retailer Class].[All]" dimensionUniqueName="[Stores]" displayFolder="" count="0" memberValueDatatype="130" unbalanced="0"/>
    <cacheHierarchy uniqueName="[Stores].[Pin Code]" caption="Pin Code" attribute="1" defaultMemberUniqueName="[Stores].[Pin Code].[All]" allUniqueName="[Stores].[Pin Code].[All]" dimensionUniqueName="[Stores]" displayFolder="" count="0" memberValueDatatype="20" unbalanced="0"/>
    <cacheHierarchy uniqueName="[Stores].[Schemes]" caption="Schemes" attribute="1" defaultMemberUniqueName="[Stores].[Schemes].[All]" allUniqueName="[Stores].[Schemes].[All]" dimensionUniqueName="[Stores]" displayFolder="" count="0" memberValueDatatype="130" unbalanced="0"/>
    <cacheHierarchy uniqueName="[Transactions].[Transaction ID]" caption="Transaction ID" attribute="1" defaultMemberUniqueName="[Transactions].[Transaction ID].[All]" allUniqueName="[Transactions].[Transaction ID].[All]" dimensionUniqueName="[Transactions]" displayFolder="" count="0" memberValueDatatype="20" unbalanced="0"/>
    <cacheHierarchy uniqueName="[Transactions].[Salesman ID]" caption="Salesman ID" attribute="1" defaultMemberUniqueName="[Transactions].[Salesman ID].[All]" allUniqueName="[Transactions].[Salesman ID].[All]" dimensionUniqueName="[Transactions]" displayFolder="" count="0" memberValueDatatype="130" unbalanced="0"/>
    <cacheHierarchy uniqueName="[Transactions].[City ID]" caption="City ID" attribute="1" defaultMemberUniqueName="[Transactions].[City ID].[All]" allUniqueName="[Transactions].[City ID].[All]" dimensionUniqueName="[Transactions]" displayFolder="" count="0" memberValueDatatype="130" unbalanced="0"/>
    <cacheHierarchy uniqueName="[Transactions].[SKU Code]" caption="SKU Code" attribute="1" defaultMemberUniqueName="[Transactions].[SKU Code].[All]" allUniqueName="[Transactions].[SKU Code].[All]" dimensionUniqueName="[Transactions]" displayFolder="" count="0" memberValueDatatype="130" unbalanced="0"/>
    <cacheHierarchy uniqueName="[Transactions].[Store ID]" caption="Store ID" attribute="1" defaultMemberUniqueName="[Transactions].[Store ID].[All]" allUniqueName="[Transactions].[Store ID].[All]" dimensionUniqueName="[Transactions]" displayFolder="" count="0" memberValueDatatype="130" unbalanced="0"/>
    <cacheHierarchy uniqueName="[Transactions].[Period ID]" caption="Period ID" attribute="1" defaultMemberUniqueName="[Transactions].[Period ID].[All]" allUniqueName="[Transactions].[Period ID].[All]" dimensionUniqueName="[Transactions]" displayFolder="" count="0" memberValueDatatype="130" unbalanced="0"/>
    <cacheHierarchy uniqueName="[Transactions].[Unique Transaction ID]" caption="Unique Transaction ID" attribute="1" defaultMemberUniqueName="[Transactions].[Unique Transaction ID].[All]" allUniqueName="[Transactions].[Unique Transaction ID].[All]" dimensionUniqueName="[Transactions]" displayFolder="" count="0" memberValueDatatype="130" unbalanced="0"/>
    <cacheHierarchy uniqueName="[Transactions].[Actual Sales]" caption="Actual Sales" attribute="1" defaultMemberUniqueName="[Transactions].[Actual Sales].[All]" allUniqueName="[Transactions].[Actual Sales].[All]" dimensionUniqueName="[Transactions]" displayFolder="" count="0" memberValueDatatype="20" unbalanced="0"/>
    <cacheHierarchy uniqueName="[Transactions].[Target Sales]" caption="Target Sales" attribute="1" defaultMemberUniqueName="[Transactions].[Target Sales].[All]" allUniqueName="[Transactions].[Target Sales].[All]" dimensionUniqueName="[Transactions]" displayFolder="" count="0" memberValueDatatype="5" unbalanced="0"/>
    <cacheHierarchy uniqueName="[Transactions].[Actual Visits]" caption="Actual Visits" attribute="1" defaultMemberUniqueName="[Transactions].[Actual Visits].[All]" allUniqueName="[Transactions].[Actual Visits].[All]" dimensionUniqueName="[Transactions]" displayFolder="" count="0" memberValueDatatype="5" unbalanced="0"/>
    <cacheHierarchy uniqueName="[Transactions].[Target Visits]" caption="Target Visits" attribute="1" defaultMemberUniqueName="[Transactions].[Target Visits].[All]" allUniqueName="[Transactions].[Target Visits].[All]" dimensionUniqueName="[Transactions]" displayFolder="" count="0" memberValueDatatype="5" unbalanced="0"/>
    <cacheHierarchy uniqueName="[Transactions].[Rand Sales]" caption="Rand Sales" attribute="1" defaultMemberUniqueName="[Transactions].[Rand Sales].[All]" allUniqueName="[Transactions].[Rand Sales].[All]" dimensionUniqueName="[Transactions]" displayFolder="" count="0" memberValueDatatype="5" unbalanced="0"/>
    <cacheHierarchy uniqueName="[Transactions].[Rand Visits]" caption="Rand Visits" attribute="1" defaultMemberUniqueName="[Transactions].[Rand Visits].[All]" allUniqueName="[Transactions].[Rand Visits].[All]" dimensionUniqueName="[Transactions]" displayFolder="" count="0" memberValueDatatype="5" unbalanced="0"/>
    <cacheHierarchy uniqueName="[Period].[Date (Month Index)]" caption="Date (Month Index)" attribute="1" defaultMemberUniqueName="[Period].[Date (Month Index)].[All]" allUniqueName="[Period].[Date (Month Index)].[All]" dimensionUniqueName="[Period]" displayFolder="" count="0" memberValueDatatype="20" unbalanced="0" hidden="1"/>
    <cacheHierarchy uniqueName="[Measures].[__XL_Count Transactions]" caption="__XL_Count Transactions" measure="1" displayFolder="" measureGroup="Transactions" count="0" hidden="1"/>
    <cacheHierarchy uniqueName="[Measures].[__XL_Count Salesman]" caption="__XL_Count Salesman" measure="1" displayFolder="" measureGroup="Salesman" count="0" hidden="1"/>
    <cacheHierarchy uniqueName="[Measures].[__XL_Count Region]" caption="__XL_Count Region" measure="1" displayFolder="" measureGroup="Region" count="0" hidden="1"/>
    <cacheHierarchy uniqueName="[Measures].[__XL_Count SKU]" caption="__XL_Count SKU" measure="1" displayFolder="" measureGroup="SKU" count="0" hidden="1"/>
    <cacheHierarchy uniqueName="[Measures].[__XL_Count Stores]" caption="__XL_Count Stores" measure="1" displayFolder="" measureGroup="Stores" count="0" hidden="1"/>
    <cacheHierarchy uniqueName="[Measures].[__XL_Count Period]" caption="__XL_Count Period" measure="1" displayFolder="" measureGroup="Period" count="0" hidden="1"/>
    <cacheHierarchy uniqueName="[Measures].[__No measures defined]" caption="__No measures defined" measure="1" displayFolder="" count="0" hidden="1"/>
    <cacheHierarchy uniqueName="[Measures].[Sum of Actual Sales]" caption="Sum of Actual Sales" measure="1" displayFolder="" measureGroup="Transactions" count="0" hidden="1">
      <extLst>
        <ext xmlns:x15="http://schemas.microsoft.com/office/spreadsheetml/2010/11/main" uri="{B97F6D7D-B522-45F9-BDA1-12C45D357490}">
          <x15:cacheHierarchy aggregatedColumn="42"/>
        </ext>
      </extLst>
    </cacheHierarchy>
    <cacheHierarchy uniqueName="[Measures].[Sum of Target Sales]" caption="Sum of Target Sales" measure="1" displayFolder="" measureGroup="Transactions" count="0" hidden="1">
      <extLst>
        <ext xmlns:x15="http://schemas.microsoft.com/office/spreadsheetml/2010/11/main" uri="{B97F6D7D-B522-45F9-BDA1-12C45D357490}">
          <x15:cacheHierarchy aggregatedColumn="43"/>
        </ext>
      </extLst>
    </cacheHierarchy>
    <cacheHierarchy uniqueName="[Measures].[Sum of Actual Visits]" caption="Sum of Actual Visits" measure="1" displayFolder="" measureGroup="Transactions"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Target Visits]" caption="Sum of Target Visits" measure="1" displayFolder="" measureGroup="Transactions"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Rand Sales]" caption="Sum of Rand Sales" measure="1" displayFolder="" measureGroup="Transactions" count="0" hidden="1">
      <extLst>
        <ext xmlns:x15="http://schemas.microsoft.com/office/spreadsheetml/2010/11/main" uri="{B97F6D7D-B522-45F9-BDA1-12C45D357490}">
          <x15:cacheHierarchy aggregatedColumn="46"/>
        </ext>
      </extLst>
    </cacheHierarchy>
    <cacheHierarchy uniqueName="[Measures].[Sum of Rand Visits]" caption="Sum of Rand Visits" measure="1" displayFolder="" measureGroup="Transactions" count="0" hidden="1">
      <extLst>
        <ext xmlns:x15="http://schemas.microsoft.com/office/spreadsheetml/2010/11/main" uri="{B97F6D7D-B522-45F9-BDA1-12C45D357490}">
          <x15:cacheHierarchy aggregatedColumn="47"/>
        </ext>
      </extLst>
    </cacheHierarchy>
  </cacheHierarchies>
  <kpis count="0"/>
  <dimensions count="7">
    <dimension measure="1" name="Measures" uniqueName="[Measures]" caption="Measures"/>
    <dimension name="Period" uniqueName="[Period]" caption="Period"/>
    <dimension name="Region" uniqueName="[Region]" caption="Region"/>
    <dimension name="Salesman" uniqueName="[Salesman]" caption="Salesman"/>
    <dimension name="SKU" uniqueName="[SKU]" caption="SKU"/>
    <dimension name="Stores" uniqueName="[Stores]" caption="Stores"/>
    <dimension name="Transactions" uniqueName="[Transactions]" caption="Transactions"/>
  </dimensions>
  <measureGroups count="6">
    <measureGroup name="Period" caption="Period"/>
    <measureGroup name="Region" caption="Region"/>
    <measureGroup name="Salesman" caption="Salesman"/>
    <measureGroup name="SKU" caption="SKU"/>
    <measureGroup name="Stores" caption="Stores"/>
    <measureGroup name="Transactions" caption="Transactions"/>
  </measureGroups>
  <maps count="11">
    <map measureGroup="0" dimension="1"/>
    <map measureGroup="1" dimension="2"/>
    <map measureGroup="2" dimension="3"/>
    <map measureGroup="3" dimension="4"/>
    <map measureGroup="4" dimension="5"/>
    <map measureGroup="5" dimension="1"/>
    <map measureGroup="5" dimension="2"/>
    <map measureGroup="5" dimension="3"/>
    <map measureGroup="5" dimension="4"/>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5B6CEB-8B06-4059-85F2-B39D378485E7}" name="Storewise SAles" cacheId="1" applyNumberFormats="0" applyBorderFormats="0" applyFontFormats="0" applyPatternFormats="0" applyAlignmentFormats="0" applyWidthHeightFormats="1" dataCaption="Values" updatedVersion="8" minRefreshableVersion="3" useAutoFormatting="1" rowGrandTotals="0" itemPrintTitles="1" createdVersion="8" indent="0" compact="0" outline="1" outlineData="1" compactData="0" multipleFieldFilters="0" chartFormat="4">
  <location ref="A3:B53" firstHeaderRow="1" firstDataRow="1" firstDataCol="1"/>
  <pivotFields count="3">
    <pivotField axis="axisRow" compact="0" allDrilled="1"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compact="0" showAll="0" defaultSubtotal="0"/>
    <pivotField compact="0"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Sum of Actual Sales" fld="1" baseField="0" baseItem="0" numFmtId="165"/>
  </dataFields>
  <formats count="2">
    <format dxfId="74">
      <pivotArea outline="0" collapsedLevelsAreSubtotals="1" fieldPosition="0"/>
    </format>
    <format dxfId="7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A473D-3DA4-4D86-B60B-8B210F655105}" name="KPI'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Actual Sales" fld="0" baseField="0" baseItem="0"/>
    <dataField name="Sum of Target Sales" fld="1" baseField="0" baseItem="0"/>
    <dataField name="Sum of Actual Visits" fld="2" baseField="0" baseItem="0"/>
    <dataField name="Sum of Target Visits" fld="3" baseField="0" baseItem="0"/>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xlsx!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D40B7B-0B45-4415-B88C-6787EC1A3AE4}" name="Regionwise 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C8"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Fields count="1">
    <field x="-2"/>
  </colFields>
  <colItems count="2">
    <i>
      <x/>
    </i>
    <i i="1">
      <x v="1"/>
    </i>
  </colItems>
  <dataFields count="2">
    <dataField name="Sum of Actual Sales" fld="1" baseField="0" baseItem="0" numFmtId="165"/>
    <dataField name="Sum of Target Sales" fld="2" baseField="0" baseItem="0" numFmtId="165"/>
  </dataFields>
  <formats count="4">
    <format dxfId="72">
      <pivotArea outline="0" collapsedLevelsAreSubtotals="1" fieldPosition="0">
        <references count="1">
          <reference field="4294967294" count="1" selected="0">
            <x v="0"/>
          </reference>
        </references>
      </pivotArea>
    </format>
    <format dxfId="71">
      <pivotArea dataOnly="0" labelOnly="1" outline="0" fieldPosition="0">
        <references count="1">
          <reference field="4294967294" count="1">
            <x v="0"/>
          </reference>
        </references>
      </pivotArea>
    </format>
    <format dxfId="70">
      <pivotArea outline="0" collapsedLevelsAreSubtotals="1" fieldPosition="0">
        <references count="1">
          <reference field="4294967294" count="1" selected="0">
            <x v="1"/>
          </reference>
        </references>
      </pivotArea>
    </format>
    <format dxfId="69">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A2FE53-DDBD-4504-B1B1-7736D2846732}" name="Top Salesman"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6"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Actual Sales" fld="1" baseField="0" baseItem="0" numFmtId="164"/>
  </dataFields>
  <formats count="2">
    <format dxfId="68">
      <pivotArea outline="0" collapsedLevelsAreSubtotals="1" fieldPosition="0"/>
    </format>
    <format dxfId="6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6">
      <autoFilter ref="A1">
        <filterColumn colId="0">
          <top10 val="3" filterVal="3"/>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alesm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20809-3301-4071-95D9-9BB1B4742DE4}" name="Prepost Covid Sales"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Sum of Actual Sales" fld="1"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eri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9C610C-06E5-4718-AF33-8DDFD09B02AC}" name="Yearwise Sales"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C42"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2"/>
    <field x="3"/>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rowItems>
  <colFields count="1">
    <field x="-2"/>
  </colFields>
  <colItems count="2">
    <i>
      <x/>
    </i>
    <i i="1">
      <x v="1"/>
    </i>
  </colItems>
  <dataFields count="2">
    <dataField name="Sum of Actual Sales" fld="0" baseField="0" baseItem="0"/>
    <dataField name="Sum of Target Sales" fld="1" baseField="0" baseItem="0" numFmtId="164"/>
  </dataFields>
  <formats count="2">
    <format dxfId="66">
      <pivotArea outline="0" collapsedLevelsAreSubtotals="1" fieldPosition="0">
        <references count="1">
          <reference field="4294967294" count="1" selected="0">
            <x v="1"/>
          </reference>
        </references>
      </pivotArea>
    </format>
    <format dxfId="65">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eri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61BE3C-7C0C-4CF0-9CFE-756F25A66FA1}" name="Prepost covid visits"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e post Covid-19">
  <location ref="A3:C5"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2">
    <i>
      <x/>
    </i>
    <i>
      <x v="1"/>
    </i>
  </rowItems>
  <colFields count="1">
    <field x="-2"/>
  </colFields>
  <colItems count="2">
    <i>
      <x/>
    </i>
    <i i="1">
      <x v="1"/>
    </i>
  </colItems>
  <dataFields count="2">
    <dataField name="Sum of Actual Visits" fld="1" showDataAs="percentOfTotal" baseField="0" baseItem="0" numFmtId="10"/>
    <dataField name="Sum of Target Visits" fld="2"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eri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B7B782-F88F-482B-B11D-ABC364F1F738}" name="Season Sales"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Actual Sales" fld="1" baseField="0" baseItem="0" numFmtId="165"/>
  </dataFields>
  <formats count="2">
    <format dxfId="64">
      <pivotArea outline="0" collapsedLevelsAreSubtotals="1" fieldPosition="0"/>
    </format>
    <format dxfId="6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eri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8DAE49-91DA-49F7-AC3E-7CC08DF6BD4A}" name="Product Sales"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Actual Sales" fld="1"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2"/>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KU]"/>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84476C8-6B06-4353-BB4E-E3292B7091F3}" sourceName="[Period].[Date (Year)]">
  <pivotTables>
    <pivotTable tabId="13" name="Regionwise Sales"/>
    <pivotTable tabId="11" name="Storewise SAles"/>
    <pivotTable tabId="12" name="KPI's"/>
    <pivotTable tabId="14" name="Top Salesman"/>
    <pivotTable tabId="15" name="Prepost Covid Sales"/>
    <pivotTable tabId="17" name="Yearwise Sales"/>
    <pivotTable tabId="18" name="Prepost covid visits"/>
    <pivotTable tabId="20" name="Season Sales"/>
    <pivotTable tabId="21" name="Product Sales"/>
  </pivotTables>
  <data>
    <olap pivotCacheId="1172546691">
      <levels count="2">
        <level uniqueName="[Period].[Date (Year)].[(All)]" sourceCaption="(All)" count="0"/>
        <level uniqueName="[Period].[Date (Year)].[Date (Year)]" sourceCaption="Date (Year)" count="3">
          <ranges>
            <range startItem="0">
              <i n="[Period].[Date (Year)].&amp;[2018]" c="2018"/>
              <i n="[Period].[Date (Year)].&amp;[2019]" c="2019"/>
              <i n="[Period].[Date (Year)].&amp;[2020]" c="2020"/>
            </range>
          </ranges>
        </level>
      </levels>
      <selections count="1">
        <selection n="[Period].[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_Post_Covid_19" xr10:uid="{3A79135F-D77A-4C74-A0B1-79019A5A81DA}" sourceName="[Period].[Pre/Post Covid-19]">
  <pivotTables>
    <pivotTable tabId="13" name="Regionwise Sales"/>
    <pivotTable tabId="11" name="Storewise SAles"/>
    <pivotTable tabId="12" name="KPI's"/>
    <pivotTable tabId="14" name="Top Salesman"/>
    <pivotTable tabId="15" name="Prepost Covid Sales"/>
    <pivotTable tabId="17" name="Yearwise Sales"/>
    <pivotTable tabId="18" name="Prepost covid visits"/>
    <pivotTable tabId="20" name="Season Sales"/>
    <pivotTable tabId="21" name="Product Sales"/>
  </pivotTables>
  <data>
    <olap pivotCacheId="1172546691">
      <levels count="2">
        <level uniqueName="[Period].[Pre/Post Covid-19].[(All)]" sourceCaption="(All)" count="0"/>
        <level uniqueName="[Period].[Pre/Post Covid-19].[Pre/Post Covid-19]" sourceCaption="Pre/Post Covid-19" count="2">
          <ranges>
            <range startItem="0">
              <i n="[Period].[Pre/Post Covid-19].&amp;[Post Covid-19]" c="Post Covid-19"/>
              <i n="[Period].[Pre/Post Covid-19].&amp;[Pre Covid-19]" c="Pre Covid-19"/>
            </range>
          </ranges>
        </level>
      </levels>
      <selections count="1">
        <selection n="[Period].[Pre/Post Covid-19].[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Year 1" xr10:uid="{EEF70BA9-2CAD-4EB1-A31D-862B60455299}" cache="Slicer_Date__Year" caption="Year" columnCount="3" level="1" rowHeight="182880"/>
  <slicer name="Pre/Post Covid-19 1" xr10:uid="{4BBE9200-6041-43BE-9558-40A7D744AFC6}" cache="Slicer_Pre_Post_Covid_19" caption="Pre/Post Covid-19"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D376295-8F92-45D5-91C5-C2157A36C024}" cache="Slicer_Date__Year" caption="Date (Year)" columnCount="3" level="1" rowHeight="182880"/>
  <slicer name="Pre/Post Covid-19" xr10:uid="{74E459A6-6331-429D-B8AE-F992B459C41F}" cache="Slicer_Pre_Post_Covid_19" caption="Pre/Post Covid-19" columnCount="3"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nsactions" displayName="Transactions" ref="A1:M201" totalsRowShown="0" headerRowDxfId="62" headerRowBorderDxfId="61" tableBorderDxfId="60" totalsRowBorderDxfId="59">
  <autoFilter ref="A1:M201" xr:uid="{00000000-0009-0000-0100-000001000000}">
    <filterColumn colId="9">
      <filters>
        <filter val="1"/>
        <filter val="10"/>
        <filter val="11"/>
        <filter val="12"/>
        <filter val="13"/>
        <filter val="14"/>
        <filter val="15"/>
        <filter val="16"/>
        <filter val="17"/>
        <filter val="2"/>
        <filter val="20"/>
        <filter val="3"/>
        <filter val="4"/>
        <filter val="5"/>
        <filter val="6"/>
        <filter val="7"/>
        <filter val="8"/>
        <filter val="9"/>
      </filters>
    </filterColumn>
  </autoFilter>
  <tableColumns count="13">
    <tableColumn id="1" xr3:uid="{00000000-0010-0000-0000-000001000000}" name="Transaction ID" dataDxfId="58"/>
    <tableColumn id="2" xr3:uid="{00000000-0010-0000-0000-000002000000}" name="Salesman ID" dataDxfId="57">
      <calculatedColumnFormula>"SM-"&amp;RANDBETWEEN(1,20)</calculatedColumnFormula>
    </tableColumn>
    <tableColumn id="3" xr3:uid="{00000000-0010-0000-0000-000003000000}" name="City ID" dataDxfId="56">
      <calculatedColumnFormula>"CT-"&amp;RANDBETWEEN(1,25)</calculatedColumnFormula>
    </tableColumn>
    <tableColumn id="4" xr3:uid="{00000000-0010-0000-0000-000004000000}" name="SKU ID" dataDxfId="55">
      <calculatedColumnFormula>"SKU-"&amp;RANDBETWEEN(10,30)</calculatedColumnFormula>
    </tableColumn>
    <tableColumn id="5" xr3:uid="{00000000-0010-0000-0000-000005000000}" name="Store ID" dataDxfId="54">
      <calculatedColumnFormula>"STR-"&amp;RANDBETWEEN(1,50)</calculatedColumnFormula>
    </tableColumn>
    <tableColumn id="6" xr3:uid="{00000000-0010-0000-0000-000006000000}" name="Period ID" dataDxfId="53">
      <calculatedColumnFormula>"PRD-"&amp;RANDBETWEEN(1,36)</calculatedColumnFormula>
    </tableColumn>
    <tableColumn id="7" xr3:uid="{00000000-0010-0000-0000-000007000000}" name="Unique Transaction ID" dataDxfId="52">
      <calculatedColumnFormula>_xlfn.CONCAT(A2,B2,C2,D2,E2,F2)</calculatedColumnFormula>
    </tableColumn>
    <tableColumn id="8" xr3:uid="{00000000-0010-0000-0000-000008000000}" name="Actual Sales" dataDxfId="51" dataCellStyle="Currency">
      <calculatedColumnFormula>IF(MOD(A2,10)&lt;&gt;0,_xlfn.RANK.EQ(L2,$L$2:$L$201),_xlfn.RANK.EQ(L2,$L$2:$L$201)*-1)</calculatedColumnFormula>
    </tableColumn>
    <tableColumn id="9" xr3:uid="{00000000-0010-0000-0000-000009000000}" name="Target Sales" dataDxfId="50" dataCellStyle="Currency">
      <calculatedColumnFormula>ABS(H2+(H2*RAND()))</calculatedColumnFormula>
    </tableColumn>
    <tableColumn id="10" xr3:uid="{00000000-0010-0000-0000-00000A000000}" name="Actual Visits" dataDxfId="49">
      <calculatedColumnFormula>IF(MOD(A2,10)&lt;&gt;0,(_xlfn.RANK.EQ(M2,$M$2:$M$101)/(RANDBETWEEN(10,100))),(_xlfn.RANK.EQ(M2,$M$2:$M$101)/(RANDBETWEEN(10,100)))*-1)</calculatedColumnFormula>
    </tableColumn>
    <tableColumn id="11" xr3:uid="{00000000-0010-0000-0000-00000B000000}" name="Target Visits" dataDxfId="48">
      <calculatedColumnFormula>ABS(J2+(J2*RAND()))</calculatedColumnFormula>
    </tableColumn>
    <tableColumn id="12" xr3:uid="{00000000-0010-0000-0000-00000C000000}" name="Rand Sales" dataDxfId="47">
      <calculatedColumnFormula>RAND()</calculatedColumnFormula>
    </tableColumn>
    <tableColumn id="13" xr3:uid="{00000000-0010-0000-0000-00000D000000}" name="Rand Visits" dataDxfId="46">
      <calculatedColumnFormula>RAND()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CF0682-BF1B-4055-8938-726B2812CA7C}" name="Salesman" displayName="Salesman" ref="A1:K21" totalsRowShown="0" headerRowDxfId="45" headerRowBorderDxfId="44" tableBorderDxfId="43" totalsRowBorderDxfId="42">
  <autoFilter ref="A1:K21" xr:uid="{00000000-0009-0000-0000-000001000000}"/>
  <tableColumns count="11">
    <tableColumn id="1" xr3:uid="{9CF74BDC-C444-4812-9FDF-B36CA4098D62}" name="Salesman ID" dataDxfId="41"/>
    <tableColumn id="2" xr3:uid="{05D4C094-6792-489B-84ED-C1493BD5F929}" name="First Name" dataDxfId="40"/>
    <tableColumn id="3" xr3:uid="{D8E2B88F-3884-4245-8133-19E69BC5676F}" name="Last Name" dataDxfId="39"/>
    <tableColumn id="4" xr3:uid="{9F60C544-24B6-4481-A744-4A52EA4A7158}" name="Salesman Name" dataDxfId="38">
      <calculatedColumnFormula>B2&amp;" "&amp;C2</calculatedColumnFormula>
    </tableColumn>
    <tableColumn id="5" xr3:uid="{97789E03-8453-4921-9D7F-3C7DA74FBD63}" name="Gender" dataDxfId="37"/>
    <tableColumn id="6" xr3:uid="{41B89D29-4500-4387-A7E6-F862177220C3}" name="Age" dataDxfId="36"/>
    <tableColumn id="7" xr3:uid="{A42EC02B-6DA7-49FE-AF8C-0C853D86CC62}" name="Experience (Years)" dataDxfId="35"/>
    <tableColumn id="8" xr3:uid="{798B4F1B-655B-47C2-A3BB-A7CA23D79BF4}" name="Marital Status" dataDxfId="34"/>
    <tableColumn id="9" xr3:uid="{DB1B320D-3CE8-49D7-9AF0-7AD767B1323F}" name="Sales Manager Name" dataDxfId="33"/>
    <tableColumn id="10" xr3:uid="{889EF88D-14B7-466C-A04A-EE4164251085}" name="Age Group" dataDxfId="32"/>
    <tableColumn id="11" xr3:uid="{58B345E4-056E-412A-834A-49F4722AA0C4}" name="Experience Group"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33DF13D-F772-40F8-A1E3-113BC5026F94}" name="Region" displayName="Region" ref="A1:E26" totalsRowShown="0" headerRowDxfId="30" tableBorderDxfId="29">
  <autoFilter ref="A1:E26" xr:uid="{B33DF13D-F772-40F8-A1E3-113BC5026F94}"/>
  <tableColumns count="5">
    <tableColumn id="1" xr3:uid="{91087427-CAC7-42CE-884C-C96ED77AEB26}" name="City-ID" dataDxfId="28"/>
    <tableColumn id="2" xr3:uid="{159AAB76-A148-42BA-9836-564CF53559D0}" name="City" dataDxfId="27"/>
    <tableColumn id="3" xr3:uid="{DA5D8C99-4076-43A2-B9D5-E223A019D2AA}" name="State" dataDxfId="26"/>
    <tableColumn id="4" xr3:uid="{D562F203-3855-43AD-8BF1-50E6FEF3E902}" name="Region" dataDxfId="25"/>
    <tableColumn id="5" xr3:uid="{8094FE5D-E5B9-4982-A49B-25AB7FA34343}" name="Population"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028F760-104D-4879-8A21-F4FC651913E3}" name="SKU" displayName="SKU" ref="A1:C22" totalsRowShown="0" headerRowDxfId="23" headerRowBorderDxfId="22" tableBorderDxfId="21" totalsRowBorderDxfId="20">
  <autoFilter ref="A1:C22" xr:uid="{00000000-0009-0000-0000-000003000000}"/>
  <tableColumns count="3">
    <tableColumn id="1" xr3:uid="{3BA4B950-9BCD-4CA2-92BF-99BB16F93F29}" name="SKU ID" dataDxfId="19"/>
    <tableColumn id="2" xr3:uid="{68C05C0C-B65D-4F1C-99A7-4ECA131B5D89}" name="SKU Type" dataDxfId="18"/>
    <tableColumn id="3" xr3:uid="{F712832D-A358-4F3B-99FC-CB624F53D486}" name="Product Focus" data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35C5283-3A69-44ED-9FB1-68132F47BF1C}" name="Stores" displayName="Stores" ref="A1:H51" totalsRowShown="0" headerRowDxfId="16" tableBorderDxfId="15">
  <autoFilter ref="A1:H51" xr:uid="{A35C5283-3A69-44ED-9FB1-68132F47BF1C}"/>
  <tableColumns count="8">
    <tableColumn id="1" xr3:uid="{0B225483-BC62-462C-937C-8B98DBF868E0}" name="Store ID" dataDxfId="14"/>
    <tableColumn id="2" xr3:uid="{B6B19453-C34D-41F9-97EE-6EF70A3359C3}" name="Store Name" dataDxfId="13"/>
    <tableColumn id="3" xr3:uid="{8E5E52DC-B62B-4C32-B8C4-62491821E10C}" name="City ID" dataDxfId="12"/>
    <tableColumn id="4" xr3:uid="{0A0F551D-6D0A-4466-9059-8D6F00C6AFA7}" name="Retailer Name" dataDxfId="11"/>
    <tableColumn id="5" xr3:uid="{4DD7A099-5480-42E5-96A2-13322BEBA4F8}" name="Retailer Category" dataDxfId="10"/>
    <tableColumn id="6" xr3:uid="{4CE43BCF-2368-47E1-AFE2-7CFC145B9D47}" name="Retailer Class" dataDxfId="9"/>
    <tableColumn id="7" xr3:uid="{DE7AE3D0-4E27-4BD1-AFE9-706B08D7245A}" name="Pin Code" dataDxfId="8"/>
    <tableColumn id="8" xr3:uid="{E8472B59-FDB7-49AC-8685-35C70B9463CE}" name="Schemes"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56E8C22-3013-4DCD-A5F7-2EAC9BA6291B}" name="Period" displayName="Period" ref="A1:E37" totalsRowShown="0" headerRowDxfId="6" tableBorderDxfId="5">
  <autoFilter ref="A1:E37" xr:uid="{00000000-0009-0000-0000-000005000000}"/>
  <tableColumns count="5">
    <tableColumn id="1" xr3:uid="{72EB52F8-F857-410B-B3D4-7F64FECF6523}" name="Period" dataDxfId="4">
      <calculatedColumnFormula>"P-"&amp;_xlfn.NUMBERVALUE(B2)</calculatedColumnFormula>
    </tableColumn>
    <tableColumn id="2" xr3:uid="{C4950B32-857F-4B44-BC05-62F07C4D1463}" name="Date" dataDxfId="3"/>
    <tableColumn id="3" xr3:uid="{160E80CF-E3E1-42F9-8047-A0A19AC93DC6}" name="Period ID" dataDxfId="2"/>
    <tableColumn id="4" xr3:uid="{72E9EEDC-2BD1-405C-AB37-B999F339AB12}" name="Seasons" dataDxfId="1"/>
    <tableColumn id="5" xr3:uid="{298A5592-CE6A-4DD4-8D89-28E63C3C2D8F}" name="Pre/Post Covid-1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D4BA1-22E5-434D-AD93-02FE700B03CC}">
  <dimension ref="A3:B53"/>
  <sheetViews>
    <sheetView tabSelected="1" workbookViewId="0">
      <selection activeCell="B1" sqref="B1:B1048576"/>
    </sheetView>
  </sheetViews>
  <sheetFormatPr defaultRowHeight="14.4" x14ac:dyDescent="0.3"/>
  <cols>
    <col min="1" max="1" width="16.21875" bestFit="1" customWidth="1"/>
    <col min="2" max="2" width="17.6640625" style="40" bestFit="1" customWidth="1"/>
  </cols>
  <sheetData>
    <row r="3" spans="1:2" x14ac:dyDescent="0.3">
      <c r="A3" s="34" t="s">
        <v>274</v>
      </c>
      <c r="B3" s="40" t="s">
        <v>610</v>
      </c>
    </row>
    <row r="4" spans="1:2" x14ac:dyDescent="0.3">
      <c r="A4" t="s">
        <v>25</v>
      </c>
      <c r="B4" s="40">
        <v>489</v>
      </c>
    </row>
    <row r="5" spans="1:2" x14ac:dyDescent="0.3">
      <c r="A5" t="s">
        <v>20</v>
      </c>
      <c r="B5" s="40">
        <v>743</v>
      </c>
    </row>
    <row r="6" spans="1:2" x14ac:dyDescent="0.3">
      <c r="A6" t="s">
        <v>19</v>
      </c>
      <c r="B6" s="40">
        <v>110</v>
      </c>
    </row>
    <row r="7" spans="1:2" x14ac:dyDescent="0.3">
      <c r="A7" t="s">
        <v>273</v>
      </c>
      <c r="B7" s="40">
        <v>197</v>
      </c>
    </row>
    <row r="8" spans="1:2" x14ac:dyDescent="0.3">
      <c r="A8" t="s">
        <v>41</v>
      </c>
      <c r="B8" s="40">
        <v>258</v>
      </c>
    </row>
    <row r="9" spans="1:2" x14ac:dyDescent="0.3">
      <c r="A9" t="s">
        <v>27</v>
      </c>
      <c r="B9" s="40">
        <v>662</v>
      </c>
    </row>
    <row r="10" spans="1:2" x14ac:dyDescent="0.3">
      <c r="A10" t="s">
        <v>40</v>
      </c>
      <c r="B10" s="40">
        <v>860</v>
      </c>
    </row>
    <row r="11" spans="1:2" x14ac:dyDescent="0.3">
      <c r="A11" t="s">
        <v>34</v>
      </c>
      <c r="B11" s="40">
        <v>242</v>
      </c>
    </row>
    <row r="12" spans="1:2" x14ac:dyDescent="0.3">
      <c r="A12" t="s">
        <v>53</v>
      </c>
      <c r="B12" s="40">
        <v>464</v>
      </c>
    </row>
    <row r="13" spans="1:2" x14ac:dyDescent="0.3">
      <c r="A13" t="s">
        <v>271</v>
      </c>
      <c r="B13" s="40">
        <v>395</v>
      </c>
    </row>
    <row r="14" spans="1:2" x14ac:dyDescent="0.3">
      <c r="A14" t="s">
        <v>45</v>
      </c>
      <c r="B14" s="40">
        <v>270</v>
      </c>
    </row>
    <row r="15" spans="1:2" x14ac:dyDescent="0.3">
      <c r="A15" t="s">
        <v>22</v>
      </c>
      <c r="B15" s="40">
        <v>169</v>
      </c>
    </row>
    <row r="16" spans="1:2" x14ac:dyDescent="0.3">
      <c r="A16" t="s">
        <v>63</v>
      </c>
      <c r="B16" s="40">
        <v>11</v>
      </c>
    </row>
    <row r="17" spans="1:2" x14ac:dyDescent="0.3">
      <c r="A17" t="s">
        <v>28</v>
      </c>
      <c r="B17" s="40">
        <v>478</v>
      </c>
    </row>
    <row r="18" spans="1:2" x14ac:dyDescent="0.3">
      <c r="A18" t="s">
        <v>62</v>
      </c>
      <c r="B18" s="40">
        <v>423</v>
      </c>
    </row>
    <row r="19" spans="1:2" x14ac:dyDescent="0.3">
      <c r="A19" t="s">
        <v>42</v>
      </c>
      <c r="B19" s="40">
        <v>395</v>
      </c>
    </row>
    <row r="20" spans="1:2" x14ac:dyDescent="0.3">
      <c r="A20" t="s">
        <v>51</v>
      </c>
      <c r="B20" s="40">
        <v>360</v>
      </c>
    </row>
    <row r="21" spans="1:2" x14ac:dyDescent="0.3">
      <c r="A21" t="s">
        <v>30</v>
      </c>
      <c r="B21" s="40">
        <v>185</v>
      </c>
    </row>
    <row r="22" spans="1:2" x14ac:dyDescent="0.3">
      <c r="A22" t="s">
        <v>31</v>
      </c>
      <c r="B22" s="40">
        <v>681</v>
      </c>
    </row>
    <row r="23" spans="1:2" x14ac:dyDescent="0.3">
      <c r="A23" t="s">
        <v>272</v>
      </c>
      <c r="B23" s="40">
        <v>475</v>
      </c>
    </row>
    <row r="24" spans="1:2" x14ac:dyDescent="0.3">
      <c r="A24" t="s">
        <v>47</v>
      </c>
      <c r="B24" s="40">
        <v>262</v>
      </c>
    </row>
    <row r="25" spans="1:2" x14ac:dyDescent="0.3">
      <c r="A25" t="s">
        <v>57</v>
      </c>
      <c r="B25" s="40">
        <v>239</v>
      </c>
    </row>
    <row r="26" spans="1:2" x14ac:dyDescent="0.3">
      <c r="A26" t="s">
        <v>23</v>
      </c>
      <c r="B26" s="40">
        <v>115</v>
      </c>
    </row>
    <row r="27" spans="1:2" x14ac:dyDescent="0.3">
      <c r="A27" t="s">
        <v>43</v>
      </c>
      <c r="B27" s="40">
        <v>467</v>
      </c>
    </row>
    <row r="28" spans="1:2" x14ac:dyDescent="0.3">
      <c r="A28" t="s">
        <v>44</v>
      </c>
      <c r="B28" s="40">
        <v>170</v>
      </c>
    </row>
    <row r="29" spans="1:2" x14ac:dyDescent="0.3">
      <c r="A29" t="s">
        <v>49</v>
      </c>
      <c r="B29" s="40">
        <v>15</v>
      </c>
    </row>
    <row r="30" spans="1:2" x14ac:dyDescent="0.3">
      <c r="A30" t="s">
        <v>58</v>
      </c>
      <c r="B30" s="40">
        <v>222</v>
      </c>
    </row>
    <row r="31" spans="1:2" x14ac:dyDescent="0.3">
      <c r="A31" t="s">
        <v>50</v>
      </c>
      <c r="B31" s="40">
        <v>262</v>
      </c>
    </row>
    <row r="32" spans="1:2" x14ac:dyDescent="0.3">
      <c r="A32" t="s">
        <v>32</v>
      </c>
      <c r="B32" s="40">
        <v>104</v>
      </c>
    </row>
    <row r="33" spans="1:2" x14ac:dyDescent="0.3">
      <c r="A33" t="s">
        <v>24</v>
      </c>
      <c r="B33" s="40">
        <v>305</v>
      </c>
    </row>
    <row r="34" spans="1:2" x14ac:dyDescent="0.3">
      <c r="A34" t="s">
        <v>29</v>
      </c>
      <c r="B34" s="40">
        <v>383</v>
      </c>
    </row>
    <row r="35" spans="1:2" x14ac:dyDescent="0.3">
      <c r="A35" t="s">
        <v>65</v>
      </c>
      <c r="B35" s="40">
        <v>467</v>
      </c>
    </row>
    <row r="36" spans="1:2" x14ac:dyDescent="0.3">
      <c r="A36" t="s">
        <v>36</v>
      </c>
      <c r="B36" s="40">
        <v>278</v>
      </c>
    </row>
    <row r="37" spans="1:2" x14ac:dyDescent="0.3">
      <c r="A37" t="s">
        <v>38</v>
      </c>
      <c r="B37" s="40">
        <v>322</v>
      </c>
    </row>
    <row r="38" spans="1:2" x14ac:dyDescent="0.3">
      <c r="A38" t="s">
        <v>35</v>
      </c>
      <c r="B38" s="40">
        <v>696</v>
      </c>
    </row>
    <row r="39" spans="1:2" x14ac:dyDescent="0.3">
      <c r="A39" t="s">
        <v>61</v>
      </c>
      <c r="B39" s="40">
        <v>271</v>
      </c>
    </row>
    <row r="40" spans="1:2" x14ac:dyDescent="0.3">
      <c r="A40" t="s">
        <v>55</v>
      </c>
      <c r="B40" s="40">
        <v>413</v>
      </c>
    </row>
    <row r="41" spans="1:2" x14ac:dyDescent="0.3">
      <c r="A41" t="s">
        <v>60</v>
      </c>
      <c r="B41" s="40">
        <v>222</v>
      </c>
    </row>
    <row r="42" spans="1:2" x14ac:dyDescent="0.3">
      <c r="A42" t="s">
        <v>26</v>
      </c>
      <c r="B42" s="40">
        <v>196</v>
      </c>
    </row>
    <row r="43" spans="1:2" x14ac:dyDescent="0.3">
      <c r="A43" t="s">
        <v>56</v>
      </c>
      <c r="B43" s="40">
        <v>-190</v>
      </c>
    </row>
    <row r="44" spans="1:2" x14ac:dyDescent="0.3">
      <c r="A44" t="s">
        <v>39</v>
      </c>
      <c r="B44" s="40">
        <v>526</v>
      </c>
    </row>
    <row r="45" spans="1:2" x14ac:dyDescent="0.3">
      <c r="A45" t="s">
        <v>54</v>
      </c>
      <c r="B45" s="40">
        <v>561</v>
      </c>
    </row>
    <row r="46" spans="1:2" x14ac:dyDescent="0.3">
      <c r="A46" t="s">
        <v>59</v>
      </c>
      <c r="B46" s="40">
        <v>277</v>
      </c>
    </row>
    <row r="47" spans="1:2" x14ac:dyDescent="0.3">
      <c r="A47" t="s">
        <v>48</v>
      </c>
      <c r="B47" s="40">
        <v>674</v>
      </c>
    </row>
    <row r="48" spans="1:2" x14ac:dyDescent="0.3">
      <c r="A48" t="s">
        <v>64</v>
      </c>
      <c r="B48" s="40">
        <v>213</v>
      </c>
    </row>
    <row r="49" spans="1:2" x14ac:dyDescent="0.3">
      <c r="A49" t="s">
        <v>52</v>
      </c>
      <c r="B49" s="40">
        <v>359</v>
      </c>
    </row>
    <row r="50" spans="1:2" x14ac:dyDescent="0.3">
      <c r="A50" t="s">
        <v>37</v>
      </c>
      <c r="B50" s="40">
        <v>51</v>
      </c>
    </row>
    <row r="51" spans="1:2" x14ac:dyDescent="0.3">
      <c r="A51" t="s">
        <v>21</v>
      </c>
      <c r="B51" s="40">
        <v>340</v>
      </c>
    </row>
    <row r="52" spans="1:2" x14ac:dyDescent="0.3">
      <c r="A52" t="s">
        <v>46</v>
      </c>
      <c r="B52" s="40">
        <v>633</v>
      </c>
    </row>
    <row r="53" spans="1:2" x14ac:dyDescent="0.3">
      <c r="A53" t="s">
        <v>33</v>
      </c>
      <c r="B53" s="40">
        <v>235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A416-10EE-48D2-B0E7-81CA6D09190A}">
  <dimension ref="A3:B6"/>
  <sheetViews>
    <sheetView workbookViewId="0">
      <selection activeCell="M18" sqref="M18"/>
    </sheetView>
  </sheetViews>
  <sheetFormatPr defaultRowHeight="14.4" x14ac:dyDescent="0.3"/>
  <cols>
    <col min="1" max="1" width="14.88671875" bestFit="1" customWidth="1"/>
    <col min="2" max="2" width="17.6640625" bestFit="1" customWidth="1"/>
  </cols>
  <sheetData>
    <row r="3" spans="1:2" x14ac:dyDescent="0.3">
      <c r="A3" s="34" t="s">
        <v>609</v>
      </c>
      <c r="B3" t="s">
        <v>610</v>
      </c>
    </row>
    <row r="4" spans="1:2" x14ac:dyDescent="0.3">
      <c r="A4" s="35" t="s">
        <v>482</v>
      </c>
      <c r="B4" s="36">
        <v>0.48516661751695667</v>
      </c>
    </row>
    <row r="5" spans="1:2" x14ac:dyDescent="0.3">
      <c r="A5" s="35" t="s">
        <v>483</v>
      </c>
      <c r="B5" s="36">
        <v>0.33954585667944559</v>
      </c>
    </row>
    <row r="6" spans="1:2" x14ac:dyDescent="0.3">
      <c r="A6" s="35" t="s">
        <v>484</v>
      </c>
      <c r="B6" s="36">
        <v>0.17528752580359777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1"/>
  <sheetViews>
    <sheetView showGridLines="0" topLeftCell="A2" workbookViewId="0">
      <selection activeCell="B10" sqref="B10"/>
    </sheetView>
  </sheetViews>
  <sheetFormatPr defaultRowHeight="14.4" x14ac:dyDescent="0.3"/>
  <cols>
    <col min="1" max="1" width="14.6640625" customWidth="1"/>
    <col min="2" max="2" width="13.88671875" customWidth="1"/>
    <col min="4" max="4" width="11.6640625" customWidth="1"/>
    <col min="5" max="5" width="10.109375" customWidth="1"/>
    <col min="6" max="6" width="11.33203125" customWidth="1"/>
    <col min="7" max="7" width="33.33203125" bestFit="1" customWidth="1"/>
    <col min="8" max="9" width="13.6640625" style="16" customWidth="1"/>
    <col min="10" max="11" width="14" customWidth="1"/>
    <col min="12" max="12" width="12.5546875" hidden="1" customWidth="1"/>
    <col min="13" max="13" width="12.88671875" hidden="1" customWidth="1"/>
  </cols>
  <sheetData>
    <row r="1" spans="1:13" x14ac:dyDescent="0.3">
      <c r="A1" s="8" t="s">
        <v>607</v>
      </c>
      <c r="B1" s="9" t="s">
        <v>13</v>
      </c>
      <c r="C1" s="9" t="s">
        <v>17</v>
      </c>
      <c r="D1" s="9" t="s">
        <v>608</v>
      </c>
      <c r="E1" s="9" t="s">
        <v>18</v>
      </c>
      <c r="F1" s="9" t="s">
        <v>157</v>
      </c>
      <c r="G1" s="9" t="s">
        <v>225</v>
      </c>
      <c r="H1" s="14" t="s">
        <v>226</v>
      </c>
      <c r="I1" s="14" t="s">
        <v>227</v>
      </c>
      <c r="J1" s="9" t="s">
        <v>228</v>
      </c>
      <c r="K1" s="9" t="s">
        <v>229</v>
      </c>
      <c r="L1" s="9" t="s">
        <v>230</v>
      </c>
      <c r="M1" s="10" t="s">
        <v>231</v>
      </c>
    </row>
    <row r="2" spans="1:13" x14ac:dyDescent="0.3">
      <c r="A2" s="6">
        <v>1</v>
      </c>
      <c r="B2" s="2" t="str">
        <f ca="1">"SM-"&amp;RANDBETWEEN(1,20)</f>
        <v>SM-12</v>
      </c>
      <c r="C2" s="2" t="str">
        <f ca="1">"CT-"&amp;RANDBETWEEN(1,25)</f>
        <v>CT-5</v>
      </c>
      <c r="D2" s="2" t="str">
        <f ca="1">"SKU-"&amp;RANDBETWEEN(10,30)</f>
        <v>SKU-21</v>
      </c>
      <c r="E2" s="2" t="str">
        <f ca="1">"STR-"&amp;RANDBETWEEN(1,50)</f>
        <v>STR-16</v>
      </c>
      <c r="F2" s="2" t="str">
        <f ca="1">"PRD-"&amp;RANDBETWEEN(1,36)</f>
        <v>PRD-1</v>
      </c>
      <c r="G2" s="2" t="str">
        <f ca="1">_xlfn.CONCAT(A2,B2,C2,D2,E2,F2)</f>
        <v>1SM-12CT-5SKU-21STR-16PRD-1</v>
      </c>
      <c r="H2" s="15">
        <f ca="1">IF(MOD(A2,10)&lt;&gt;0,_xlfn.RANK.EQ(L2,$L$2:$L$201),_xlfn.RANK.EQ(L2,$L$2:$L$201)*-1)</f>
        <v>74</v>
      </c>
      <c r="I2" s="15">
        <f ca="1">ABS(H2+(H2*RAND()))</f>
        <v>87.803278685242702</v>
      </c>
      <c r="J2" s="17">
        <f ca="1">IF(MOD(A2,10)&lt;&gt;0,(_xlfn.RANK.EQ(M2,$M$2:$M$201)/(RANDBETWEEN(10,20))),(_xlfn.RANK.EQ(M2,$M$2:$M$201)/(RANDBETWEEN(10,20)))*0)</f>
        <v>9.8421052631578956</v>
      </c>
      <c r="K2" s="17">
        <f ca="1">ABS(J2+(J2*RAND()))</f>
        <v>17.61949337342093</v>
      </c>
      <c r="L2" s="2">
        <f ca="1">RAND()</f>
        <v>0.6225151624035552</v>
      </c>
      <c r="M2" s="7">
        <f ca="1">RAND()</f>
        <v>5.9060193424687824E-2</v>
      </c>
    </row>
    <row r="3" spans="1:13" x14ac:dyDescent="0.3">
      <c r="A3" s="6">
        <v>2</v>
      </c>
      <c r="B3" s="2" t="s">
        <v>66</v>
      </c>
      <c r="C3" s="2" t="s">
        <v>92</v>
      </c>
      <c r="D3" s="2" t="s">
        <v>259</v>
      </c>
      <c r="E3" s="2" t="s">
        <v>135</v>
      </c>
      <c r="F3" s="2" t="s">
        <v>195</v>
      </c>
      <c r="G3" s="2" t="s">
        <v>283</v>
      </c>
      <c r="H3" s="15">
        <v>141</v>
      </c>
      <c r="I3" s="15">
        <v>184.56936712753375</v>
      </c>
      <c r="J3" s="17">
        <v>3.3333333333333335</v>
      </c>
      <c r="K3" s="17">
        <v>6.133041699223897</v>
      </c>
      <c r="L3" s="2">
        <v>0.32129586932523257</v>
      </c>
      <c r="M3" s="7">
        <v>0.73907050630187932</v>
      </c>
    </row>
    <row r="4" spans="1:13" x14ac:dyDescent="0.3">
      <c r="A4" s="6">
        <v>3</v>
      </c>
      <c r="B4" s="2" t="s">
        <v>69</v>
      </c>
      <c r="C4" s="2" t="s">
        <v>95</v>
      </c>
      <c r="D4" s="2" t="s">
        <v>259</v>
      </c>
      <c r="E4" s="2" t="s">
        <v>144</v>
      </c>
      <c r="F4" s="2" t="s">
        <v>199</v>
      </c>
      <c r="G4" s="2" t="s">
        <v>284</v>
      </c>
      <c r="H4" s="15">
        <v>170</v>
      </c>
      <c r="I4" s="15">
        <v>286.63291010870876</v>
      </c>
      <c r="J4" s="17">
        <v>9.875</v>
      </c>
      <c r="K4" s="17">
        <v>12.874767025645772</v>
      </c>
      <c r="L4" s="2">
        <v>0.17245157115015985</v>
      </c>
      <c r="M4" s="7">
        <v>0.20025210962031903</v>
      </c>
    </row>
    <row r="5" spans="1:13" x14ac:dyDescent="0.3">
      <c r="A5" s="6">
        <v>4</v>
      </c>
      <c r="B5" s="2" t="s">
        <v>248</v>
      </c>
      <c r="C5" s="2" t="s">
        <v>93</v>
      </c>
      <c r="D5" s="2" t="s">
        <v>259</v>
      </c>
      <c r="E5" s="2" t="s">
        <v>148</v>
      </c>
      <c r="F5" s="2" t="s">
        <v>198</v>
      </c>
      <c r="G5" s="2" t="s">
        <v>285</v>
      </c>
      <c r="H5" s="15">
        <v>41</v>
      </c>
      <c r="I5" s="15">
        <v>42.307566070719403</v>
      </c>
      <c r="J5" s="17">
        <v>1.8333333333333333</v>
      </c>
      <c r="K5" s="17">
        <v>3.5571220446483576</v>
      </c>
      <c r="L5" s="2">
        <v>0.81458205245245063</v>
      </c>
      <c r="M5" s="7">
        <v>0.88109378221003576</v>
      </c>
    </row>
    <row r="6" spans="1:13" x14ac:dyDescent="0.3">
      <c r="A6" s="6">
        <v>5</v>
      </c>
      <c r="B6" s="2" t="s">
        <v>246</v>
      </c>
      <c r="C6" s="2" t="s">
        <v>81</v>
      </c>
      <c r="D6" s="2" t="s">
        <v>257</v>
      </c>
      <c r="E6" s="2" t="s">
        <v>138</v>
      </c>
      <c r="F6" s="2" t="s">
        <v>206</v>
      </c>
      <c r="G6" s="2" t="s">
        <v>286</v>
      </c>
      <c r="H6" s="15">
        <v>104</v>
      </c>
      <c r="I6" s="15">
        <v>109.14036429985197</v>
      </c>
      <c r="J6" s="17">
        <v>3.0833333333333335</v>
      </c>
      <c r="K6" s="17">
        <v>4.2690922361227566</v>
      </c>
      <c r="L6" s="2">
        <v>0.4758566892739936</v>
      </c>
      <c r="M6" s="7">
        <v>0.86499226592718803</v>
      </c>
    </row>
    <row r="7" spans="1:13" x14ac:dyDescent="0.3">
      <c r="A7" s="6">
        <v>6</v>
      </c>
      <c r="B7" s="2" t="s">
        <v>79</v>
      </c>
      <c r="C7" s="2" t="s">
        <v>95</v>
      </c>
      <c r="D7" s="2" t="s">
        <v>260</v>
      </c>
      <c r="E7" s="2" t="s">
        <v>107</v>
      </c>
      <c r="F7" s="2" t="s">
        <v>195</v>
      </c>
      <c r="G7" s="2" t="s">
        <v>287</v>
      </c>
      <c r="H7" s="15">
        <v>200</v>
      </c>
      <c r="I7" s="15">
        <v>271.84136270486135</v>
      </c>
      <c r="J7" s="17">
        <v>10.555555555555555</v>
      </c>
      <c r="K7" s="17">
        <v>11.253340454091902</v>
      </c>
      <c r="L7" s="2">
        <v>4.1930750934564553E-3</v>
      </c>
      <c r="M7" s="7">
        <v>5.0863272519916403E-2</v>
      </c>
    </row>
    <row r="8" spans="1:13" x14ac:dyDescent="0.3">
      <c r="A8" s="6">
        <v>7</v>
      </c>
      <c r="B8" s="2" t="s">
        <v>247</v>
      </c>
      <c r="C8" s="2" t="s">
        <v>90</v>
      </c>
      <c r="D8" s="2" t="s">
        <v>252</v>
      </c>
      <c r="E8" s="2" t="s">
        <v>117</v>
      </c>
      <c r="F8" s="2" t="s">
        <v>194</v>
      </c>
      <c r="G8" s="2" t="s">
        <v>288</v>
      </c>
      <c r="H8" s="15">
        <v>132</v>
      </c>
      <c r="I8" s="15">
        <v>231.60180533744347</v>
      </c>
      <c r="J8" s="17">
        <v>5.2</v>
      </c>
      <c r="K8" s="17">
        <v>9.3212537910310864</v>
      </c>
      <c r="L8" s="2">
        <v>0.34314282221173309</v>
      </c>
      <c r="M8" s="7">
        <v>0.47729527496292823</v>
      </c>
    </row>
    <row r="9" spans="1:13" x14ac:dyDescent="0.3">
      <c r="A9" s="6">
        <v>8</v>
      </c>
      <c r="B9" s="2" t="s">
        <v>79</v>
      </c>
      <c r="C9" s="2" t="s">
        <v>102</v>
      </c>
      <c r="D9" s="2" t="s">
        <v>182</v>
      </c>
      <c r="E9" s="2" t="s">
        <v>110</v>
      </c>
      <c r="F9" s="2" t="s">
        <v>189</v>
      </c>
      <c r="G9" s="2" t="s">
        <v>289</v>
      </c>
      <c r="H9" s="15">
        <v>59</v>
      </c>
      <c r="I9" s="15">
        <v>99.407952133884862</v>
      </c>
      <c r="J9" s="17">
        <v>7.55</v>
      </c>
      <c r="K9" s="17">
        <v>13.662747040647904</v>
      </c>
      <c r="L9" s="2">
        <v>0.7316241234738643</v>
      </c>
      <c r="M9" s="7">
        <v>0.2489533303807806</v>
      </c>
    </row>
    <row r="10" spans="1:13" x14ac:dyDescent="0.3">
      <c r="A10" s="6">
        <v>9</v>
      </c>
      <c r="B10" s="2" t="s">
        <v>246</v>
      </c>
      <c r="C10" s="2" t="s">
        <v>90</v>
      </c>
      <c r="D10" s="2" t="s">
        <v>256</v>
      </c>
      <c r="E10" s="2" t="s">
        <v>153</v>
      </c>
      <c r="F10" s="2" t="s">
        <v>224</v>
      </c>
      <c r="G10" s="2" t="s">
        <v>290</v>
      </c>
      <c r="H10" s="15">
        <v>89</v>
      </c>
      <c r="I10" s="15">
        <v>146.57164149607581</v>
      </c>
      <c r="J10" s="17">
        <v>5.9</v>
      </c>
      <c r="K10" s="17">
        <v>8.8496490579418872</v>
      </c>
      <c r="L10" s="2">
        <v>0.56591715321027991</v>
      </c>
      <c r="M10" s="7">
        <v>0.41305504774262858</v>
      </c>
    </row>
    <row r="11" spans="1:13" hidden="1" x14ac:dyDescent="0.3">
      <c r="A11" s="6">
        <v>10</v>
      </c>
      <c r="B11" s="2" t="s">
        <v>75</v>
      </c>
      <c r="C11" s="2" t="s">
        <v>89</v>
      </c>
      <c r="D11" s="2" t="s">
        <v>256</v>
      </c>
      <c r="E11" s="2" t="s">
        <v>132</v>
      </c>
      <c r="F11" s="2" t="s">
        <v>198</v>
      </c>
      <c r="G11" s="2" t="s">
        <v>291</v>
      </c>
      <c r="H11" s="15">
        <v>-86</v>
      </c>
      <c r="I11" s="15">
        <v>151.40338616027921</v>
      </c>
      <c r="J11" s="17">
        <v>-0.5</v>
      </c>
      <c r="K11" s="17">
        <v>0.77590167536712262</v>
      </c>
      <c r="L11" s="2">
        <v>0.57392787155544067</v>
      </c>
      <c r="M11" s="7">
        <v>0.97567223104458967</v>
      </c>
    </row>
    <row r="12" spans="1:13" x14ac:dyDescent="0.3">
      <c r="A12" s="6">
        <v>11</v>
      </c>
      <c r="B12" s="2" t="s">
        <v>75</v>
      </c>
      <c r="C12" s="2" t="s">
        <v>103</v>
      </c>
      <c r="D12" s="2" t="s">
        <v>256</v>
      </c>
      <c r="E12" s="2" t="s">
        <v>113</v>
      </c>
      <c r="F12" s="2" t="s">
        <v>196</v>
      </c>
      <c r="G12" s="2" t="s">
        <v>292</v>
      </c>
      <c r="H12" s="15">
        <v>65</v>
      </c>
      <c r="I12" s="15">
        <v>83.157079542638797</v>
      </c>
      <c r="J12" s="17">
        <v>6.8947368421052628</v>
      </c>
      <c r="K12" s="17">
        <v>12.952902058205968</v>
      </c>
      <c r="L12" s="2">
        <v>0.68831347746269822</v>
      </c>
      <c r="M12" s="7">
        <v>0.33544130863262767</v>
      </c>
    </row>
    <row r="13" spans="1:13" x14ac:dyDescent="0.3">
      <c r="A13" s="6">
        <v>12</v>
      </c>
      <c r="B13" s="2" t="s">
        <v>80</v>
      </c>
      <c r="C13" s="2" t="s">
        <v>102</v>
      </c>
      <c r="D13" s="2" t="s">
        <v>258</v>
      </c>
      <c r="E13" s="2" t="s">
        <v>143</v>
      </c>
      <c r="F13" s="2" t="s">
        <v>211</v>
      </c>
      <c r="G13" s="2" t="s">
        <v>293</v>
      </c>
      <c r="H13" s="15">
        <v>175</v>
      </c>
      <c r="I13" s="15">
        <v>198.80606067560456</v>
      </c>
      <c r="J13" s="17">
        <v>6.0666666666666664</v>
      </c>
      <c r="K13" s="17">
        <v>9.0456154813196648</v>
      </c>
      <c r="L13" s="2">
        <v>0.14631908932878623</v>
      </c>
      <c r="M13" s="7">
        <v>0.5313351715032022</v>
      </c>
    </row>
    <row r="14" spans="1:13" x14ac:dyDescent="0.3">
      <c r="A14" s="6">
        <v>13</v>
      </c>
      <c r="B14" s="2" t="s">
        <v>246</v>
      </c>
      <c r="C14" s="2" t="s">
        <v>89</v>
      </c>
      <c r="D14" s="2" t="s">
        <v>251</v>
      </c>
      <c r="E14" s="2" t="s">
        <v>125</v>
      </c>
      <c r="F14" s="2" t="s">
        <v>212</v>
      </c>
      <c r="G14" s="2" t="s">
        <v>294</v>
      </c>
      <c r="H14" s="15">
        <v>37</v>
      </c>
      <c r="I14" s="15">
        <v>40.338482029947563</v>
      </c>
      <c r="J14" s="17">
        <v>9.75</v>
      </c>
      <c r="K14" s="17">
        <v>15.281881417879491</v>
      </c>
      <c r="L14" s="2">
        <v>0.84405890057370958</v>
      </c>
      <c r="M14" s="7">
        <v>0.41367894759648627</v>
      </c>
    </row>
    <row r="15" spans="1:13" x14ac:dyDescent="0.3">
      <c r="A15" s="6">
        <v>14</v>
      </c>
      <c r="B15" s="2" t="s">
        <v>72</v>
      </c>
      <c r="C15" s="2" t="s">
        <v>85</v>
      </c>
      <c r="D15" s="2" t="s">
        <v>181</v>
      </c>
      <c r="E15" s="2" t="s">
        <v>134</v>
      </c>
      <c r="F15" s="2" t="s">
        <v>192</v>
      </c>
      <c r="G15" s="2" t="s">
        <v>295</v>
      </c>
      <c r="H15" s="15">
        <v>149</v>
      </c>
      <c r="I15" s="15">
        <v>277.6218885854156</v>
      </c>
      <c r="J15" s="17">
        <v>9.3125</v>
      </c>
      <c r="K15" s="17">
        <v>14.051907893680722</v>
      </c>
      <c r="L15" s="2">
        <v>0.2798057655460443</v>
      </c>
      <c r="M15" s="7">
        <v>0.25347906171963208</v>
      </c>
    </row>
    <row r="16" spans="1:13" x14ac:dyDescent="0.3">
      <c r="A16" s="6">
        <v>15</v>
      </c>
      <c r="B16" s="2" t="s">
        <v>79</v>
      </c>
      <c r="C16" s="2" t="s">
        <v>96</v>
      </c>
      <c r="D16" s="2" t="s">
        <v>256</v>
      </c>
      <c r="E16" s="2" t="s">
        <v>155</v>
      </c>
      <c r="F16" s="2" t="s">
        <v>224</v>
      </c>
      <c r="G16" s="2" t="s">
        <v>296</v>
      </c>
      <c r="H16" s="15">
        <v>146</v>
      </c>
      <c r="I16" s="15">
        <v>176.79518365397843</v>
      </c>
      <c r="J16" s="17">
        <v>5.5263157894736841</v>
      </c>
      <c r="K16" s="17">
        <v>6.3036749040469227</v>
      </c>
      <c r="L16" s="2">
        <v>0.28504892148174787</v>
      </c>
      <c r="M16" s="7">
        <v>0.47560295674515329</v>
      </c>
    </row>
    <row r="17" spans="1:13" x14ac:dyDescent="0.3">
      <c r="A17" s="6">
        <v>16</v>
      </c>
      <c r="B17" s="2" t="s">
        <v>249</v>
      </c>
      <c r="C17" s="2" t="s">
        <v>88</v>
      </c>
      <c r="D17" s="2" t="s">
        <v>186</v>
      </c>
      <c r="E17" s="2" t="s">
        <v>144</v>
      </c>
      <c r="F17" s="2" t="s">
        <v>192</v>
      </c>
      <c r="G17" s="2" t="s">
        <v>297</v>
      </c>
      <c r="H17" s="15">
        <v>127</v>
      </c>
      <c r="I17" s="15">
        <v>158.69011811192439</v>
      </c>
      <c r="J17" s="17">
        <v>4.5</v>
      </c>
      <c r="K17" s="17">
        <v>7.1711104770457528</v>
      </c>
      <c r="L17" s="2">
        <v>0.36041925054526303</v>
      </c>
      <c r="M17" s="7">
        <v>0.78444707020986226</v>
      </c>
    </row>
    <row r="18" spans="1:13" x14ac:dyDescent="0.3">
      <c r="A18" s="6">
        <v>17</v>
      </c>
      <c r="B18" s="2" t="s">
        <v>78</v>
      </c>
      <c r="C18" s="2" t="s">
        <v>81</v>
      </c>
      <c r="D18" s="2" t="s">
        <v>185</v>
      </c>
      <c r="E18" s="2" t="s">
        <v>132</v>
      </c>
      <c r="F18" s="2" t="s">
        <v>197</v>
      </c>
      <c r="G18" s="2" t="s">
        <v>298</v>
      </c>
      <c r="H18" s="15">
        <v>53</v>
      </c>
      <c r="I18" s="15">
        <v>89.279144134716447</v>
      </c>
      <c r="J18" s="17">
        <v>11.1875</v>
      </c>
      <c r="K18" s="17">
        <v>21.053142384074427</v>
      </c>
      <c r="L18" s="2">
        <v>0.77433416483688589</v>
      </c>
      <c r="M18" s="7">
        <v>0.10901019925315814</v>
      </c>
    </row>
    <row r="19" spans="1:13" x14ac:dyDescent="0.3">
      <c r="A19" s="6">
        <v>18</v>
      </c>
      <c r="B19" s="2" t="s">
        <v>80</v>
      </c>
      <c r="C19" s="2" t="s">
        <v>85</v>
      </c>
      <c r="D19" s="2" t="s">
        <v>255</v>
      </c>
      <c r="E19" s="2" t="s">
        <v>130</v>
      </c>
      <c r="F19" s="2" t="s">
        <v>201</v>
      </c>
      <c r="G19" s="2" t="s">
        <v>299</v>
      </c>
      <c r="H19" s="15">
        <v>130</v>
      </c>
      <c r="I19" s="15">
        <v>205.47969128498363</v>
      </c>
      <c r="J19" s="17">
        <v>17.454545454545453</v>
      </c>
      <c r="K19" s="17">
        <v>20.565152279940566</v>
      </c>
      <c r="L19" s="2">
        <v>0.35396934929545421</v>
      </c>
      <c r="M19" s="7">
        <v>3.9829834366785888E-2</v>
      </c>
    </row>
    <row r="20" spans="1:13" x14ac:dyDescent="0.3">
      <c r="A20" s="6">
        <v>19</v>
      </c>
      <c r="B20" s="2" t="s">
        <v>74</v>
      </c>
      <c r="C20" s="2" t="s">
        <v>83</v>
      </c>
      <c r="D20" s="2" t="s">
        <v>254</v>
      </c>
      <c r="E20" s="2" t="s">
        <v>117</v>
      </c>
      <c r="F20" s="2" t="s">
        <v>190</v>
      </c>
      <c r="G20" s="2" t="s">
        <v>300</v>
      </c>
      <c r="H20" s="15">
        <v>134</v>
      </c>
      <c r="I20" s="15">
        <v>246.49216029133891</v>
      </c>
      <c r="J20" s="17">
        <v>4.7777777777777777</v>
      </c>
      <c r="K20" s="17">
        <v>7.6600551658861242</v>
      </c>
      <c r="L20" s="2">
        <v>0.33997783745426369</v>
      </c>
      <c r="M20" s="7">
        <v>0.56910908431946428</v>
      </c>
    </row>
    <row r="21" spans="1:13" hidden="1" x14ac:dyDescent="0.3">
      <c r="A21" s="6">
        <v>20</v>
      </c>
      <c r="B21" s="2" t="s">
        <v>69</v>
      </c>
      <c r="C21" s="2" t="s">
        <v>84</v>
      </c>
      <c r="D21" s="2" t="s">
        <v>182</v>
      </c>
      <c r="E21" s="2" t="s">
        <v>115</v>
      </c>
      <c r="F21" s="2" t="s">
        <v>223</v>
      </c>
      <c r="G21" s="2" t="s">
        <v>301</v>
      </c>
      <c r="H21" s="15">
        <v>-6</v>
      </c>
      <c r="I21" s="15">
        <v>7.9678551474861257</v>
      </c>
      <c r="J21" s="17">
        <f ca="1">IF(MOD(A21,10)&lt;&gt;0,(_xlfn.RANK.EQ(M21,$M$2:$M$101)/(RANDBETWEEN(10,100))),(_xlfn.RANK.EQ(M21,$M$2:$M$101)/(RANDBETWEEN(10,100)))*-1)</f>
        <v>-1.0526315789473684</v>
      </c>
      <c r="K21" s="17">
        <v>11.289963692929161</v>
      </c>
      <c r="L21" s="2">
        <v>0.98162651929827627</v>
      </c>
      <c r="M21" s="7">
        <v>0.14487878101831564</v>
      </c>
    </row>
    <row r="22" spans="1:13" x14ac:dyDescent="0.3">
      <c r="A22" s="6">
        <v>21</v>
      </c>
      <c r="B22" s="2" t="s">
        <v>74</v>
      </c>
      <c r="C22" s="2" t="s">
        <v>90</v>
      </c>
      <c r="D22" s="2" t="s">
        <v>188</v>
      </c>
      <c r="E22" s="2" t="s">
        <v>120</v>
      </c>
      <c r="F22" s="2" t="s">
        <v>192</v>
      </c>
      <c r="G22" s="2" t="s">
        <v>302</v>
      </c>
      <c r="H22" s="15">
        <v>14</v>
      </c>
      <c r="I22" s="15">
        <v>20.48773100528242</v>
      </c>
      <c r="J22" s="17">
        <v>7.333333333333333</v>
      </c>
      <c r="K22" s="17">
        <v>9.2036609275916561</v>
      </c>
      <c r="L22" s="2">
        <v>0.94075246138583779</v>
      </c>
      <c r="M22" s="7">
        <v>0.32788695272274537</v>
      </c>
    </row>
    <row r="23" spans="1:13" x14ac:dyDescent="0.3">
      <c r="A23" s="6">
        <v>22</v>
      </c>
      <c r="B23" s="2" t="s">
        <v>77</v>
      </c>
      <c r="C23" s="2" t="s">
        <v>96</v>
      </c>
      <c r="D23" s="2" t="s">
        <v>253</v>
      </c>
      <c r="E23" s="2" t="s">
        <v>112</v>
      </c>
      <c r="F23" s="2" t="s">
        <v>220</v>
      </c>
      <c r="G23" s="2" t="s">
        <v>303</v>
      </c>
      <c r="H23" s="15">
        <v>10</v>
      </c>
      <c r="I23" s="15">
        <v>18.984528711988983</v>
      </c>
      <c r="J23" s="17">
        <v>2</v>
      </c>
      <c r="K23" s="17">
        <v>2.427318258039568</v>
      </c>
      <c r="L23" s="2">
        <v>0.95016494655072958</v>
      </c>
      <c r="M23" s="7">
        <v>0.87785655180834721</v>
      </c>
    </row>
    <row r="24" spans="1:13" x14ac:dyDescent="0.3">
      <c r="A24" s="6">
        <v>23</v>
      </c>
      <c r="B24" s="2" t="s">
        <v>77</v>
      </c>
      <c r="C24" s="2" t="s">
        <v>105</v>
      </c>
      <c r="D24" s="2" t="s">
        <v>259</v>
      </c>
      <c r="E24" s="2" t="s">
        <v>113</v>
      </c>
      <c r="F24" s="2" t="s">
        <v>200</v>
      </c>
      <c r="G24" s="2" t="s">
        <v>304</v>
      </c>
      <c r="H24" s="15">
        <v>50</v>
      </c>
      <c r="I24" s="15">
        <v>80.866770512239896</v>
      </c>
      <c r="J24" s="17">
        <v>7</v>
      </c>
      <c r="K24" s="17">
        <v>13.087193168018381</v>
      </c>
      <c r="L24" s="2">
        <v>0.7862835397403457</v>
      </c>
      <c r="M24" s="7">
        <v>0.40439459456528226</v>
      </c>
    </row>
    <row r="25" spans="1:13" x14ac:dyDescent="0.3">
      <c r="A25" s="6">
        <v>24</v>
      </c>
      <c r="B25" s="2" t="s">
        <v>76</v>
      </c>
      <c r="C25" s="2" t="s">
        <v>99</v>
      </c>
      <c r="D25" s="2" t="s">
        <v>256</v>
      </c>
      <c r="E25" s="2" t="s">
        <v>137</v>
      </c>
      <c r="F25" s="2" t="s">
        <v>210</v>
      </c>
      <c r="G25" s="2" t="s">
        <v>305</v>
      </c>
      <c r="H25" s="15">
        <v>75</v>
      </c>
      <c r="I25" s="15">
        <v>95.800804299813223</v>
      </c>
      <c r="J25" s="17">
        <v>2.6111111111111112</v>
      </c>
      <c r="K25" s="17">
        <v>5.1546537732988771</v>
      </c>
      <c r="L25" s="2">
        <v>0.62113855699418907</v>
      </c>
      <c r="M25" s="7">
        <v>0.82172158836669384</v>
      </c>
    </row>
    <row r="26" spans="1:13" x14ac:dyDescent="0.3">
      <c r="A26" s="6">
        <v>25</v>
      </c>
      <c r="B26" s="2" t="s">
        <v>70</v>
      </c>
      <c r="C26" s="2" t="s">
        <v>101</v>
      </c>
      <c r="D26" s="2" t="s">
        <v>183</v>
      </c>
      <c r="E26" s="2" t="s">
        <v>145</v>
      </c>
      <c r="F26" s="2" t="s">
        <v>207</v>
      </c>
      <c r="G26" s="2" t="s">
        <v>306</v>
      </c>
      <c r="H26" s="15">
        <v>77</v>
      </c>
      <c r="I26" s="15">
        <v>83.843275611261618</v>
      </c>
      <c r="J26" s="17">
        <v>12.666666666666666</v>
      </c>
      <c r="K26" s="17">
        <v>18.074071843099748</v>
      </c>
      <c r="L26" s="2">
        <v>0.61647199033642863</v>
      </c>
      <c r="M26" s="7">
        <v>0.24383297616598953</v>
      </c>
    </row>
    <row r="27" spans="1:13" x14ac:dyDescent="0.3">
      <c r="A27" s="6">
        <v>26</v>
      </c>
      <c r="B27" s="2" t="s">
        <v>66</v>
      </c>
      <c r="C27" s="2" t="s">
        <v>97</v>
      </c>
      <c r="D27" s="2" t="s">
        <v>187</v>
      </c>
      <c r="E27" s="2" t="s">
        <v>152</v>
      </c>
      <c r="F27" s="2" t="s">
        <v>190</v>
      </c>
      <c r="G27" s="2" t="s">
        <v>307</v>
      </c>
      <c r="H27" s="15">
        <v>136</v>
      </c>
      <c r="I27" s="15">
        <v>181.56693248713214</v>
      </c>
      <c r="J27" s="17">
        <v>1</v>
      </c>
      <c r="K27" s="17">
        <v>1.8421812973357978</v>
      </c>
      <c r="L27" s="2">
        <v>0.33748282486552961</v>
      </c>
      <c r="M27" s="7">
        <v>0.94338634393835785</v>
      </c>
    </row>
    <row r="28" spans="1:13" x14ac:dyDescent="0.3">
      <c r="A28" s="6">
        <v>27</v>
      </c>
      <c r="B28" s="2" t="s">
        <v>76</v>
      </c>
      <c r="C28" s="2" t="s">
        <v>91</v>
      </c>
      <c r="D28" s="2" t="s">
        <v>255</v>
      </c>
      <c r="E28" s="2" t="s">
        <v>121</v>
      </c>
      <c r="F28" s="2" t="s">
        <v>204</v>
      </c>
      <c r="G28" s="2" t="s">
        <v>308</v>
      </c>
      <c r="H28" s="15">
        <v>138</v>
      </c>
      <c r="I28" s="15">
        <v>239.02953315948497</v>
      </c>
      <c r="J28" s="17">
        <v>9.7333333333333325</v>
      </c>
      <c r="K28" s="17">
        <v>11.796800124922953</v>
      </c>
      <c r="L28" s="2">
        <v>0.33038233767607483</v>
      </c>
      <c r="M28" s="7">
        <v>0.2731537210426157</v>
      </c>
    </row>
    <row r="29" spans="1:13" x14ac:dyDescent="0.3">
      <c r="A29" s="6">
        <v>28</v>
      </c>
      <c r="B29" s="2" t="s">
        <v>73</v>
      </c>
      <c r="C29" s="2" t="s">
        <v>103</v>
      </c>
      <c r="D29" s="2" t="s">
        <v>255</v>
      </c>
      <c r="E29" s="2" t="s">
        <v>143</v>
      </c>
      <c r="F29" s="2" t="s">
        <v>220</v>
      </c>
      <c r="G29" s="2" t="s">
        <v>309</v>
      </c>
      <c r="H29" s="15">
        <v>112</v>
      </c>
      <c r="I29" s="15">
        <v>207.74479020561986</v>
      </c>
      <c r="J29" s="17">
        <v>3.6875</v>
      </c>
      <c r="K29" s="17">
        <v>6.052190921803545</v>
      </c>
      <c r="L29" s="2">
        <v>0.43082542240358468</v>
      </c>
      <c r="M29" s="7">
        <v>0.75110689626657456</v>
      </c>
    </row>
    <row r="30" spans="1:13" x14ac:dyDescent="0.3">
      <c r="A30" s="6">
        <v>29</v>
      </c>
      <c r="B30" s="2" t="s">
        <v>78</v>
      </c>
      <c r="C30" s="2" t="s">
        <v>96</v>
      </c>
      <c r="D30" s="2" t="s">
        <v>181</v>
      </c>
      <c r="E30" s="2" t="s">
        <v>152</v>
      </c>
      <c r="F30" s="2" t="s">
        <v>223</v>
      </c>
      <c r="G30" s="2" t="s">
        <v>310</v>
      </c>
      <c r="H30" s="15">
        <v>30</v>
      </c>
      <c r="I30" s="15">
        <v>50.40415519772499</v>
      </c>
      <c r="J30" s="17">
        <v>11.3125</v>
      </c>
      <c r="K30" s="17">
        <v>19.315542207669942</v>
      </c>
      <c r="L30" s="2">
        <v>0.87495494437039767</v>
      </c>
      <c r="M30" s="7">
        <v>0.10129010974010588</v>
      </c>
    </row>
    <row r="31" spans="1:13" hidden="1" x14ac:dyDescent="0.3">
      <c r="A31" s="6">
        <v>30</v>
      </c>
      <c r="B31" s="2" t="s">
        <v>249</v>
      </c>
      <c r="C31" s="2" t="s">
        <v>105</v>
      </c>
      <c r="D31" s="2" t="s">
        <v>254</v>
      </c>
      <c r="E31" s="2" t="s">
        <v>127</v>
      </c>
      <c r="F31" s="2" t="s">
        <v>211</v>
      </c>
      <c r="G31" s="2" t="s">
        <v>311</v>
      </c>
      <c r="H31" s="15">
        <v>-91</v>
      </c>
      <c r="I31" s="15">
        <v>110.02200223279135</v>
      </c>
      <c r="J31" s="17">
        <v>0</v>
      </c>
      <c r="K31" s="17">
        <v>10.88917495884353</v>
      </c>
      <c r="L31" s="2">
        <v>0.53554773769496689</v>
      </c>
      <c r="M31" s="7">
        <v>0.44307881679652816</v>
      </c>
    </row>
    <row r="32" spans="1:13" x14ac:dyDescent="0.3">
      <c r="A32" s="6">
        <v>31</v>
      </c>
      <c r="B32" s="2" t="s">
        <v>246</v>
      </c>
      <c r="C32" s="2" t="s">
        <v>96</v>
      </c>
      <c r="D32" s="2" t="s">
        <v>186</v>
      </c>
      <c r="E32" s="2" t="s">
        <v>128</v>
      </c>
      <c r="F32" s="2" t="s">
        <v>216</v>
      </c>
      <c r="G32" s="2" t="s">
        <v>312</v>
      </c>
      <c r="H32" s="15">
        <v>144</v>
      </c>
      <c r="I32" s="15">
        <v>276.50510759144521</v>
      </c>
      <c r="J32" s="17">
        <v>3.8</v>
      </c>
      <c r="K32" s="17">
        <v>5.9719240929637989</v>
      </c>
      <c r="L32" s="2">
        <v>0.29035997444591666</v>
      </c>
      <c r="M32" s="7">
        <v>0.85470469570305918</v>
      </c>
    </row>
    <row r="33" spans="1:13" x14ac:dyDescent="0.3">
      <c r="A33" s="6">
        <v>32</v>
      </c>
      <c r="B33" s="2" t="s">
        <v>69</v>
      </c>
      <c r="C33" s="2" t="s">
        <v>104</v>
      </c>
      <c r="D33" s="2" t="s">
        <v>185</v>
      </c>
      <c r="E33" s="2" t="s">
        <v>137</v>
      </c>
      <c r="F33" s="2" t="s">
        <v>216</v>
      </c>
      <c r="G33" s="2" t="s">
        <v>313</v>
      </c>
      <c r="H33" s="15">
        <v>185</v>
      </c>
      <c r="I33" s="15">
        <v>188.58079041298299</v>
      </c>
      <c r="J33" s="17">
        <v>9.5294117647058822</v>
      </c>
      <c r="K33" s="17">
        <v>18.640332404380274</v>
      </c>
      <c r="L33" s="2">
        <v>0.10477038841402908</v>
      </c>
      <c r="M33" s="7">
        <v>0.19044929316779291</v>
      </c>
    </row>
    <row r="34" spans="1:13" x14ac:dyDescent="0.3">
      <c r="A34" s="6">
        <v>33</v>
      </c>
      <c r="B34" s="2" t="s">
        <v>73</v>
      </c>
      <c r="C34" s="2" t="s">
        <v>87</v>
      </c>
      <c r="D34" s="2" t="s">
        <v>258</v>
      </c>
      <c r="E34" s="2" t="s">
        <v>115</v>
      </c>
      <c r="F34" s="2" t="s">
        <v>193</v>
      </c>
      <c r="G34" s="2" t="s">
        <v>314</v>
      </c>
      <c r="H34" s="15">
        <v>97</v>
      </c>
      <c r="I34" s="15">
        <v>142.6952336808132</v>
      </c>
      <c r="J34" s="17">
        <v>0.5</v>
      </c>
      <c r="K34" s="17">
        <v>0.65773705913895308</v>
      </c>
      <c r="L34" s="2">
        <v>0.52000883278306675</v>
      </c>
      <c r="M34" s="7">
        <v>0.96865993480186929</v>
      </c>
    </row>
    <row r="35" spans="1:13" x14ac:dyDescent="0.3">
      <c r="A35" s="6">
        <v>34</v>
      </c>
      <c r="B35" s="2" t="s">
        <v>66</v>
      </c>
      <c r="C35" s="2" t="s">
        <v>97</v>
      </c>
      <c r="D35" s="2" t="s">
        <v>181</v>
      </c>
      <c r="E35" s="2" t="s">
        <v>149</v>
      </c>
      <c r="F35" s="2" t="s">
        <v>216</v>
      </c>
      <c r="G35" s="2" t="s">
        <v>315</v>
      </c>
      <c r="H35" s="15">
        <v>182</v>
      </c>
      <c r="I35" s="15">
        <v>211.78931441139841</v>
      </c>
      <c r="J35" s="17">
        <v>14.833333333333334</v>
      </c>
      <c r="K35" s="17">
        <v>25.764122300841564</v>
      </c>
      <c r="L35" s="2">
        <v>0.12187663593734321</v>
      </c>
      <c r="M35" s="7">
        <v>0.11127780738587079</v>
      </c>
    </row>
    <row r="36" spans="1:13" x14ac:dyDescent="0.3">
      <c r="A36" s="6">
        <v>35</v>
      </c>
      <c r="B36" s="2" t="s">
        <v>79</v>
      </c>
      <c r="C36" s="2" t="s">
        <v>92</v>
      </c>
      <c r="D36" s="2" t="s">
        <v>260</v>
      </c>
      <c r="E36" s="2" t="s">
        <v>129</v>
      </c>
      <c r="F36" s="2" t="s">
        <v>209</v>
      </c>
      <c r="G36" s="2" t="s">
        <v>316</v>
      </c>
      <c r="H36" s="15">
        <v>64</v>
      </c>
      <c r="I36" s="15">
        <v>77.629711937481488</v>
      </c>
      <c r="J36" s="17">
        <v>8.8888888888888893</v>
      </c>
      <c r="K36" s="17">
        <v>10.338883720924901</v>
      </c>
      <c r="L36" s="2">
        <v>0.68999451689578073</v>
      </c>
      <c r="M36" s="7">
        <v>0.19308642348503346</v>
      </c>
    </row>
    <row r="37" spans="1:13" x14ac:dyDescent="0.3">
      <c r="A37" s="6">
        <v>36</v>
      </c>
      <c r="B37" s="2" t="s">
        <v>72</v>
      </c>
      <c r="C37" s="2" t="s">
        <v>92</v>
      </c>
      <c r="D37" s="2" t="s">
        <v>185</v>
      </c>
      <c r="E37" s="2" t="s">
        <v>122</v>
      </c>
      <c r="F37" s="2" t="s">
        <v>219</v>
      </c>
      <c r="G37" s="2" t="s">
        <v>317</v>
      </c>
      <c r="H37" s="15">
        <v>71</v>
      </c>
      <c r="I37" s="15">
        <v>122.77155624524491</v>
      </c>
      <c r="J37" s="17">
        <v>2.1666666666666665</v>
      </c>
      <c r="K37" s="17">
        <v>3.121309546682276</v>
      </c>
      <c r="L37" s="2">
        <v>0.65121938367777044</v>
      </c>
      <c r="M37" s="7">
        <v>0.90896893874658613</v>
      </c>
    </row>
    <row r="38" spans="1:13" x14ac:dyDescent="0.3">
      <c r="A38" s="6">
        <v>37</v>
      </c>
      <c r="B38" s="2" t="s">
        <v>78</v>
      </c>
      <c r="C38" s="2" t="s">
        <v>102</v>
      </c>
      <c r="D38" s="2" t="s">
        <v>182</v>
      </c>
      <c r="E38" s="2" t="s">
        <v>151</v>
      </c>
      <c r="F38" s="2" t="s">
        <v>197</v>
      </c>
      <c r="G38" s="2" t="s">
        <v>318</v>
      </c>
      <c r="H38" s="15">
        <v>128</v>
      </c>
      <c r="I38" s="15">
        <v>151.16741443211561</v>
      </c>
      <c r="J38" s="17">
        <v>5.6428571428571432</v>
      </c>
      <c r="K38" s="17">
        <v>10.602325358781027</v>
      </c>
      <c r="L38" s="2">
        <v>0.35867296946392424</v>
      </c>
      <c r="M38" s="7">
        <v>0.61231937188129859</v>
      </c>
    </row>
    <row r="39" spans="1:13" x14ac:dyDescent="0.3">
      <c r="A39" s="6">
        <v>38</v>
      </c>
      <c r="B39" s="2" t="s">
        <v>246</v>
      </c>
      <c r="C39" s="2" t="s">
        <v>99</v>
      </c>
      <c r="D39" s="2" t="s">
        <v>178</v>
      </c>
      <c r="E39" s="2" t="s">
        <v>142</v>
      </c>
      <c r="F39" s="2" t="s">
        <v>189</v>
      </c>
      <c r="G39" s="2" t="s">
        <v>319</v>
      </c>
      <c r="H39" s="15">
        <v>63</v>
      </c>
      <c r="I39" s="15">
        <v>84.36427916168337</v>
      </c>
      <c r="J39" s="17">
        <v>13.428571428571429</v>
      </c>
      <c r="K39" s="17">
        <v>15.539038671746106</v>
      </c>
      <c r="L39" s="2">
        <v>0.69429050816656601</v>
      </c>
      <c r="M39" s="7">
        <v>5.7071539291308815E-2</v>
      </c>
    </row>
    <row r="40" spans="1:13" x14ac:dyDescent="0.3">
      <c r="A40" s="6">
        <v>39</v>
      </c>
      <c r="B40" s="2" t="s">
        <v>249</v>
      </c>
      <c r="C40" s="2" t="s">
        <v>88</v>
      </c>
      <c r="D40" s="2" t="s">
        <v>253</v>
      </c>
      <c r="E40" s="2" t="s">
        <v>143</v>
      </c>
      <c r="F40" s="2" t="s">
        <v>202</v>
      </c>
      <c r="G40" s="2" t="s">
        <v>320</v>
      </c>
      <c r="H40" s="15">
        <v>177</v>
      </c>
      <c r="I40" s="15">
        <v>320.70165939782009</v>
      </c>
      <c r="J40" s="17">
        <v>10.941176470588236</v>
      </c>
      <c r="K40" s="17">
        <v>18.622160393293409</v>
      </c>
      <c r="L40" s="2">
        <v>0.14092571067277526</v>
      </c>
      <c r="M40" s="7">
        <v>6.9329497208517665E-2</v>
      </c>
    </row>
    <row r="41" spans="1:13" x14ac:dyDescent="0.3">
      <c r="A41" s="6">
        <v>40</v>
      </c>
      <c r="B41" s="2" t="s">
        <v>79</v>
      </c>
      <c r="C41" s="2" t="s">
        <v>82</v>
      </c>
      <c r="D41" s="2" t="s">
        <v>254</v>
      </c>
      <c r="E41" s="2" t="s">
        <v>137</v>
      </c>
      <c r="F41" s="2" t="s">
        <v>196</v>
      </c>
      <c r="G41" s="2" t="s">
        <v>321</v>
      </c>
      <c r="H41" s="15">
        <v>-93</v>
      </c>
      <c r="I41" s="15">
        <v>181.17685280088403</v>
      </c>
      <c r="J41" s="17">
        <v>0.71428571428570997</v>
      </c>
      <c r="K41" s="17">
        <v>9.6520934949877102</v>
      </c>
      <c r="L41" s="2">
        <v>0.5290788798082956</v>
      </c>
      <c r="M41" s="7">
        <v>0.60172712012568474</v>
      </c>
    </row>
    <row r="42" spans="1:13" x14ac:dyDescent="0.3">
      <c r="A42" s="6">
        <v>41</v>
      </c>
      <c r="B42" s="2" t="s">
        <v>73</v>
      </c>
      <c r="C42" s="2" t="s">
        <v>97</v>
      </c>
      <c r="D42" s="2" t="s">
        <v>181</v>
      </c>
      <c r="E42" s="2" t="s">
        <v>133</v>
      </c>
      <c r="F42" s="2" t="s">
        <v>212</v>
      </c>
      <c r="G42" s="2" t="s">
        <v>322</v>
      </c>
      <c r="H42" s="15">
        <v>199</v>
      </c>
      <c r="I42" s="15">
        <v>279.49492924487663</v>
      </c>
      <c r="J42" s="17">
        <v>4.9444444444444446</v>
      </c>
      <c r="K42" s="17">
        <v>7.6992989247510746</v>
      </c>
      <c r="L42" s="2">
        <v>1.0952542696648027E-2</v>
      </c>
      <c r="M42" s="7">
        <v>0.55056150286234828</v>
      </c>
    </row>
    <row r="43" spans="1:13" x14ac:dyDescent="0.3">
      <c r="A43" s="6">
        <v>42</v>
      </c>
      <c r="B43" s="2" t="s">
        <v>247</v>
      </c>
      <c r="C43" s="2" t="s">
        <v>93</v>
      </c>
      <c r="D43" s="2" t="s">
        <v>183</v>
      </c>
      <c r="E43" s="2" t="s">
        <v>107</v>
      </c>
      <c r="F43" s="2" t="s">
        <v>199</v>
      </c>
      <c r="G43" s="2" t="s">
        <v>323</v>
      </c>
      <c r="H43" s="15">
        <v>84</v>
      </c>
      <c r="I43" s="15">
        <v>121.89848261990882</v>
      </c>
      <c r="J43" s="17">
        <v>2.3529411764705883</v>
      </c>
      <c r="K43" s="17">
        <v>4.5436189612083373</v>
      </c>
      <c r="L43" s="2">
        <v>0.58856667991289491</v>
      </c>
      <c r="M43" s="7">
        <v>0.8532214253143906</v>
      </c>
    </row>
    <row r="44" spans="1:13" x14ac:dyDescent="0.3">
      <c r="A44" s="6">
        <v>43</v>
      </c>
      <c r="B44" s="2" t="s">
        <v>69</v>
      </c>
      <c r="C44" s="2" t="s">
        <v>93</v>
      </c>
      <c r="D44" s="2" t="s">
        <v>251</v>
      </c>
      <c r="E44" s="2" t="s">
        <v>112</v>
      </c>
      <c r="F44" s="2" t="s">
        <v>198</v>
      </c>
      <c r="G44" s="2" t="s">
        <v>324</v>
      </c>
      <c r="H44" s="15">
        <v>7</v>
      </c>
      <c r="I44" s="15">
        <v>10.777590289599029</v>
      </c>
      <c r="J44" s="17">
        <v>6.35</v>
      </c>
      <c r="K44" s="17">
        <v>6.8453808281998541</v>
      </c>
      <c r="L44" s="2">
        <v>0.96032324014540171</v>
      </c>
      <c r="M44" s="7">
        <v>0.34823793276632409</v>
      </c>
    </row>
    <row r="45" spans="1:13" hidden="1" x14ac:dyDescent="0.3">
      <c r="A45" s="6">
        <v>44</v>
      </c>
      <c r="B45" s="2" t="s">
        <v>80</v>
      </c>
      <c r="C45" s="2" t="s">
        <v>95</v>
      </c>
      <c r="D45" s="2" t="s">
        <v>182</v>
      </c>
      <c r="E45" s="2" t="s">
        <v>115</v>
      </c>
      <c r="F45" s="2" t="s">
        <v>223</v>
      </c>
      <c r="G45" s="2" t="s">
        <v>325</v>
      </c>
      <c r="H45" s="15">
        <v>135</v>
      </c>
      <c r="I45" s="15">
        <v>159.55139447016842</v>
      </c>
      <c r="J45" s="17">
        <v>0.4</v>
      </c>
      <c r="K45" s="17">
        <v>0.43387137929779662</v>
      </c>
      <c r="L45" s="2">
        <v>0.33793093259294638</v>
      </c>
      <c r="M45" s="7">
        <v>0.97326069058675013</v>
      </c>
    </row>
    <row r="46" spans="1:13" x14ac:dyDescent="0.3">
      <c r="A46" s="6">
        <v>45</v>
      </c>
      <c r="B46" s="2" t="s">
        <v>248</v>
      </c>
      <c r="C46" s="2" t="s">
        <v>103</v>
      </c>
      <c r="D46" s="2" t="s">
        <v>187</v>
      </c>
      <c r="E46" s="2" t="s">
        <v>130</v>
      </c>
      <c r="F46" s="2" t="s">
        <v>210</v>
      </c>
      <c r="G46" s="2" t="s">
        <v>326</v>
      </c>
      <c r="H46" s="15">
        <v>151</v>
      </c>
      <c r="I46" s="15">
        <v>254.23108215381143</v>
      </c>
      <c r="J46" s="17">
        <v>16.25</v>
      </c>
      <c r="K46" s="17">
        <v>29.994931181880208</v>
      </c>
      <c r="L46" s="2">
        <v>0.26935452290159212</v>
      </c>
      <c r="M46" s="7">
        <v>2.3709382371976284E-2</v>
      </c>
    </row>
    <row r="47" spans="1:13" x14ac:dyDescent="0.3">
      <c r="A47" s="6">
        <v>46</v>
      </c>
      <c r="B47" s="2" t="s">
        <v>79</v>
      </c>
      <c r="C47" s="2" t="s">
        <v>81</v>
      </c>
      <c r="D47" s="2" t="s">
        <v>179</v>
      </c>
      <c r="E47" s="2" t="s">
        <v>128</v>
      </c>
      <c r="F47" s="2" t="s">
        <v>224</v>
      </c>
      <c r="G47" s="2" t="s">
        <v>327</v>
      </c>
      <c r="H47" s="15">
        <v>178</v>
      </c>
      <c r="I47" s="15">
        <v>236.87255416244886</v>
      </c>
      <c r="J47" s="17">
        <v>7.9090909090909092</v>
      </c>
      <c r="K47" s="17">
        <v>10.764843741818821</v>
      </c>
      <c r="L47" s="2">
        <v>0.13628829716498936</v>
      </c>
      <c r="M47" s="7">
        <v>0.56736227266374006</v>
      </c>
    </row>
    <row r="48" spans="1:13" x14ac:dyDescent="0.3">
      <c r="A48" s="6">
        <v>47</v>
      </c>
      <c r="B48" s="2" t="s">
        <v>248</v>
      </c>
      <c r="C48" s="2" t="s">
        <v>96</v>
      </c>
      <c r="D48" s="2" t="s">
        <v>187</v>
      </c>
      <c r="E48" s="2" t="s">
        <v>130</v>
      </c>
      <c r="F48" s="2" t="s">
        <v>215</v>
      </c>
      <c r="G48" s="2" t="s">
        <v>328</v>
      </c>
      <c r="H48" s="15">
        <v>43</v>
      </c>
      <c r="I48" s="15">
        <v>55.102317839355585</v>
      </c>
      <c r="J48" s="17">
        <v>5.45</v>
      </c>
      <c r="K48" s="17">
        <v>9.6301760384099246</v>
      </c>
      <c r="L48" s="2">
        <v>0.81043821093743484</v>
      </c>
      <c r="M48" s="7">
        <v>0.44763701722345817</v>
      </c>
    </row>
    <row r="49" spans="1:13" x14ac:dyDescent="0.3">
      <c r="A49" s="6">
        <v>48</v>
      </c>
      <c r="B49" s="2" t="s">
        <v>246</v>
      </c>
      <c r="C49" s="2" t="s">
        <v>87</v>
      </c>
      <c r="D49" s="2" t="s">
        <v>255</v>
      </c>
      <c r="E49" s="2" t="s">
        <v>106</v>
      </c>
      <c r="F49" s="2" t="s">
        <v>216</v>
      </c>
      <c r="G49" s="2" t="s">
        <v>329</v>
      </c>
      <c r="H49" s="15">
        <v>126</v>
      </c>
      <c r="I49" s="15">
        <v>244.93557481435278</v>
      </c>
      <c r="J49" s="17">
        <v>10.3</v>
      </c>
      <c r="K49" s="17">
        <v>20.385980651801965</v>
      </c>
      <c r="L49" s="2">
        <v>0.36759177054515679</v>
      </c>
      <c r="M49" s="7">
        <v>0.49842996817008711</v>
      </c>
    </row>
    <row r="50" spans="1:13" x14ac:dyDescent="0.3">
      <c r="A50" s="6">
        <v>49</v>
      </c>
      <c r="B50" s="2" t="s">
        <v>247</v>
      </c>
      <c r="C50" s="2" t="s">
        <v>96</v>
      </c>
      <c r="D50" s="2" t="s">
        <v>251</v>
      </c>
      <c r="E50" s="2" t="s">
        <v>151</v>
      </c>
      <c r="F50" s="2" t="s">
        <v>224</v>
      </c>
      <c r="G50" s="2" t="s">
        <v>330</v>
      </c>
      <c r="H50" s="15">
        <v>143</v>
      </c>
      <c r="I50" s="15">
        <v>229.35693276132437</v>
      </c>
      <c r="J50" s="17">
        <v>1.2777777777777777</v>
      </c>
      <c r="K50" s="17">
        <v>2.4574830000465653</v>
      </c>
      <c r="L50" s="2">
        <v>0.29304755960861339</v>
      </c>
      <c r="M50" s="7">
        <v>0.92204664764012778</v>
      </c>
    </row>
    <row r="51" spans="1:13" x14ac:dyDescent="0.3">
      <c r="A51" s="6">
        <v>50</v>
      </c>
      <c r="B51" s="2" t="s">
        <v>72</v>
      </c>
      <c r="C51" s="2" t="s">
        <v>90</v>
      </c>
      <c r="D51" s="2" t="s">
        <v>253</v>
      </c>
      <c r="E51" s="2" t="s">
        <v>146</v>
      </c>
      <c r="F51" s="2" t="s">
        <v>201</v>
      </c>
      <c r="G51" s="2" t="s">
        <v>331</v>
      </c>
      <c r="H51" s="15">
        <v>-190</v>
      </c>
      <c r="I51" s="15">
        <v>295.73873191669696</v>
      </c>
      <c r="J51" s="17">
        <v>0.61111111111111005</v>
      </c>
      <c r="K51" s="17">
        <v>14.793353515935095</v>
      </c>
      <c r="L51" s="2">
        <v>6.6300059634656794E-2</v>
      </c>
      <c r="M51" s="7">
        <v>0.23913301860743297</v>
      </c>
    </row>
    <row r="52" spans="1:13" x14ac:dyDescent="0.3">
      <c r="A52" s="6">
        <v>51</v>
      </c>
      <c r="B52" s="2" t="s">
        <v>69</v>
      </c>
      <c r="C52" s="2" t="s">
        <v>84</v>
      </c>
      <c r="D52" s="2" t="s">
        <v>259</v>
      </c>
      <c r="E52" s="2" t="s">
        <v>120</v>
      </c>
      <c r="F52" s="2" t="s">
        <v>217</v>
      </c>
      <c r="G52" s="2" t="s">
        <v>332</v>
      </c>
      <c r="H52" s="15">
        <v>66</v>
      </c>
      <c r="I52" s="15">
        <v>92.102119950251335</v>
      </c>
      <c r="J52" s="17">
        <v>2.9411764705882355</v>
      </c>
      <c r="K52" s="17">
        <v>3.6971827675459803</v>
      </c>
      <c r="L52" s="2">
        <v>0.68731411067738035</v>
      </c>
      <c r="M52" s="7">
        <v>0.80628402077141259</v>
      </c>
    </row>
    <row r="53" spans="1:13" x14ac:dyDescent="0.3">
      <c r="A53" s="6">
        <v>52</v>
      </c>
      <c r="B53" s="2" t="s">
        <v>250</v>
      </c>
      <c r="C53" s="2" t="s">
        <v>100</v>
      </c>
      <c r="D53" s="2" t="s">
        <v>183</v>
      </c>
      <c r="E53" s="2" t="s">
        <v>142</v>
      </c>
      <c r="F53" s="2" t="s">
        <v>214</v>
      </c>
      <c r="G53" s="2" t="s">
        <v>333</v>
      </c>
      <c r="H53" s="15">
        <v>5</v>
      </c>
      <c r="I53" s="15">
        <v>7.3019416357361457</v>
      </c>
      <c r="J53" s="17">
        <v>14.214285714285714</v>
      </c>
      <c r="K53" s="17">
        <v>23.620395518411406</v>
      </c>
      <c r="L53" s="2">
        <v>0.98438231496274575</v>
      </c>
      <c r="M53" s="7">
        <v>1.8030232297495674E-3</v>
      </c>
    </row>
    <row r="54" spans="1:13" x14ac:dyDescent="0.3">
      <c r="A54" s="6">
        <v>53</v>
      </c>
      <c r="B54" s="2" t="s">
        <v>77</v>
      </c>
      <c r="C54" s="2" t="s">
        <v>94</v>
      </c>
      <c r="D54" s="2" t="s">
        <v>178</v>
      </c>
      <c r="E54" s="2" t="s">
        <v>114</v>
      </c>
      <c r="F54" s="2" t="s">
        <v>195</v>
      </c>
      <c r="G54" s="2" t="s">
        <v>334</v>
      </c>
      <c r="H54" s="15">
        <v>164</v>
      </c>
      <c r="I54" s="15">
        <v>274.97624920159006</v>
      </c>
      <c r="J54" s="17">
        <v>4</v>
      </c>
      <c r="K54" s="17">
        <v>6.6137662152788472</v>
      </c>
      <c r="L54" s="2">
        <v>0.1977957154192922</v>
      </c>
      <c r="M54" s="7">
        <v>0.70880332852369132</v>
      </c>
    </row>
    <row r="55" spans="1:13" x14ac:dyDescent="0.3">
      <c r="A55" s="6">
        <v>54</v>
      </c>
      <c r="B55" s="2" t="s">
        <v>73</v>
      </c>
      <c r="C55" s="2" t="s">
        <v>92</v>
      </c>
      <c r="D55" s="2" t="s">
        <v>183</v>
      </c>
      <c r="E55" s="2" t="s">
        <v>115</v>
      </c>
      <c r="F55" s="2" t="s">
        <v>210</v>
      </c>
      <c r="G55" s="2" t="s">
        <v>335</v>
      </c>
      <c r="H55" s="15">
        <v>16</v>
      </c>
      <c r="I55" s="15">
        <v>31.959333535908712</v>
      </c>
      <c r="J55" s="17">
        <v>6.7222222222222223</v>
      </c>
      <c r="K55" s="17">
        <v>10.912224590518711</v>
      </c>
      <c r="L55" s="2">
        <v>0.93650179362500641</v>
      </c>
      <c r="M55" s="7">
        <v>0.39539577146018157</v>
      </c>
    </row>
    <row r="56" spans="1:13" x14ac:dyDescent="0.3">
      <c r="A56" s="6">
        <v>55</v>
      </c>
      <c r="B56" s="2" t="s">
        <v>71</v>
      </c>
      <c r="C56" s="2" t="s">
        <v>98</v>
      </c>
      <c r="D56" s="2" t="s">
        <v>254</v>
      </c>
      <c r="E56" s="2" t="s">
        <v>131</v>
      </c>
      <c r="F56" s="2" t="s">
        <v>189</v>
      </c>
      <c r="G56" s="2" t="s">
        <v>336</v>
      </c>
      <c r="H56" s="15">
        <v>167</v>
      </c>
      <c r="I56" s="15">
        <v>258.07887100315236</v>
      </c>
      <c r="J56" s="17">
        <v>6.2857142857142856</v>
      </c>
      <c r="K56" s="17">
        <v>10.489915957279692</v>
      </c>
      <c r="L56" s="2">
        <v>0.18926551160716987</v>
      </c>
      <c r="M56" s="7">
        <v>0.55801733548938004</v>
      </c>
    </row>
    <row r="57" spans="1:13" x14ac:dyDescent="0.3">
      <c r="A57" s="6">
        <v>56</v>
      </c>
      <c r="B57" s="2" t="s">
        <v>250</v>
      </c>
      <c r="C57" s="2" t="s">
        <v>94</v>
      </c>
      <c r="D57" s="2" t="s">
        <v>178</v>
      </c>
      <c r="E57" s="2" t="s">
        <v>154</v>
      </c>
      <c r="F57" s="2" t="s">
        <v>218</v>
      </c>
      <c r="G57" s="2" t="s">
        <v>337</v>
      </c>
      <c r="H57" s="15">
        <v>169</v>
      </c>
      <c r="I57" s="15">
        <v>238.08708252998042</v>
      </c>
      <c r="J57" s="17">
        <v>10</v>
      </c>
      <c r="K57" s="17">
        <v>16.923196101856188</v>
      </c>
      <c r="L57" s="2">
        <v>0.17271309968971416</v>
      </c>
      <c r="M57" s="7">
        <v>0.44694434010245754</v>
      </c>
    </row>
    <row r="58" spans="1:13" x14ac:dyDescent="0.3">
      <c r="A58" s="6">
        <v>57</v>
      </c>
      <c r="B58" s="2" t="s">
        <v>248</v>
      </c>
      <c r="C58" s="2" t="s">
        <v>85</v>
      </c>
      <c r="D58" s="2" t="s">
        <v>180</v>
      </c>
      <c r="E58" s="2" t="s">
        <v>154</v>
      </c>
      <c r="F58" s="2" t="s">
        <v>202</v>
      </c>
      <c r="G58" s="2" t="s">
        <v>338</v>
      </c>
      <c r="H58" s="15">
        <v>44</v>
      </c>
      <c r="I58" s="15">
        <v>75.288585595137079</v>
      </c>
      <c r="J58" s="17">
        <v>6.2727272727272725</v>
      </c>
      <c r="K58" s="17">
        <v>10.679322787302745</v>
      </c>
      <c r="L58" s="2">
        <v>0.80660471003050627</v>
      </c>
      <c r="M58" s="7">
        <v>0.69163588852992419</v>
      </c>
    </row>
    <row r="59" spans="1:13" x14ac:dyDescent="0.3">
      <c r="A59" s="6">
        <v>58</v>
      </c>
      <c r="B59" s="2" t="s">
        <v>249</v>
      </c>
      <c r="C59" s="2" t="s">
        <v>84</v>
      </c>
      <c r="D59" s="2" t="s">
        <v>181</v>
      </c>
      <c r="E59" s="2" t="s">
        <v>107</v>
      </c>
      <c r="F59" s="2" t="s">
        <v>204</v>
      </c>
      <c r="G59" s="2" t="s">
        <v>339</v>
      </c>
      <c r="H59" s="15">
        <v>34</v>
      </c>
      <c r="I59" s="15">
        <v>50.482696382654723</v>
      </c>
      <c r="J59" s="17">
        <v>5.083333333333333</v>
      </c>
      <c r="K59" s="17">
        <v>6.3338577017461013</v>
      </c>
      <c r="L59" s="2">
        <v>0.85130920366834695</v>
      </c>
      <c r="M59" s="7">
        <v>0.72685802962394519</v>
      </c>
    </row>
    <row r="60" spans="1:13" x14ac:dyDescent="0.3">
      <c r="A60" s="6">
        <v>59</v>
      </c>
      <c r="B60" s="2" t="s">
        <v>69</v>
      </c>
      <c r="C60" s="2" t="s">
        <v>95</v>
      </c>
      <c r="D60" s="2" t="s">
        <v>182</v>
      </c>
      <c r="E60" s="2" t="s">
        <v>150</v>
      </c>
      <c r="F60" s="2" t="s">
        <v>215</v>
      </c>
      <c r="G60" s="2" t="s">
        <v>340</v>
      </c>
      <c r="H60" s="15">
        <v>74</v>
      </c>
      <c r="I60" s="15">
        <v>77.966699508361572</v>
      </c>
      <c r="J60" s="17">
        <v>8.235294117647058</v>
      </c>
      <c r="K60" s="17">
        <v>10.322360094864827</v>
      </c>
      <c r="L60" s="2">
        <v>0.62489216598164354</v>
      </c>
      <c r="M60" s="7">
        <v>0.30076297152970755</v>
      </c>
    </row>
    <row r="61" spans="1:13" x14ac:dyDescent="0.3">
      <c r="A61" s="6">
        <v>60</v>
      </c>
      <c r="B61" s="2" t="s">
        <v>80</v>
      </c>
      <c r="C61" s="2" t="s">
        <v>103</v>
      </c>
      <c r="D61" s="2" t="s">
        <v>185</v>
      </c>
      <c r="E61" s="2" t="s">
        <v>145</v>
      </c>
      <c r="F61" s="2" t="s">
        <v>191</v>
      </c>
      <c r="G61" s="2" t="s">
        <v>341</v>
      </c>
      <c r="H61" s="15">
        <v>-9</v>
      </c>
      <c r="I61" s="15">
        <v>11.433507567905382</v>
      </c>
      <c r="J61" s="17">
        <v>5.4545454545455003</v>
      </c>
      <c r="K61" s="17">
        <v>17.879372610640345</v>
      </c>
      <c r="L61" s="2">
        <v>0.95129362306053611</v>
      </c>
      <c r="M61" s="7">
        <v>0.1439223897027665</v>
      </c>
    </row>
    <row r="62" spans="1:13" x14ac:dyDescent="0.3">
      <c r="A62" s="6">
        <v>61</v>
      </c>
      <c r="B62" s="2" t="s">
        <v>246</v>
      </c>
      <c r="C62" s="2" t="s">
        <v>86</v>
      </c>
      <c r="D62" s="2" t="s">
        <v>179</v>
      </c>
      <c r="E62" s="2" t="s">
        <v>117</v>
      </c>
      <c r="F62" s="2" t="s">
        <v>205</v>
      </c>
      <c r="G62" s="2" t="s">
        <v>342</v>
      </c>
      <c r="H62" s="15">
        <v>35</v>
      </c>
      <c r="I62" s="15">
        <v>48.066823182344706</v>
      </c>
      <c r="J62" s="17">
        <v>11</v>
      </c>
      <c r="K62" s="17">
        <v>17.679749588510965</v>
      </c>
      <c r="L62" s="2">
        <v>0.84619425308213814</v>
      </c>
      <c r="M62" s="7">
        <v>0.29039869435815235</v>
      </c>
    </row>
    <row r="63" spans="1:13" x14ac:dyDescent="0.3">
      <c r="A63" s="6">
        <v>62</v>
      </c>
      <c r="B63" s="2" t="s">
        <v>247</v>
      </c>
      <c r="C63" s="2" t="s">
        <v>101</v>
      </c>
      <c r="D63" s="2" t="s">
        <v>254</v>
      </c>
      <c r="E63" s="2" t="s">
        <v>148</v>
      </c>
      <c r="F63" s="2" t="s">
        <v>210</v>
      </c>
      <c r="G63" s="2" t="s">
        <v>343</v>
      </c>
      <c r="H63" s="15">
        <v>107</v>
      </c>
      <c r="I63" s="15">
        <v>130.30335162689326</v>
      </c>
      <c r="J63" s="17">
        <v>11.8125</v>
      </c>
      <c r="K63" s="17">
        <v>13.991473083917764</v>
      </c>
      <c r="L63" s="2">
        <v>0.45253464559352052</v>
      </c>
      <c r="M63" s="7">
        <v>5.4091766087864257E-2</v>
      </c>
    </row>
    <row r="64" spans="1:13" x14ac:dyDescent="0.3">
      <c r="A64" s="6">
        <v>63</v>
      </c>
      <c r="B64" s="2" t="s">
        <v>72</v>
      </c>
      <c r="C64" s="2" t="s">
        <v>100</v>
      </c>
      <c r="D64" s="2" t="s">
        <v>180</v>
      </c>
      <c r="E64" s="2" t="s">
        <v>125</v>
      </c>
      <c r="F64" s="2" t="s">
        <v>190</v>
      </c>
      <c r="G64" s="2" t="s">
        <v>344</v>
      </c>
      <c r="H64" s="15">
        <v>27</v>
      </c>
      <c r="I64" s="15">
        <v>53.926799512485857</v>
      </c>
      <c r="J64" s="17">
        <v>6</v>
      </c>
      <c r="K64" s="17">
        <v>6.9834775443508939</v>
      </c>
      <c r="L64" s="2">
        <v>0.89670839195075502</v>
      </c>
      <c r="M64" s="7">
        <v>0.52041042176702546</v>
      </c>
    </row>
    <row r="65" spans="1:13" x14ac:dyDescent="0.3">
      <c r="A65" s="6">
        <v>64</v>
      </c>
      <c r="B65" s="2" t="s">
        <v>248</v>
      </c>
      <c r="C65" s="2" t="s">
        <v>84</v>
      </c>
      <c r="D65" s="2" t="s">
        <v>180</v>
      </c>
      <c r="E65" s="2" t="s">
        <v>115</v>
      </c>
      <c r="F65" s="2" t="s">
        <v>197</v>
      </c>
      <c r="G65" s="2" t="s">
        <v>345</v>
      </c>
      <c r="H65" s="15">
        <v>193</v>
      </c>
      <c r="I65" s="15">
        <v>247.09248396058982</v>
      </c>
      <c r="J65" s="17">
        <v>8.5625</v>
      </c>
      <c r="K65" s="17">
        <v>16.29123501909768</v>
      </c>
      <c r="L65" s="2">
        <v>2.8426673184456575E-2</v>
      </c>
      <c r="M65" s="7">
        <v>0.3145126538383205</v>
      </c>
    </row>
    <row r="66" spans="1:13" x14ac:dyDescent="0.3">
      <c r="A66" s="6">
        <v>65</v>
      </c>
      <c r="B66" s="2" t="s">
        <v>247</v>
      </c>
      <c r="C66" s="2" t="s">
        <v>94</v>
      </c>
      <c r="D66" s="2" t="s">
        <v>254</v>
      </c>
      <c r="E66" s="2" t="s">
        <v>130</v>
      </c>
      <c r="F66" s="2" t="s">
        <v>215</v>
      </c>
      <c r="G66" s="2" t="s">
        <v>346</v>
      </c>
      <c r="H66" s="15">
        <v>161</v>
      </c>
      <c r="I66" s="15">
        <v>165.77358306107564</v>
      </c>
      <c r="J66" s="17">
        <v>4.9411764705882355</v>
      </c>
      <c r="K66" s="17">
        <v>9.3469945745106813</v>
      </c>
      <c r="L66" s="2">
        <v>0.20328777596273095</v>
      </c>
      <c r="M66" s="7">
        <v>0.57758463327510523</v>
      </c>
    </row>
    <row r="67" spans="1:13" x14ac:dyDescent="0.3">
      <c r="A67" s="6">
        <v>66</v>
      </c>
      <c r="B67" s="2" t="s">
        <v>76</v>
      </c>
      <c r="C67" s="2" t="s">
        <v>88</v>
      </c>
      <c r="D67" s="2" t="s">
        <v>255</v>
      </c>
      <c r="E67" s="2" t="s">
        <v>155</v>
      </c>
      <c r="F67" s="2" t="s">
        <v>197</v>
      </c>
      <c r="G67" s="2" t="s">
        <v>347</v>
      </c>
      <c r="H67" s="15">
        <v>192</v>
      </c>
      <c r="I67" s="15">
        <v>304.64028214929647</v>
      </c>
      <c r="J67" s="17">
        <v>9.0526315789473681</v>
      </c>
      <c r="K67" s="17">
        <v>12.198278861814408</v>
      </c>
      <c r="L67" s="2">
        <v>3.4241957749784002E-2</v>
      </c>
      <c r="M67" s="7">
        <v>0.1282862943761609</v>
      </c>
    </row>
    <row r="68" spans="1:13" x14ac:dyDescent="0.3">
      <c r="A68" s="6">
        <v>67</v>
      </c>
      <c r="B68" s="2" t="s">
        <v>80</v>
      </c>
      <c r="C68" s="2" t="s">
        <v>92</v>
      </c>
      <c r="D68" s="2" t="s">
        <v>256</v>
      </c>
      <c r="E68" s="2" t="s">
        <v>116</v>
      </c>
      <c r="F68" s="2" t="s">
        <v>193</v>
      </c>
      <c r="G68" s="2" t="s">
        <v>348</v>
      </c>
      <c r="H68" s="15">
        <v>103</v>
      </c>
      <c r="I68" s="15">
        <v>158.04872926500349</v>
      </c>
      <c r="J68" s="17">
        <v>3.5</v>
      </c>
      <c r="K68" s="17">
        <v>6.4791726859955086</v>
      </c>
      <c r="L68" s="2">
        <v>0.47660513937778493</v>
      </c>
      <c r="M68" s="7">
        <v>0.68227658044782113</v>
      </c>
    </row>
    <row r="69" spans="1:13" x14ac:dyDescent="0.3">
      <c r="A69" s="6">
        <v>68</v>
      </c>
      <c r="B69" s="2" t="s">
        <v>79</v>
      </c>
      <c r="C69" s="2" t="s">
        <v>87</v>
      </c>
      <c r="D69" s="2" t="s">
        <v>258</v>
      </c>
      <c r="E69" s="2" t="s">
        <v>142</v>
      </c>
      <c r="F69" s="2" t="s">
        <v>221</v>
      </c>
      <c r="G69" s="2" t="s">
        <v>349</v>
      </c>
      <c r="H69" s="15">
        <v>100</v>
      </c>
      <c r="I69" s="15">
        <v>140.69892534567137</v>
      </c>
      <c r="J69" s="17">
        <v>8.4166666666666661</v>
      </c>
      <c r="K69" s="17">
        <v>14.860052024216547</v>
      </c>
      <c r="L69" s="2">
        <v>0.4991603764192859</v>
      </c>
      <c r="M69" s="7">
        <v>0.50978760759453612</v>
      </c>
    </row>
    <row r="70" spans="1:13" x14ac:dyDescent="0.3">
      <c r="A70" s="6">
        <v>69</v>
      </c>
      <c r="B70" s="2" t="s">
        <v>72</v>
      </c>
      <c r="C70" s="2" t="s">
        <v>87</v>
      </c>
      <c r="D70" s="2" t="s">
        <v>179</v>
      </c>
      <c r="E70" s="2" t="s">
        <v>139</v>
      </c>
      <c r="F70" s="2" t="s">
        <v>210</v>
      </c>
      <c r="G70" s="2" t="s">
        <v>350</v>
      </c>
      <c r="H70" s="15">
        <v>15</v>
      </c>
      <c r="I70" s="15">
        <v>16.659123739024224</v>
      </c>
      <c r="J70" s="17">
        <v>11.6</v>
      </c>
      <c r="K70" s="17">
        <v>21.721206810746772</v>
      </c>
      <c r="L70" s="2">
        <v>0.93842736932153903</v>
      </c>
      <c r="M70" s="7">
        <v>0.41408468300269907</v>
      </c>
    </row>
    <row r="71" spans="1:13" x14ac:dyDescent="0.3">
      <c r="A71" s="6">
        <v>70</v>
      </c>
      <c r="B71" s="2" t="s">
        <v>247</v>
      </c>
      <c r="C71" s="2" t="s">
        <v>103</v>
      </c>
      <c r="D71" s="2" t="s">
        <v>256</v>
      </c>
      <c r="E71" s="2" t="s">
        <v>126</v>
      </c>
      <c r="F71" s="2" t="s">
        <v>193</v>
      </c>
      <c r="G71" s="2" t="s">
        <v>351</v>
      </c>
      <c r="H71" s="15">
        <v>-181</v>
      </c>
      <c r="I71" s="15">
        <v>358.07981993011509</v>
      </c>
      <c r="J71" s="17">
        <v>2.2142857142857002</v>
      </c>
      <c r="K71" s="17">
        <v>22.045430028196847</v>
      </c>
      <c r="L71" s="2">
        <v>0.12235062421071952</v>
      </c>
      <c r="M71" s="7">
        <v>0.14352332204962481</v>
      </c>
    </row>
    <row r="72" spans="1:13" x14ac:dyDescent="0.3">
      <c r="A72" s="6">
        <v>71</v>
      </c>
      <c r="B72" s="2" t="s">
        <v>67</v>
      </c>
      <c r="C72" s="2" t="s">
        <v>98</v>
      </c>
      <c r="D72" s="2" t="s">
        <v>184</v>
      </c>
      <c r="E72" s="2" t="s">
        <v>121</v>
      </c>
      <c r="F72" s="2" t="s">
        <v>222</v>
      </c>
      <c r="G72" s="2" t="s">
        <v>352</v>
      </c>
      <c r="H72" s="15">
        <v>67</v>
      </c>
      <c r="I72" s="15">
        <v>94.54229286688917</v>
      </c>
      <c r="J72" s="17">
        <v>5.1052631578947372</v>
      </c>
      <c r="K72" s="17">
        <v>6.0824398625055327</v>
      </c>
      <c r="L72" s="2">
        <v>0.6771873326293294</v>
      </c>
      <c r="M72" s="7">
        <v>0.51674053624019178</v>
      </c>
    </row>
    <row r="73" spans="1:13" x14ac:dyDescent="0.3">
      <c r="A73" s="6">
        <v>72</v>
      </c>
      <c r="B73" s="2" t="s">
        <v>67</v>
      </c>
      <c r="C73" s="2" t="s">
        <v>93</v>
      </c>
      <c r="D73" s="2" t="s">
        <v>181</v>
      </c>
      <c r="E73" s="2" t="s">
        <v>141</v>
      </c>
      <c r="F73" s="2" t="s">
        <v>200</v>
      </c>
      <c r="G73" s="2" t="s">
        <v>353</v>
      </c>
      <c r="H73" s="15">
        <v>78</v>
      </c>
      <c r="I73" s="15">
        <v>153.55363439171413</v>
      </c>
      <c r="J73" s="17">
        <v>7.95</v>
      </c>
      <c r="K73" s="17">
        <v>12.280029233508589</v>
      </c>
      <c r="L73" s="2">
        <v>0.61618767211764769</v>
      </c>
      <c r="M73" s="7">
        <v>0.19904615661727565</v>
      </c>
    </row>
    <row r="74" spans="1:13" x14ac:dyDescent="0.3">
      <c r="A74" s="6">
        <v>73</v>
      </c>
      <c r="B74" s="2" t="s">
        <v>78</v>
      </c>
      <c r="C74" s="2" t="s">
        <v>87</v>
      </c>
      <c r="D74" s="2" t="s">
        <v>258</v>
      </c>
      <c r="E74" s="2" t="s">
        <v>127</v>
      </c>
      <c r="F74" s="2" t="s">
        <v>201</v>
      </c>
      <c r="G74" s="2" t="s">
        <v>354</v>
      </c>
      <c r="H74" s="15">
        <v>12</v>
      </c>
      <c r="I74" s="15">
        <v>20.676945943961822</v>
      </c>
      <c r="J74" s="17">
        <v>7.0666666666666664</v>
      </c>
      <c r="K74" s="17">
        <v>7.9848193316982554</v>
      </c>
      <c r="L74" s="2">
        <v>0.94212036194251114</v>
      </c>
      <c r="M74" s="7">
        <v>0.46306218784753361</v>
      </c>
    </row>
    <row r="75" spans="1:13" x14ac:dyDescent="0.3">
      <c r="A75" s="6">
        <v>74</v>
      </c>
      <c r="B75" s="2" t="s">
        <v>68</v>
      </c>
      <c r="C75" s="2" t="s">
        <v>104</v>
      </c>
      <c r="D75" s="2" t="s">
        <v>259</v>
      </c>
      <c r="E75" s="2" t="s">
        <v>145</v>
      </c>
      <c r="F75" s="2" t="s">
        <v>189</v>
      </c>
      <c r="G75" s="2" t="s">
        <v>355</v>
      </c>
      <c r="H75" s="15">
        <v>172</v>
      </c>
      <c r="I75" s="15">
        <v>240.4805583002227</v>
      </c>
      <c r="J75" s="17">
        <v>4.7142857142857144</v>
      </c>
      <c r="K75" s="17">
        <v>5.509588233768608</v>
      </c>
      <c r="L75" s="2">
        <v>0.1635012640628053</v>
      </c>
      <c r="M75" s="7">
        <v>0.70478425976579762</v>
      </c>
    </row>
    <row r="76" spans="1:13" x14ac:dyDescent="0.3">
      <c r="A76" s="6">
        <v>75</v>
      </c>
      <c r="B76" s="2" t="s">
        <v>73</v>
      </c>
      <c r="C76" s="2" t="s">
        <v>85</v>
      </c>
      <c r="D76" s="2" t="s">
        <v>251</v>
      </c>
      <c r="E76" s="2" t="s">
        <v>129</v>
      </c>
      <c r="F76" s="2" t="s">
        <v>193</v>
      </c>
      <c r="G76" s="2" t="s">
        <v>356</v>
      </c>
      <c r="H76" s="15">
        <v>152</v>
      </c>
      <c r="I76" s="15">
        <v>156.10265481587703</v>
      </c>
      <c r="J76" s="17">
        <v>5.65</v>
      </c>
      <c r="K76" s="17">
        <v>8.7736655659773604</v>
      </c>
      <c r="L76" s="2">
        <v>0.26520125794099736</v>
      </c>
      <c r="M76" s="7">
        <v>0.43306417273348052</v>
      </c>
    </row>
    <row r="77" spans="1:13" x14ac:dyDescent="0.3">
      <c r="A77" s="6">
        <v>76</v>
      </c>
      <c r="B77" s="2" t="s">
        <v>73</v>
      </c>
      <c r="C77" s="2" t="s">
        <v>82</v>
      </c>
      <c r="D77" s="2" t="s">
        <v>186</v>
      </c>
      <c r="E77" s="2" t="s">
        <v>106</v>
      </c>
      <c r="F77" s="2" t="s">
        <v>222</v>
      </c>
      <c r="G77" s="2" t="s">
        <v>357</v>
      </c>
      <c r="H77" s="15">
        <v>2</v>
      </c>
      <c r="I77" s="15">
        <v>3.9668026499301092</v>
      </c>
      <c r="J77" s="17">
        <v>2.0714285714285716</v>
      </c>
      <c r="K77" s="17">
        <v>2.5311101779465677</v>
      </c>
      <c r="L77" s="2">
        <v>0.99425598900513446</v>
      </c>
      <c r="M77" s="7">
        <v>0.89857736824719281</v>
      </c>
    </row>
    <row r="78" spans="1:13" x14ac:dyDescent="0.3">
      <c r="A78" s="6">
        <v>77</v>
      </c>
      <c r="B78" s="2" t="s">
        <v>66</v>
      </c>
      <c r="C78" s="2" t="s">
        <v>104</v>
      </c>
      <c r="D78" s="2" t="s">
        <v>178</v>
      </c>
      <c r="E78" s="2" t="s">
        <v>135</v>
      </c>
      <c r="F78" s="2" t="s">
        <v>213</v>
      </c>
      <c r="G78" s="2" t="s">
        <v>358</v>
      </c>
      <c r="H78" s="15">
        <v>90</v>
      </c>
      <c r="I78" s="15">
        <v>163.73310366061338</v>
      </c>
      <c r="J78" s="17">
        <v>7</v>
      </c>
      <c r="K78" s="17">
        <v>8.2403657876930101</v>
      </c>
      <c r="L78" s="2">
        <v>0.56506888108328024</v>
      </c>
      <c r="M78" s="7">
        <v>0.32773622894649412</v>
      </c>
    </row>
    <row r="79" spans="1:13" x14ac:dyDescent="0.3">
      <c r="A79" s="6">
        <v>78</v>
      </c>
      <c r="B79" s="2" t="s">
        <v>69</v>
      </c>
      <c r="C79" s="2" t="s">
        <v>94</v>
      </c>
      <c r="D79" s="2" t="s">
        <v>251</v>
      </c>
      <c r="E79" s="2" t="s">
        <v>121</v>
      </c>
      <c r="F79" s="2" t="s">
        <v>214</v>
      </c>
      <c r="G79" s="2" t="s">
        <v>359</v>
      </c>
      <c r="H79" s="15">
        <v>83</v>
      </c>
      <c r="I79" s="15">
        <v>135.29514496484029</v>
      </c>
      <c r="J79" s="17">
        <v>4.6363636363636367</v>
      </c>
      <c r="K79" s="17">
        <v>9.1381576700630092</v>
      </c>
      <c r="L79" s="2">
        <v>0.59055366050281111</v>
      </c>
      <c r="M79" s="7">
        <v>0.80543820344939387</v>
      </c>
    </row>
    <row r="80" spans="1:13" x14ac:dyDescent="0.3">
      <c r="A80" s="6">
        <v>79</v>
      </c>
      <c r="B80" s="2" t="s">
        <v>68</v>
      </c>
      <c r="C80" s="2" t="s">
        <v>95</v>
      </c>
      <c r="D80" s="2" t="s">
        <v>184</v>
      </c>
      <c r="E80" s="2" t="s">
        <v>108</v>
      </c>
      <c r="F80" s="2" t="s">
        <v>209</v>
      </c>
      <c r="G80" s="2" t="s">
        <v>360</v>
      </c>
      <c r="H80" s="15">
        <v>197</v>
      </c>
      <c r="I80" s="15">
        <v>350.31930501188094</v>
      </c>
      <c r="J80" s="17">
        <v>14.5</v>
      </c>
      <c r="K80" s="17">
        <v>24.536515975895494</v>
      </c>
      <c r="L80" s="2">
        <v>1.8146540530309618E-2</v>
      </c>
      <c r="M80" s="7">
        <v>0.12663280396080678</v>
      </c>
    </row>
    <row r="81" spans="1:13" x14ac:dyDescent="0.3">
      <c r="A81" s="6">
        <v>80</v>
      </c>
      <c r="B81" s="2" t="s">
        <v>74</v>
      </c>
      <c r="C81" s="2" t="s">
        <v>89</v>
      </c>
      <c r="D81" s="2" t="s">
        <v>184</v>
      </c>
      <c r="E81" s="2" t="s">
        <v>116</v>
      </c>
      <c r="F81" s="2" t="s">
        <v>189</v>
      </c>
      <c r="G81" s="2" t="s">
        <v>361</v>
      </c>
      <c r="H81" s="15">
        <v>-85</v>
      </c>
      <c r="I81" s="15">
        <v>165.39930323806101</v>
      </c>
      <c r="J81" s="17">
        <v>3.3333333333333002</v>
      </c>
      <c r="K81" s="17">
        <v>21.233191489393239</v>
      </c>
      <c r="L81" s="2">
        <v>0.57959021764180962</v>
      </c>
      <c r="M81" s="7">
        <v>1.7799130910499672E-3</v>
      </c>
    </row>
    <row r="82" spans="1:13" x14ac:dyDescent="0.3">
      <c r="A82" s="6">
        <v>81</v>
      </c>
      <c r="B82" s="2" t="s">
        <v>70</v>
      </c>
      <c r="C82" s="2" t="s">
        <v>96</v>
      </c>
      <c r="D82" s="2" t="s">
        <v>252</v>
      </c>
      <c r="E82" s="2" t="s">
        <v>147</v>
      </c>
      <c r="F82" s="2" t="s">
        <v>206</v>
      </c>
      <c r="G82" s="2" t="s">
        <v>362</v>
      </c>
      <c r="H82" s="15">
        <v>114</v>
      </c>
      <c r="I82" s="15">
        <v>225.8815985233677</v>
      </c>
      <c r="J82" s="17">
        <v>3.1</v>
      </c>
      <c r="K82" s="17">
        <v>6.0423248925246078</v>
      </c>
      <c r="L82" s="2">
        <v>0.4201121085397761</v>
      </c>
      <c r="M82" s="7">
        <v>0.71843393807109845</v>
      </c>
    </row>
    <row r="83" spans="1:13" x14ac:dyDescent="0.3">
      <c r="A83" s="6">
        <v>82</v>
      </c>
      <c r="B83" s="2" t="s">
        <v>247</v>
      </c>
      <c r="C83" s="2" t="s">
        <v>92</v>
      </c>
      <c r="D83" s="2" t="s">
        <v>185</v>
      </c>
      <c r="E83" s="2" t="s">
        <v>125</v>
      </c>
      <c r="F83" s="2" t="s">
        <v>222</v>
      </c>
      <c r="G83" s="2" t="s">
        <v>363</v>
      </c>
      <c r="H83" s="15">
        <v>184</v>
      </c>
      <c r="I83" s="15">
        <v>307.76869590293609</v>
      </c>
      <c r="J83" s="17">
        <v>1</v>
      </c>
      <c r="K83" s="17">
        <v>1.8760488056815781</v>
      </c>
      <c r="L83" s="2">
        <v>0.10976360094108051</v>
      </c>
      <c r="M83" s="7">
        <v>0.94454604060356273</v>
      </c>
    </row>
    <row r="84" spans="1:13" x14ac:dyDescent="0.3">
      <c r="A84" s="6">
        <v>83</v>
      </c>
      <c r="B84" s="2" t="s">
        <v>73</v>
      </c>
      <c r="C84" s="2" t="s">
        <v>86</v>
      </c>
      <c r="D84" s="2" t="s">
        <v>260</v>
      </c>
      <c r="E84" s="2" t="s">
        <v>107</v>
      </c>
      <c r="F84" s="2" t="s">
        <v>208</v>
      </c>
      <c r="G84" s="2" t="s">
        <v>364</v>
      </c>
      <c r="H84" s="15">
        <v>119</v>
      </c>
      <c r="I84" s="15">
        <v>164.88087391227543</v>
      </c>
      <c r="J84" s="17">
        <v>8.85</v>
      </c>
      <c r="K84" s="17">
        <v>11.543015320368848</v>
      </c>
      <c r="L84" s="2">
        <v>0.40119114882459972</v>
      </c>
      <c r="M84" s="7">
        <v>0.11569020242385897</v>
      </c>
    </row>
    <row r="85" spans="1:13" x14ac:dyDescent="0.3">
      <c r="A85" s="6">
        <v>84</v>
      </c>
      <c r="B85" s="2" t="s">
        <v>72</v>
      </c>
      <c r="C85" s="2" t="s">
        <v>98</v>
      </c>
      <c r="D85" s="2" t="s">
        <v>254</v>
      </c>
      <c r="E85" s="2" t="s">
        <v>152</v>
      </c>
      <c r="F85" s="2" t="s">
        <v>207</v>
      </c>
      <c r="G85" s="2" t="s">
        <v>365</v>
      </c>
      <c r="H85" s="15">
        <v>155</v>
      </c>
      <c r="I85" s="15">
        <v>230.5865563474693</v>
      </c>
      <c r="J85" s="17">
        <v>2.1</v>
      </c>
      <c r="K85" s="17">
        <v>3.6644941030254583</v>
      </c>
      <c r="L85" s="2">
        <v>0.25125872146610961</v>
      </c>
      <c r="M85" s="7">
        <v>0.84944654439504008</v>
      </c>
    </row>
    <row r="86" spans="1:13" hidden="1" x14ac:dyDescent="0.3">
      <c r="A86" s="6">
        <v>85</v>
      </c>
      <c r="B86" s="2" t="s">
        <v>68</v>
      </c>
      <c r="C86" s="2" t="s">
        <v>84</v>
      </c>
      <c r="D86" s="2" t="s">
        <v>186</v>
      </c>
      <c r="E86" s="2" t="s">
        <v>129</v>
      </c>
      <c r="F86" s="2" t="s">
        <v>221</v>
      </c>
      <c r="G86" s="2" t="s">
        <v>366</v>
      </c>
      <c r="H86" s="15">
        <v>163</v>
      </c>
      <c r="I86" s="15">
        <v>254.68174751212914</v>
      </c>
      <c r="J86" s="17">
        <v>0.42857142857142855</v>
      </c>
      <c r="K86" s="17">
        <v>0.70397598921998439</v>
      </c>
      <c r="L86" s="2">
        <v>0.19810658528576175</v>
      </c>
      <c r="M86" s="7">
        <v>0.97712777130853723</v>
      </c>
    </row>
    <row r="87" spans="1:13" x14ac:dyDescent="0.3">
      <c r="A87" s="6">
        <v>86</v>
      </c>
      <c r="B87" s="2" t="s">
        <v>69</v>
      </c>
      <c r="C87" s="2" t="s">
        <v>82</v>
      </c>
      <c r="D87" s="2" t="s">
        <v>178</v>
      </c>
      <c r="E87" s="2" t="s">
        <v>142</v>
      </c>
      <c r="F87" s="2" t="s">
        <v>211</v>
      </c>
      <c r="G87" s="2" t="s">
        <v>367</v>
      </c>
      <c r="H87" s="15">
        <v>188</v>
      </c>
      <c r="I87" s="15">
        <v>258.58509126015491</v>
      </c>
      <c r="J87" s="17">
        <v>19.7</v>
      </c>
      <c r="K87" s="17">
        <v>27.82828636127585</v>
      </c>
      <c r="L87" s="2">
        <v>7.9228182963502425E-2</v>
      </c>
      <c r="M87" s="7">
        <v>5.2929597738936573E-3</v>
      </c>
    </row>
    <row r="88" spans="1:13" x14ac:dyDescent="0.3">
      <c r="A88" s="6">
        <v>87</v>
      </c>
      <c r="B88" s="2" t="s">
        <v>249</v>
      </c>
      <c r="C88" s="2" t="s">
        <v>83</v>
      </c>
      <c r="D88" s="2" t="s">
        <v>251</v>
      </c>
      <c r="E88" s="2" t="s">
        <v>136</v>
      </c>
      <c r="F88" s="2" t="s">
        <v>223</v>
      </c>
      <c r="G88" s="2" t="s">
        <v>368</v>
      </c>
      <c r="H88" s="15">
        <v>198</v>
      </c>
      <c r="I88" s="15">
        <v>240.4329948065226</v>
      </c>
      <c r="J88" s="17">
        <v>16.5</v>
      </c>
      <c r="K88" s="17">
        <v>20.250920987576066</v>
      </c>
      <c r="L88" s="2">
        <v>1.2417276583106651E-2</v>
      </c>
      <c r="M88" s="7">
        <v>3.6169167512737355E-3</v>
      </c>
    </row>
    <row r="89" spans="1:13" x14ac:dyDescent="0.3">
      <c r="A89" s="6">
        <v>88</v>
      </c>
      <c r="B89" s="2" t="s">
        <v>77</v>
      </c>
      <c r="C89" s="2" t="s">
        <v>82</v>
      </c>
      <c r="D89" s="2" t="s">
        <v>260</v>
      </c>
      <c r="E89" s="2" t="s">
        <v>138</v>
      </c>
      <c r="F89" s="2" t="s">
        <v>220</v>
      </c>
      <c r="G89" s="2" t="s">
        <v>369</v>
      </c>
      <c r="H89" s="15">
        <v>189</v>
      </c>
      <c r="I89" s="15">
        <v>338.26423148181482</v>
      </c>
      <c r="J89" s="17">
        <v>12.083333333333334</v>
      </c>
      <c r="K89" s="17">
        <v>14.632208057024041</v>
      </c>
      <c r="L89" s="2">
        <v>7.846045074977126E-2</v>
      </c>
      <c r="M89" s="7">
        <v>0.27920865829460484</v>
      </c>
    </row>
    <row r="90" spans="1:13" x14ac:dyDescent="0.3">
      <c r="A90" s="6">
        <v>89</v>
      </c>
      <c r="B90" s="2" t="s">
        <v>248</v>
      </c>
      <c r="C90" s="2" t="s">
        <v>82</v>
      </c>
      <c r="D90" s="2" t="s">
        <v>258</v>
      </c>
      <c r="E90" s="2" t="s">
        <v>141</v>
      </c>
      <c r="F90" s="2" t="s">
        <v>214</v>
      </c>
      <c r="G90" s="2" t="s">
        <v>370</v>
      </c>
      <c r="H90" s="15">
        <v>133</v>
      </c>
      <c r="I90" s="15">
        <v>194.86086781891524</v>
      </c>
      <c r="J90" s="17">
        <v>1.25</v>
      </c>
      <c r="K90" s="17">
        <v>1.515779894488108</v>
      </c>
      <c r="L90" s="2">
        <v>0.34235241422777163</v>
      </c>
      <c r="M90" s="7">
        <v>0.91060702625748391</v>
      </c>
    </row>
    <row r="91" spans="1:13" x14ac:dyDescent="0.3">
      <c r="A91" s="6">
        <v>90</v>
      </c>
      <c r="B91" s="2" t="s">
        <v>249</v>
      </c>
      <c r="C91" s="2" t="s">
        <v>90</v>
      </c>
      <c r="D91" s="2" t="s">
        <v>257</v>
      </c>
      <c r="E91" s="2" t="s">
        <v>114</v>
      </c>
      <c r="F91" s="2" t="s">
        <v>193</v>
      </c>
      <c r="G91" s="2" t="s">
        <v>371</v>
      </c>
      <c r="H91" s="15">
        <v>-25</v>
      </c>
      <c r="I91" s="15">
        <v>40.892194452591305</v>
      </c>
      <c r="J91" s="17">
        <v>0.70588235294117996</v>
      </c>
      <c r="K91" s="17">
        <v>13.573704125133142</v>
      </c>
      <c r="L91" s="2">
        <v>0.90389752517489197</v>
      </c>
      <c r="M91" s="7">
        <v>0.25711978556999393</v>
      </c>
    </row>
    <row r="92" spans="1:13" x14ac:dyDescent="0.3">
      <c r="A92" s="6">
        <v>91</v>
      </c>
      <c r="B92" s="2" t="s">
        <v>248</v>
      </c>
      <c r="C92" s="2" t="s">
        <v>81</v>
      </c>
      <c r="D92" s="2" t="s">
        <v>259</v>
      </c>
      <c r="E92" s="2" t="s">
        <v>121</v>
      </c>
      <c r="F92" s="2" t="s">
        <v>209</v>
      </c>
      <c r="G92" s="2" t="s">
        <v>372</v>
      </c>
      <c r="H92" s="15">
        <v>22</v>
      </c>
      <c r="I92" s="15">
        <v>39.865593144479405</v>
      </c>
      <c r="J92" s="17">
        <v>5.1578947368421053</v>
      </c>
      <c r="K92" s="17">
        <v>7.1306116444308358</v>
      </c>
      <c r="L92" s="2">
        <v>0.91536573742216076</v>
      </c>
      <c r="M92" s="7">
        <v>0.51461436685579587</v>
      </c>
    </row>
    <row r="93" spans="1:13" x14ac:dyDescent="0.3">
      <c r="A93" s="6">
        <v>92</v>
      </c>
      <c r="B93" s="2" t="s">
        <v>246</v>
      </c>
      <c r="C93" s="2" t="s">
        <v>88</v>
      </c>
      <c r="D93" s="2" t="s">
        <v>181</v>
      </c>
      <c r="E93" s="2" t="s">
        <v>130</v>
      </c>
      <c r="F93" s="2" t="s">
        <v>204</v>
      </c>
      <c r="G93" s="2" t="s">
        <v>373</v>
      </c>
      <c r="H93" s="15">
        <v>106</v>
      </c>
      <c r="I93" s="15">
        <v>186.57980937416963</v>
      </c>
      <c r="J93" s="17">
        <v>5.75</v>
      </c>
      <c r="K93" s="17">
        <v>8.6678223330764723</v>
      </c>
      <c r="L93" s="2">
        <v>0.47435874428181757</v>
      </c>
      <c r="M93" s="7">
        <v>0.42422390177298053</v>
      </c>
    </row>
    <row r="94" spans="1:13" x14ac:dyDescent="0.3">
      <c r="A94" s="6">
        <v>93</v>
      </c>
      <c r="B94" s="2" t="s">
        <v>77</v>
      </c>
      <c r="C94" s="2" t="s">
        <v>93</v>
      </c>
      <c r="D94" s="2" t="s">
        <v>178</v>
      </c>
      <c r="E94" s="2" t="s">
        <v>117</v>
      </c>
      <c r="F94" s="2" t="s">
        <v>219</v>
      </c>
      <c r="G94" s="2" t="s">
        <v>374</v>
      </c>
      <c r="H94" s="15">
        <v>124</v>
      </c>
      <c r="I94" s="15">
        <v>210.61268394639927</v>
      </c>
      <c r="J94" s="17">
        <v>6.833333333333333</v>
      </c>
      <c r="K94" s="17">
        <v>12.220674918650026</v>
      </c>
      <c r="L94" s="2">
        <v>0.38375407409361906</v>
      </c>
      <c r="M94" s="7">
        <v>0.58956440440495195</v>
      </c>
    </row>
    <row r="95" spans="1:13" x14ac:dyDescent="0.3">
      <c r="A95" s="6">
        <v>94</v>
      </c>
      <c r="B95" s="2" t="s">
        <v>70</v>
      </c>
      <c r="C95" s="2" t="s">
        <v>92</v>
      </c>
      <c r="D95" s="2" t="s">
        <v>188</v>
      </c>
      <c r="E95" s="2" t="s">
        <v>138</v>
      </c>
      <c r="F95" s="2" t="s">
        <v>204</v>
      </c>
      <c r="G95" s="2" t="s">
        <v>375</v>
      </c>
      <c r="H95" s="15">
        <v>158</v>
      </c>
      <c r="I95" s="15">
        <v>214.44374655373002</v>
      </c>
      <c r="J95" s="17">
        <v>0.6428571428571429</v>
      </c>
      <c r="K95" s="17">
        <v>1.2541223731854643</v>
      </c>
      <c r="L95" s="2">
        <v>0.21762361918372863</v>
      </c>
      <c r="M95" s="7">
        <v>0.97091468860447527</v>
      </c>
    </row>
    <row r="96" spans="1:13" x14ac:dyDescent="0.3">
      <c r="A96" s="6">
        <v>95</v>
      </c>
      <c r="B96" s="2" t="s">
        <v>67</v>
      </c>
      <c r="C96" s="2" t="s">
        <v>93</v>
      </c>
      <c r="D96" s="2" t="s">
        <v>257</v>
      </c>
      <c r="E96" s="2" t="s">
        <v>133</v>
      </c>
      <c r="F96" s="2" t="s">
        <v>203</v>
      </c>
      <c r="G96" s="2" t="s">
        <v>376</v>
      </c>
      <c r="H96" s="15">
        <v>115</v>
      </c>
      <c r="I96" s="15">
        <v>203.26457153202387</v>
      </c>
      <c r="J96" s="17">
        <v>7.666666666666667</v>
      </c>
      <c r="K96" s="17">
        <v>11.570139117655964</v>
      </c>
      <c r="L96" s="2">
        <v>0.40959077416578304</v>
      </c>
      <c r="M96" s="7">
        <v>0.31377756786630828</v>
      </c>
    </row>
    <row r="97" spans="1:13" x14ac:dyDescent="0.3">
      <c r="A97" s="6">
        <v>96</v>
      </c>
      <c r="B97" s="2" t="s">
        <v>76</v>
      </c>
      <c r="C97" s="2" t="s">
        <v>105</v>
      </c>
      <c r="D97" s="2" t="s">
        <v>255</v>
      </c>
      <c r="E97" s="2" t="s">
        <v>119</v>
      </c>
      <c r="F97" s="2" t="s">
        <v>206</v>
      </c>
      <c r="G97" s="2" t="s">
        <v>377</v>
      </c>
      <c r="H97" s="15">
        <v>125</v>
      </c>
      <c r="I97" s="15">
        <v>189.99330357469299</v>
      </c>
      <c r="J97" s="17">
        <v>10.4375</v>
      </c>
      <c r="K97" s="17">
        <v>14.832886740008714</v>
      </c>
      <c r="L97" s="2">
        <v>0.36960226286203557</v>
      </c>
      <c r="M97" s="7">
        <v>0.16177386002606564</v>
      </c>
    </row>
    <row r="98" spans="1:13" x14ac:dyDescent="0.3">
      <c r="A98" s="6">
        <v>97</v>
      </c>
      <c r="B98" s="2" t="s">
        <v>77</v>
      </c>
      <c r="C98" s="2" t="s">
        <v>104</v>
      </c>
      <c r="D98" s="2" t="s">
        <v>179</v>
      </c>
      <c r="E98" s="2" t="s">
        <v>131</v>
      </c>
      <c r="F98" s="2" t="s">
        <v>189</v>
      </c>
      <c r="G98" s="2" t="s">
        <v>378</v>
      </c>
      <c r="H98" s="15">
        <v>157</v>
      </c>
      <c r="I98" s="15">
        <v>234.27639651520713</v>
      </c>
      <c r="J98" s="17">
        <v>1.6</v>
      </c>
      <c r="K98" s="17">
        <v>1.904704844807112</v>
      </c>
      <c r="L98" s="2">
        <v>0.21879043170603396</v>
      </c>
      <c r="M98" s="7">
        <v>0.94494561785402054</v>
      </c>
    </row>
    <row r="99" spans="1:13" x14ac:dyDescent="0.3">
      <c r="A99" s="6">
        <v>98</v>
      </c>
      <c r="B99" s="2" t="s">
        <v>250</v>
      </c>
      <c r="C99" s="2" t="s">
        <v>83</v>
      </c>
      <c r="D99" s="2" t="s">
        <v>186</v>
      </c>
      <c r="E99" s="2" t="s">
        <v>121</v>
      </c>
      <c r="F99" s="2" t="s">
        <v>216</v>
      </c>
      <c r="G99" s="2" t="s">
        <v>379</v>
      </c>
      <c r="H99" s="15">
        <v>186</v>
      </c>
      <c r="I99" s="15">
        <v>279.03718466072326</v>
      </c>
      <c r="J99" s="17">
        <v>0.82352941176470584</v>
      </c>
      <c r="K99" s="17">
        <v>1.1037108893167704</v>
      </c>
      <c r="L99" s="2">
        <v>0.10339582300184058</v>
      </c>
      <c r="M99" s="7">
        <v>0.94709994950534515</v>
      </c>
    </row>
    <row r="100" spans="1:13" x14ac:dyDescent="0.3">
      <c r="A100" s="6">
        <v>99</v>
      </c>
      <c r="B100" s="2" t="s">
        <v>67</v>
      </c>
      <c r="C100" s="2" t="s">
        <v>104</v>
      </c>
      <c r="D100" s="2" t="s">
        <v>187</v>
      </c>
      <c r="E100" s="2" t="s">
        <v>116</v>
      </c>
      <c r="F100" s="2" t="s">
        <v>197</v>
      </c>
      <c r="G100" s="2" t="s">
        <v>380</v>
      </c>
      <c r="H100" s="15">
        <v>61</v>
      </c>
      <c r="I100" s="15">
        <v>117.12778458303272</v>
      </c>
      <c r="J100" s="17">
        <v>9.4</v>
      </c>
      <c r="K100" s="17">
        <v>17.72866460376342</v>
      </c>
      <c r="L100" s="2">
        <v>0.72505639106968955</v>
      </c>
      <c r="M100" s="7">
        <v>0.52360904214114212</v>
      </c>
    </row>
    <row r="101" spans="1:13" x14ac:dyDescent="0.3">
      <c r="A101" s="11">
        <v>100</v>
      </c>
      <c r="B101" s="12" t="s">
        <v>76</v>
      </c>
      <c r="C101" s="12" t="s">
        <v>84</v>
      </c>
      <c r="D101" s="12" t="s">
        <v>182</v>
      </c>
      <c r="E101" s="12" t="s">
        <v>138</v>
      </c>
      <c r="F101" s="12" t="s">
        <v>221</v>
      </c>
      <c r="G101" s="12" t="s">
        <v>381</v>
      </c>
      <c r="H101" s="15">
        <v>-80</v>
      </c>
      <c r="I101" s="15">
        <v>136.94090314217419</v>
      </c>
      <c r="J101" s="17">
        <v>0.55000000000000004</v>
      </c>
      <c r="K101" s="18">
        <v>12.282843280766143</v>
      </c>
      <c r="L101" s="2">
        <v>0.6027664559612379</v>
      </c>
      <c r="M101" s="13">
        <v>5.0638774215136184E-2</v>
      </c>
    </row>
    <row r="102" spans="1:13" x14ac:dyDescent="0.3">
      <c r="A102" s="11">
        <v>101</v>
      </c>
      <c r="B102" s="2" t="s">
        <v>74</v>
      </c>
      <c r="C102" s="2" t="s">
        <v>86</v>
      </c>
      <c r="D102" s="2" t="s">
        <v>253</v>
      </c>
      <c r="E102" s="2" t="s">
        <v>150</v>
      </c>
      <c r="F102" s="2" t="s">
        <v>217</v>
      </c>
      <c r="G102" s="2" t="s">
        <v>382</v>
      </c>
      <c r="H102" s="15">
        <v>148</v>
      </c>
      <c r="I102" s="15">
        <v>193.58563053145238</v>
      </c>
      <c r="J102" s="17">
        <v>16.636363636363637</v>
      </c>
      <c r="K102" s="18">
        <v>29.163455454293935</v>
      </c>
      <c r="L102" s="2">
        <v>0.2838477275409812</v>
      </c>
      <c r="M102" s="13">
        <v>9.1518426669743524E-2</v>
      </c>
    </row>
    <row r="103" spans="1:13" x14ac:dyDescent="0.3">
      <c r="A103" s="11">
        <v>102</v>
      </c>
      <c r="B103" s="2" t="s">
        <v>70</v>
      </c>
      <c r="C103" s="2" t="s">
        <v>93</v>
      </c>
      <c r="D103" s="2" t="s">
        <v>255</v>
      </c>
      <c r="E103" s="2" t="s">
        <v>149</v>
      </c>
      <c r="F103" s="2" t="s">
        <v>215</v>
      </c>
      <c r="G103" s="2" t="s">
        <v>383</v>
      </c>
      <c r="H103" s="15">
        <v>56</v>
      </c>
      <c r="I103" s="15">
        <v>61.401166180632828</v>
      </c>
      <c r="J103" s="17">
        <v>12.466666666666667</v>
      </c>
      <c r="K103" s="18">
        <v>22.874003608412494</v>
      </c>
      <c r="L103" s="2">
        <v>0.76564134439759879</v>
      </c>
      <c r="M103" s="13">
        <v>6.7973284160549929E-2</v>
      </c>
    </row>
    <row r="104" spans="1:13" x14ac:dyDescent="0.3">
      <c r="A104" s="11">
        <v>103</v>
      </c>
      <c r="B104" s="2" t="s">
        <v>70</v>
      </c>
      <c r="C104" s="2" t="s">
        <v>83</v>
      </c>
      <c r="D104" s="2" t="s">
        <v>251</v>
      </c>
      <c r="E104" s="2" t="s">
        <v>136</v>
      </c>
      <c r="F104" s="2" t="s">
        <v>216</v>
      </c>
      <c r="G104" s="2" t="s">
        <v>384</v>
      </c>
      <c r="H104" s="15">
        <v>76</v>
      </c>
      <c r="I104" s="15">
        <v>84.27852770281477</v>
      </c>
      <c r="J104" s="17">
        <v>1.7777777777777777</v>
      </c>
      <c r="K104" s="18">
        <v>2.2028714819009538</v>
      </c>
      <c r="L104" s="2">
        <v>0.61896073313418032</v>
      </c>
      <c r="M104" s="13">
        <v>0.88256584806517369</v>
      </c>
    </row>
    <row r="105" spans="1:13" x14ac:dyDescent="0.3">
      <c r="A105" s="11">
        <v>104</v>
      </c>
      <c r="B105" s="2" t="s">
        <v>76</v>
      </c>
      <c r="C105" s="2" t="s">
        <v>102</v>
      </c>
      <c r="D105" s="2" t="s">
        <v>257</v>
      </c>
      <c r="E105" s="2" t="s">
        <v>115</v>
      </c>
      <c r="F105" s="2" t="s">
        <v>215</v>
      </c>
      <c r="G105" s="2" t="s">
        <v>385</v>
      </c>
      <c r="H105" s="15">
        <v>54</v>
      </c>
      <c r="I105" s="15">
        <v>83.493675546076389</v>
      </c>
      <c r="J105" s="17">
        <v>9.8181818181818183</v>
      </c>
      <c r="K105" s="18">
        <v>13.585961952947061</v>
      </c>
      <c r="L105" s="2">
        <v>0.77202792238063223</v>
      </c>
      <c r="M105" s="13">
        <v>0.44878705942743846</v>
      </c>
    </row>
    <row r="106" spans="1:13" x14ac:dyDescent="0.3">
      <c r="A106" s="11">
        <v>105</v>
      </c>
      <c r="B106" s="2" t="s">
        <v>75</v>
      </c>
      <c r="C106" s="2" t="s">
        <v>87</v>
      </c>
      <c r="D106" s="2" t="s">
        <v>260</v>
      </c>
      <c r="E106" s="2" t="s">
        <v>106</v>
      </c>
      <c r="F106" s="2" t="s">
        <v>205</v>
      </c>
      <c r="G106" s="2" t="s">
        <v>386</v>
      </c>
      <c r="H106" s="15">
        <v>48</v>
      </c>
      <c r="I106" s="15">
        <v>49.229915399046753</v>
      </c>
      <c r="J106" s="17">
        <v>4.8947368421052628</v>
      </c>
      <c r="K106" s="18">
        <v>9.42860062805293</v>
      </c>
      <c r="L106" s="2">
        <v>0.79536125900985544</v>
      </c>
      <c r="M106" s="13">
        <v>0.52460343827247757</v>
      </c>
    </row>
    <row r="107" spans="1:13" x14ac:dyDescent="0.3">
      <c r="A107" s="11">
        <v>106</v>
      </c>
      <c r="B107" s="2" t="s">
        <v>248</v>
      </c>
      <c r="C107" s="2" t="s">
        <v>101</v>
      </c>
      <c r="D107" s="2" t="s">
        <v>258</v>
      </c>
      <c r="E107" s="2" t="s">
        <v>147</v>
      </c>
      <c r="F107" s="2" t="s">
        <v>210</v>
      </c>
      <c r="G107" s="2" t="s">
        <v>387</v>
      </c>
      <c r="H107" s="15">
        <v>31</v>
      </c>
      <c r="I107" s="15">
        <v>49.761032583355593</v>
      </c>
      <c r="J107" s="17">
        <v>4.5625</v>
      </c>
      <c r="K107" s="18">
        <v>7.688747999489272</v>
      </c>
      <c r="L107" s="2">
        <v>0.87400779592911937</v>
      </c>
      <c r="M107" s="13">
        <v>0.63880298435199256</v>
      </c>
    </row>
    <row r="108" spans="1:13" x14ac:dyDescent="0.3">
      <c r="A108" s="11">
        <v>107</v>
      </c>
      <c r="B108" s="2" t="s">
        <v>75</v>
      </c>
      <c r="C108" s="2" t="s">
        <v>89</v>
      </c>
      <c r="D108" s="2" t="s">
        <v>258</v>
      </c>
      <c r="E108" s="2" t="s">
        <v>152</v>
      </c>
      <c r="F108" s="2" t="s">
        <v>211</v>
      </c>
      <c r="G108" s="2" t="s">
        <v>388</v>
      </c>
      <c r="H108" s="15">
        <v>102</v>
      </c>
      <c r="I108" s="15">
        <v>160.55299196619242</v>
      </c>
      <c r="J108" s="17">
        <v>9.9285714285714288</v>
      </c>
      <c r="K108" s="18">
        <v>14.191102387288041</v>
      </c>
      <c r="L108" s="2">
        <v>0.48473126978328562</v>
      </c>
      <c r="M108" s="13">
        <v>0.30896752648849857</v>
      </c>
    </row>
    <row r="109" spans="1:13" x14ac:dyDescent="0.3">
      <c r="A109" s="11">
        <v>108</v>
      </c>
      <c r="B109" s="2" t="s">
        <v>80</v>
      </c>
      <c r="C109" s="2" t="s">
        <v>89</v>
      </c>
      <c r="D109" s="2" t="s">
        <v>186</v>
      </c>
      <c r="E109" s="2" t="s">
        <v>133</v>
      </c>
      <c r="F109" s="2" t="s">
        <v>224</v>
      </c>
      <c r="G109" s="2" t="s">
        <v>389</v>
      </c>
      <c r="H109" s="15">
        <v>191</v>
      </c>
      <c r="I109" s="15">
        <v>355.03894215989419</v>
      </c>
      <c r="J109" s="17">
        <v>3.1</v>
      </c>
      <c r="K109" s="18">
        <v>4.5189277427177217</v>
      </c>
      <c r="L109" s="2">
        <v>5.1044280987452506E-2</v>
      </c>
      <c r="M109" s="13">
        <v>0.89759216428232924</v>
      </c>
    </row>
    <row r="110" spans="1:13" x14ac:dyDescent="0.3">
      <c r="A110" s="11">
        <v>109</v>
      </c>
      <c r="B110" s="2" t="s">
        <v>66</v>
      </c>
      <c r="C110" s="2" t="s">
        <v>103</v>
      </c>
      <c r="D110" s="2" t="s">
        <v>187</v>
      </c>
      <c r="E110" s="2" t="s">
        <v>148</v>
      </c>
      <c r="F110" s="2" t="s">
        <v>192</v>
      </c>
      <c r="G110" s="2" t="s">
        <v>390</v>
      </c>
      <c r="H110" s="15">
        <v>174</v>
      </c>
      <c r="I110" s="15">
        <v>226.28577924450209</v>
      </c>
      <c r="J110" s="17">
        <v>3.1428571428571428</v>
      </c>
      <c r="K110" s="18">
        <v>3.2261862972729354</v>
      </c>
      <c r="L110" s="2">
        <v>0.15344491433338836</v>
      </c>
      <c r="M110" s="13">
        <v>0.84057149730651703</v>
      </c>
    </row>
    <row r="111" spans="1:13" hidden="1" x14ac:dyDescent="0.3">
      <c r="A111" s="11">
        <v>110</v>
      </c>
      <c r="B111" s="2" t="s">
        <v>77</v>
      </c>
      <c r="C111" s="2" t="s">
        <v>96</v>
      </c>
      <c r="D111" s="2" t="s">
        <v>256</v>
      </c>
      <c r="E111" s="2" t="s">
        <v>137</v>
      </c>
      <c r="F111" s="2" t="s">
        <v>208</v>
      </c>
      <c r="G111" s="2" t="s">
        <v>391</v>
      </c>
      <c r="H111" s="15">
        <v>-18</v>
      </c>
      <c r="I111" s="15">
        <v>29.57016426965744</v>
      </c>
      <c r="J111" s="17">
        <v>0.10526315789474</v>
      </c>
      <c r="K111" s="18">
        <v>9.7638168614089071</v>
      </c>
      <c r="L111" s="2">
        <v>0.93024684120451417</v>
      </c>
      <c r="M111" s="13">
        <v>0.32214188419086109</v>
      </c>
    </row>
    <row r="112" spans="1:13" x14ac:dyDescent="0.3">
      <c r="A112" s="11">
        <v>111</v>
      </c>
      <c r="B112" s="2" t="s">
        <v>250</v>
      </c>
      <c r="C112" s="2" t="s">
        <v>102</v>
      </c>
      <c r="D112" s="2" t="s">
        <v>181</v>
      </c>
      <c r="E112" s="2" t="s">
        <v>111</v>
      </c>
      <c r="F112" s="2" t="s">
        <v>201</v>
      </c>
      <c r="G112" s="2" t="s">
        <v>392</v>
      </c>
      <c r="H112" s="15">
        <v>20</v>
      </c>
      <c r="I112" s="15">
        <v>30.97872406011566</v>
      </c>
      <c r="J112" s="17">
        <v>6.833333333333333</v>
      </c>
      <c r="K112" s="18">
        <v>9.2255701019867047</v>
      </c>
      <c r="L112" s="2">
        <v>0.92535908518176357</v>
      </c>
      <c r="M112" s="13">
        <v>0.39308165695345998</v>
      </c>
    </row>
    <row r="113" spans="1:13" x14ac:dyDescent="0.3">
      <c r="A113" s="11">
        <v>112</v>
      </c>
      <c r="B113" s="2" t="s">
        <v>73</v>
      </c>
      <c r="C113" s="2" t="s">
        <v>101</v>
      </c>
      <c r="D113" s="2" t="s">
        <v>183</v>
      </c>
      <c r="E113" s="2" t="s">
        <v>117</v>
      </c>
      <c r="F113" s="2" t="s">
        <v>197</v>
      </c>
      <c r="G113" s="2" t="s">
        <v>393</v>
      </c>
      <c r="H113" s="15">
        <v>156</v>
      </c>
      <c r="I113" s="15">
        <v>258.00613219924611</v>
      </c>
      <c r="J113" s="17">
        <v>9.882352941176471</v>
      </c>
      <c r="K113" s="18">
        <v>14.7256174065606</v>
      </c>
      <c r="L113" s="2">
        <v>0.22841411046067395</v>
      </c>
      <c r="M113" s="13">
        <v>0.16177171315229</v>
      </c>
    </row>
    <row r="114" spans="1:13" x14ac:dyDescent="0.3">
      <c r="A114" s="11">
        <v>113</v>
      </c>
      <c r="B114" s="2" t="s">
        <v>72</v>
      </c>
      <c r="C114" s="2" t="s">
        <v>82</v>
      </c>
      <c r="D114" s="2" t="s">
        <v>184</v>
      </c>
      <c r="E114" s="2" t="s">
        <v>112</v>
      </c>
      <c r="F114" s="2" t="s">
        <v>211</v>
      </c>
      <c r="G114" s="2" t="s">
        <v>394</v>
      </c>
      <c r="H114" s="15">
        <v>82</v>
      </c>
      <c r="I114" s="15">
        <v>153.48745063614894</v>
      </c>
      <c r="J114" s="17">
        <v>9.5789473684210531</v>
      </c>
      <c r="K114" s="18">
        <v>18.303359741082481</v>
      </c>
      <c r="L114" s="2">
        <v>0.5975089308335888</v>
      </c>
      <c r="M114" s="13">
        <v>9.4325313465479232E-2</v>
      </c>
    </row>
    <row r="115" spans="1:13" x14ac:dyDescent="0.3">
      <c r="A115" s="11">
        <v>114</v>
      </c>
      <c r="B115" s="2" t="s">
        <v>68</v>
      </c>
      <c r="C115" s="2" t="s">
        <v>92</v>
      </c>
      <c r="D115" s="2" t="s">
        <v>186</v>
      </c>
      <c r="E115" s="2" t="s">
        <v>117</v>
      </c>
      <c r="F115" s="2" t="s">
        <v>220</v>
      </c>
      <c r="G115" s="2" t="s">
        <v>395</v>
      </c>
      <c r="H115" s="15">
        <v>81</v>
      </c>
      <c r="I115" s="15">
        <v>153.405256961844</v>
      </c>
      <c r="J115" s="17">
        <v>8.1999999999999993</v>
      </c>
      <c r="K115" s="18">
        <v>15.424071083565678</v>
      </c>
      <c r="L115" s="2">
        <v>0.60077299159750142</v>
      </c>
      <c r="M115" s="13">
        <v>0.16649032665580932</v>
      </c>
    </row>
    <row r="116" spans="1:13" x14ac:dyDescent="0.3">
      <c r="A116" s="11">
        <v>115</v>
      </c>
      <c r="B116" s="2" t="s">
        <v>76</v>
      </c>
      <c r="C116" s="2" t="s">
        <v>95</v>
      </c>
      <c r="D116" s="2" t="s">
        <v>251</v>
      </c>
      <c r="E116" s="2" t="s">
        <v>126</v>
      </c>
      <c r="F116" s="2" t="s">
        <v>206</v>
      </c>
      <c r="G116" s="2" t="s">
        <v>396</v>
      </c>
      <c r="H116" s="15">
        <v>165</v>
      </c>
      <c r="I116" s="15">
        <v>201.41385077643662</v>
      </c>
      <c r="J116" s="17">
        <v>3.4615384615384617</v>
      </c>
      <c r="K116" s="18">
        <v>6.8312495673309499</v>
      </c>
      <c r="L116" s="2">
        <v>0.19572191896656843</v>
      </c>
      <c r="M116" s="13">
        <v>0.82909293910913107</v>
      </c>
    </row>
    <row r="117" spans="1:13" x14ac:dyDescent="0.3">
      <c r="A117" s="11">
        <v>116</v>
      </c>
      <c r="B117" s="2" t="s">
        <v>73</v>
      </c>
      <c r="C117" s="2" t="s">
        <v>85</v>
      </c>
      <c r="D117" s="2" t="s">
        <v>186</v>
      </c>
      <c r="E117" s="2" t="s">
        <v>114</v>
      </c>
      <c r="F117" s="2" t="s">
        <v>204</v>
      </c>
      <c r="G117" s="2" t="s">
        <v>397</v>
      </c>
      <c r="H117" s="15">
        <v>145</v>
      </c>
      <c r="I117" s="15">
        <v>211.28828204125443</v>
      </c>
      <c r="J117" s="17">
        <v>1.0833333333333333</v>
      </c>
      <c r="K117" s="18">
        <v>1.4571896786984537</v>
      </c>
      <c r="L117" s="2">
        <v>0.29009674060392932</v>
      </c>
      <c r="M117" s="13">
        <v>0.94775541666927277</v>
      </c>
    </row>
    <row r="118" spans="1:13" x14ac:dyDescent="0.3">
      <c r="A118" s="11">
        <v>117</v>
      </c>
      <c r="B118" s="2" t="s">
        <v>72</v>
      </c>
      <c r="C118" s="2" t="s">
        <v>86</v>
      </c>
      <c r="D118" s="2" t="s">
        <v>178</v>
      </c>
      <c r="E118" s="2" t="s">
        <v>110</v>
      </c>
      <c r="F118" s="2" t="s">
        <v>206</v>
      </c>
      <c r="G118" s="2" t="s">
        <v>398</v>
      </c>
      <c r="H118" s="15">
        <v>116</v>
      </c>
      <c r="I118" s="15">
        <v>145.97536479074142</v>
      </c>
      <c r="J118" s="17">
        <v>14.583333333333334</v>
      </c>
      <c r="K118" s="18">
        <v>20.207102090810718</v>
      </c>
      <c r="L118" s="2">
        <v>0.40427909068991519</v>
      </c>
      <c r="M118" s="13">
        <v>0.12624397333282178</v>
      </c>
    </row>
    <row r="119" spans="1:13" x14ac:dyDescent="0.3">
      <c r="A119" s="11">
        <v>118</v>
      </c>
      <c r="B119" s="2" t="s">
        <v>80</v>
      </c>
      <c r="C119" s="2" t="s">
        <v>93</v>
      </c>
      <c r="D119" s="2" t="s">
        <v>178</v>
      </c>
      <c r="E119" s="2" t="s">
        <v>137</v>
      </c>
      <c r="F119" s="2" t="s">
        <v>222</v>
      </c>
      <c r="G119" s="2" t="s">
        <v>399</v>
      </c>
      <c r="H119" s="15">
        <v>113</v>
      </c>
      <c r="I119" s="15">
        <v>193.6837377847007</v>
      </c>
      <c r="J119" s="17">
        <v>4.1052631578947372</v>
      </c>
      <c r="K119" s="18">
        <v>7.5503150829260264</v>
      </c>
      <c r="L119" s="2">
        <v>0.42076678974856796</v>
      </c>
      <c r="M119" s="13">
        <v>0.61350867568630396</v>
      </c>
    </row>
    <row r="120" spans="1:13" x14ac:dyDescent="0.3">
      <c r="A120" s="11">
        <v>119</v>
      </c>
      <c r="B120" s="2" t="s">
        <v>246</v>
      </c>
      <c r="C120" s="2" t="s">
        <v>94</v>
      </c>
      <c r="D120" s="2" t="s">
        <v>182</v>
      </c>
      <c r="E120" s="2" t="s">
        <v>125</v>
      </c>
      <c r="F120" s="2" t="s">
        <v>200</v>
      </c>
      <c r="G120" s="2" t="s">
        <v>400</v>
      </c>
      <c r="H120" s="15">
        <v>19</v>
      </c>
      <c r="I120" s="15">
        <v>24.018634985218036</v>
      </c>
      <c r="J120" s="17">
        <v>14</v>
      </c>
      <c r="K120" s="18">
        <v>19.485289164895985</v>
      </c>
      <c r="L120" s="2">
        <v>0.92541237164597878</v>
      </c>
      <c r="M120" s="13">
        <v>0.23971300928960215</v>
      </c>
    </row>
    <row r="121" spans="1:13" hidden="1" x14ac:dyDescent="0.3">
      <c r="A121" s="11">
        <v>120</v>
      </c>
      <c r="B121" s="2" t="s">
        <v>78</v>
      </c>
      <c r="C121" s="2" t="s">
        <v>93</v>
      </c>
      <c r="D121" s="2" t="s">
        <v>179</v>
      </c>
      <c r="E121" s="2" t="s">
        <v>149</v>
      </c>
      <c r="F121" s="2" t="s">
        <v>203</v>
      </c>
      <c r="G121" s="2" t="s">
        <v>401</v>
      </c>
      <c r="H121" s="15">
        <v>-69</v>
      </c>
      <c r="I121" s="15">
        <v>81.089211799305176</v>
      </c>
      <c r="J121" s="17">
        <v>0.31578947368421001</v>
      </c>
      <c r="K121" s="18">
        <v>5.4058452492119997</v>
      </c>
      <c r="L121" s="2">
        <v>0.66397917681880725</v>
      </c>
      <c r="M121" s="13">
        <v>0.71598860897034589</v>
      </c>
    </row>
    <row r="122" spans="1:13" x14ac:dyDescent="0.3">
      <c r="A122" s="11">
        <v>121</v>
      </c>
      <c r="B122" s="2" t="s">
        <v>66</v>
      </c>
      <c r="C122" s="2" t="s">
        <v>104</v>
      </c>
      <c r="D122" s="2" t="s">
        <v>187</v>
      </c>
      <c r="E122" s="2" t="s">
        <v>114</v>
      </c>
      <c r="F122" s="2" t="s">
        <v>200</v>
      </c>
      <c r="G122" s="2" t="s">
        <v>402</v>
      </c>
      <c r="H122" s="15">
        <v>122</v>
      </c>
      <c r="I122" s="15">
        <v>213.70306062351693</v>
      </c>
      <c r="J122" s="17">
        <v>8.6363636363636367</v>
      </c>
      <c r="K122" s="18">
        <v>10.040007489087245</v>
      </c>
      <c r="L122" s="2">
        <v>0.38639430807053854</v>
      </c>
      <c r="M122" s="13">
        <v>0.52179670328205441</v>
      </c>
    </row>
    <row r="123" spans="1:13" x14ac:dyDescent="0.3">
      <c r="A123" s="11">
        <v>122</v>
      </c>
      <c r="B123" s="2" t="s">
        <v>74</v>
      </c>
      <c r="C123" s="2" t="s">
        <v>86</v>
      </c>
      <c r="D123" s="2" t="s">
        <v>257</v>
      </c>
      <c r="E123" s="2" t="s">
        <v>144</v>
      </c>
      <c r="F123" s="2" t="s">
        <v>209</v>
      </c>
      <c r="G123" s="2" t="s">
        <v>403</v>
      </c>
      <c r="H123" s="15">
        <v>154</v>
      </c>
      <c r="I123" s="15">
        <v>283.74937669030396</v>
      </c>
      <c r="J123" s="17">
        <v>7.1111111111111107</v>
      </c>
      <c r="K123" s="18">
        <v>12.504100235846604</v>
      </c>
      <c r="L123" s="2">
        <v>0.26252519614458569</v>
      </c>
      <c r="M123" s="13">
        <v>0.34585358609153538</v>
      </c>
    </row>
    <row r="124" spans="1:13" x14ac:dyDescent="0.3">
      <c r="A124" s="11">
        <v>123</v>
      </c>
      <c r="B124" s="2" t="s">
        <v>66</v>
      </c>
      <c r="C124" s="2" t="s">
        <v>101</v>
      </c>
      <c r="D124" s="2" t="s">
        <v>180</v>
      </c>
      <c r="E124" s="2" t="s">
        <v>123</v>
      </c>
      <c r="F124" s="2" t="s">
        <v>191</v>
      </c>
      <c r="G124" s="2" t="s">
        <v>404</v>
      </c>
      <c r="H124" s="15">
        <v>73</v>
      </c>
      <c r="I124" s="15">
        <v>134.67895665910831</v>
      </c>
      <c r="J124" s="17">
        <v>9</v>
      </c>
      <c r="K124" s="18">
        <v>14.423370319285064</v>
      </c>
      <c r="L124" s="2">
        <v>0.62638715477013784</v>
      </c>
      <c r="M124" s="13">
        <v>0.24267323929362405</v>
      </c>
    </row>
    <row r="125" spans="1:13" x14ac:dyDescent="0.3">
      <c r="A125" s="11">
        <v>124</v>
      </c>
      <c r="B125" s="2" t="s">
        <v>67</v>
      </c>
      <c r="C125" s="2" t="s">
        <v>101</v>
      </c>
      <c r="D125" s="2" t="s">
        <v>260</v>
      </c>
      <c r="E125" s="2" t="s">
        <v>125</v>
      </c>
      <c r="F125" s="2" t="s">
        <v>209</v>
      </c>
      <c r="G125" s="2" t="s">
        <v>405</v>
      </c>
      <c r="H125" s="15">
        <v>17</v>
      </c>
      <c r="I125" s="15">
        <v>31.677304166014167</v>
      </c>
      <c r="J125" s="17">
        <v>1.1052631578947369</v>
      </c>
      <c r="K125" s="18">
        <v>1.3554116654361577</v>
      </c>
      <c r="L125" s="2">
        <v>0.93260037608326762</v>
      </c>
      <c r="M125" s="13">
        <v>0.93507860180414004</v>
      </c>
    </row>
    <row r="126" spans="1:13" x14ac:dyDescent="0.3">
      <c r="A126" s="11">
        <v>125</v>
      </c>
      <c r="B126" s="2" t="s">
        <v>246</v>
      </c>
      <c r="C126" s="2" t="s">
        <v>96</v>
      </c>
      <c r="D126" s="2" t="s">
        <v>180</v>
      </c>
      <c r="E126" s="2" t="s">
        <v>124</v>
      </c>
      <c r="F126" s="2" t="s">
        <v>207</v>
      </c>
      <c r="G126" s="2" t="s">
        <v>406</v>
      </c>
      <c r="H126" s="15">
        <v>92</v>
      </c>
      <c r="I126" s="15">
        <v>158.88992448943554</v>
      </c>
      <c r="J126" s="17">
        <v>12.76923076923077</v>
      </c>
      <c r="K126" s="18">
        <v>23.267390018585054</v>
      </c>
      <c r="L126" s="2">
        <v>0.53145904291484736</v>
      </c>
      <c r="M126" s="13">
        <v>0.1633320341641793</v>
      </c>
    </row>
    <row r="127" spans="1:13" x14ac:dyDescent="0.3">
      <c r="A127" s="11">
        <v>126</v>
      </c>
      <c r="B127" s="2" t="s">
        <v>249</v>
      </c>
      <c r="C127" s="2" t="s">
        <v>92</v>
      </c>
      <c r="D127" s="2" t="s">
        <v>255</v>
      </c>
      <c r="E127" s="2" t="s">
        <v>118</v>
      </c>
      <c r="F127" s="2" t="s">
        <v>214</v>
      </c>
      <c r="G127" s="2" t="s">
        <v>407</v>
      </c>
      <c r="H127" s="15">
        <v>195</v>
      </c>
      <c r="I127" s="15">
        <v>307.67182649375422</v>
      </c>
      <c r="J127" s="17">
        <v>1.6</v>
      </c>
      <c r="K127" s="18">
        <v>1.9772698653469698</v>
      </c>
      <c r="L127" s="2">
        <v>2.2701030546699918E-2</v>
      </c>
      <c r="M127" s="13">
        <v>0.9117866403382473</v>
      </c>
    </row>
    <row r="128" spans="1:13" x14ac:dyDescent="0.3">
      <c r="A128" s="11">
        <v>127</v>
      </c>
      <c r="B128" s="2" t="s">
        <v>76</v>
      </c>
      <c r="C128" s="2" t="s">
        <v>102</v>
      </c>
      <c r="D128" s="2" t="s">
        <v>255</v>
      </c>
      <c r="E128" s="2" t="s">
        <v>121</v>
      </c>
      <c r="F128" s="2" t="s">
        <v>191</v>
      </c>
      <c r="G128" s="2" t="s">
        <v>408</v>
      </c>
      <c r="H128" s="15">
        <v>159</v>
      </c>
      <c r="I128" s="15">
        <v>281.13854214096682</v>
      </c>
      <c r="J128" s="17">
        <v>4.2352941176470589</v>
      </c>
      <c r="K128" s="18">
        <v>4.7313740835399738</v>
      </c>
      <c r="L128" s="2">
        <v>0.21347887981965707</v>
      </c>
      <c r="M128" s="13">
        <v>0.66159639812376858</v>
      </c>
    </row>
    <row r="129" spans="1:13" x14ac:dyDescent="0.3">
      <c r="A129" s="11">
        <v>128</v>
      </c>
      <c r="B129" s="2" t="s">
        <v>80</v>
      </c>
      <c r="C129" s="2" t="s">
        <v>81</v>
      </c>
      <c r="D129" s="2" t="s">
        <v>182</v>
      </c>
      <c r="E129" s="2" t="s">
        <v>130</v>
      </c>
      <c r="F129" s="2" t="s">
        <v>215</v>
      </c>
      <c r="G129" s="2" t="s">
        <v>409</v>
      </c>
      <c r="H129" s="15">
        <v>160</v>
      </c>
      <c r="I129" s="15">
        <v>169.84396693987296</v>
      </c>
      <c r="J129" s="17">
        <v>11.142857142857142</v>
      </c>
      <c r="K129" s="18">
        <v>15.221178062148834</v>
      </c>
      <c r="L129" s="2">
        <v>0.21125213990023906</v>
      </c>
      <c r="M129" s="13">
        <v>0.23134003309947193</v>
      </c>
    </row>
    <row r="130" spans="1:13" x14ac:dyDescent="0.3">
      <c r="A130" s="11">
        <v>129</v>
      </c>
      <c r="B130" s="2" t="s">
        <v>250</v>
      </c>
      <c r="C130" s="2" t="s">
        <v>82</v>
      </c>
      <c r="D130" s="2" t="s">
        <v>251</v>
      </c>
      <c r="E130" s="2" t="s">
        <v>106</v>
      </c>
      <c r="F130" s="2" t="s">
        <v>196</v>
      </c>
      <c r="G130" s="2" t="s">
        <v>410</v>
      </c>
      <c r="H130" s="15">
        <v>120</v>
      </c>
      <c r="I130" s="15">
        <v>222.34801845218095</v>
      </c>
      <c r="J130" s="17">
        <v>5.2941176470588234</v>
      </c>
      <c r="K130" s="18">
        <v>8.6917936332175643</v>
      </c>
      <c r="L130" s="2">
        <v>0.3882374886747656</v>
      </c>
      <c r="M130" s="13">
        <v>0.5350826297855289</v>
      </c>
    </row>
    <row r="131" spans="1:13" x14ac:dyDescent="0.3">
      <c r="A131" s="11">
        <v>130</v>
      </c>
      <c r="B131" s="2" t="s">
        <v>248</v>
      </c>
      <c r="C131" s="2" t="s">
        <v>103</v>
      </c>
      <c r="D131" s="2" t="s">
        <v>260</v>
      </c>
      <c r="E131" s="2" t="s">
        <v>131</v>
      </c>
      <c r="F131" s="2" t="s">
        <v>192</v>
      </c>
      <c r="G131" s="2" t="s">
        <v>411</v>
      </c>
      <c r="H131" s="15">
        <v>-95</v>
      </c>
      <c r="I131" s="15">
        <v>96.247445806061023</v>
      </c>
      <c r="J131" s="17">
        <v>0.85714285714285998</v>
      </c>
      <c r="K131" s="18">
        <v>13.969911298154884</v>
      </c>
      <c r="L131" s="2">
        <v>0.5263458729418713</v>
      </c>
      <c r="M131" s="13">
        <v>0.38119411210118026</v>
      </c>
    </row>
    <row r="132" spans="1:13" x14ac:dyDescent="0.3">
      <c r="A132" s="11">
        <v>131</v>
      </c>
      <c r="B132" s="2" t="s">
        <v>72</v>
      </c>
      <c r="C132" s="2" t="s">
        <v>97</v>
      </c>
      <c r="D132" s="2" t="s">
        <v>186</v>
      </c>
      <c r="E132" s="2" t="s">
        <v>138</v>
      </c>
      <c r="F132" s="2" t="s">
        <v>210</v>
      </c>
      <c r="G132" s="2" t="s">
        <v>412</v>
      </c>
      <c r="H132" s="15">
        <v>194</v>
      </c>
      <c r="I132" s="15">
        <v>207.2389367842425</v>
      </c>
      <c r="J132" s="17">
        <v>6.416666666666667</v>
      </c>
      <c r="K132" s="18">
        <v>12.766849728019402</v>
      </c>
      <c r="L132" s="2">
        <v>2.5275853219230648E-2</v>
      </c>
      <c r="M132" s="13">
        <v>0.62573767088589816</v>
      </c>
    </row>
    <row r="133" spans="1:13" x14ac:dyDescent="0.3">
      <c r="A133" s="11">
        <v>132</v>
      </c>
      <c r="B133" s="2" t="s">
        <v>75</v>
      </c>
      <c r="C133" s="2" t="s">
        <v>93</v>
      </c>
      <c r="D133" s="2" t="s">
        <v>186</v>
      </c>
      <c r="E133" s="2" t="s">
        <v>125</v>
      </c>
      <c r="F133" s="2" t="s">
        <v>206</v>
      </c>
      <c r="G133" s="2" t="s">
        <v>413</v>
      </c>
      <c r="H133" s="15">
        <v>142</v>
      </c>
      <c r="I133" s="15">
        <v>234.34376746233261</v>
      </c>
      <c r="J133" s="17">
        <v>0.8</v>
      </c>
      <c r="K133" s="18">
        <v>1.0119685524965603</v>
      </c>
      <c r="L133" s="2">
        <v>0.30911907400435701</v>
      </c>
      <c r="M133" s="13">
        <v>0.95153419858893429</v>
      </c>
    </row>
    <row r="134" spans="1:13" x14ac:dyDescent="0.3">
      <c r="A134" s="11">
        <v>133</v>
      </c>
      <c r="B134" s="2" t="s">
        <v>80</v>
      </c>
      <c r="C134" s="2" t="s">
        <v>100</v>
      </c>
      <c r="D134" s="2" t="s">
        <v>259</v>
      </c>
      <c r="E134" s="2" t="s">
        <v>147</v>
      </c>
      <c r="F134" s="2" t="s">
        <v>203</v>
      </c>
      <c r="G134" s="2" t="s">
        <v>414</v>
      </c>
      <c r="H134" s="15">
        <v>94</v>
      </c>
      <c r="I134" s="15">
        <v>159.48931801772702</v>
      </c>
      <c r="J134" s="17">
        <v>10.090909090909092</v>
      </c>
      <c r="K134" s="18">
        <v>11.15746380586269</v>
      </c>
      <c r="L134" s="2">
        <v>0.52758212704245633</v>
      </c>
      <c r="M134" s="13">
        <v>0.44365510557084353</v>
      </c>
    </row>
    <row r="135" spans="1:13" x14ac:dyDescent="0.3">
      <c r="A135" s="11">
        <v>134</v>
      </c>
      <c r="B135" s="2" t="s">
        <v>80</v>
      </c>
      <c r="C135" s="2" t="s">
        <v>101</v>
      </c>
      <c r="D135" s="2" t="s">
        <v>253</v>
      </c>
      <c r="E135" s="2" t="s">
        <v>118</v>
      </c>
      <c r="F135" s="2" t="s">
        <v>219</v>
      </c>
      <c r="G135" s="2" t="s">
        <v>415</v>
      </c>
      <c r="H135" s="15">
        <v>176</v>
      </c>
      <c r="I135" s="15">
        <v>199.64919410427399</v>
      </c>
      <c r="J135" s="17">
        <v>13.083333333333334</v>
      </c>
      <c r="K135" s="18">
        <v>20.071149115084658</v>
      </c>
      <c r="L135" s="2">
        <v>0.14387247307558704</v>
      </c>
      <c r="M135" s="13">
        <v>0.20617593849227922</v>
      </c>
    </row>
    <row r="136" spans="1:13" x14ac:dyDescent="0.3">
      <c r="A136" s="11">
        <v>135</v>
      </c>
      <c r="B136" s="2" t="s">
        <v>69</v>
      </c>
      <c r="C136" s="2" t="s">
        <v>89</v>
      </c>
      <c r="D136" s="2" t="s">
        <v>260</v>
      </c>
      <c r="E136" s="2" t="s">
        <v>125</v>
      </c>
      <c r="F136" s="2" t="s">
        <v>212</v>
      </c>
      <c r="G136" s="2" t="s">
        <v>416</v>
      </c>
      <c r="H136" s="15">
        <v>98</v>
      </c>
      <c r="I136" s="15">
        <v>128.36112639343744</v>
      </c>
      <c r="J136" s="17">
        <v>11.166666666666666</v>
      </c>
      <c r="K136" s="18">
        <v>20.352273881288895</v>
      </c>
      <c r="L136" s="2">
        <v>0.50292775564258596</v>
      </c>
      <c r="M136" s="13">
        <v>0.32269339463908042</v>
      </c>
    </row>
    <row r="137" spans="1:13" x14ac:dyDescent="0.3">
      <c r="A137" s="11">
        <v>136</v>
      </c>
      <c r="B137" s="2" t="s">
        <v>66</v>
      </c>
      <c r="C137" s="2" t="s">
        <v>94</v>
      </c>
      <c r="D137" s="2" t="s">
        <v>184</v>
      </c>
      <c r="E137" s="2" t="s">
        <v>144</v>
      </c>
      <c r="F137" s="2" t="s">
        <v>202</v>
      </c>
      <c r="G137" s="2" t="s">
        <v>417</v>
      </c>
      <c r="H137" s="15">
        <v>36</v>
      </c>
      <c r="I137" s="15">
        <v>70.78790635046299</v>
      </c>
      <c r="J137" s="17">
        <v>9.2307692307692299</v>
      </c>
      <c r="K137" s="18">
        <v>11.363951272718356</v>
      </c>
      <c r="L137" s="2">
        <v>0.84558761468179711</v>
      </c>
      <c r="M137" s="13">
        <v>0.40328581226445237</v>
      </c>
    </row>
    <row r="138" spans="1:13" x14ac:dyDescent="0.3">
      <c r="A138" s="11">
        <v>137</v>
      </c>
      <c r="B138" s="2" t="s">
        <v>66</v>
      </c>
      <c r="C138" s="2" t="s">
        <v>81</v>
      </c>
      <c r="D138" s="2" t="s">
        <v>180</v>
      </c>
      <c r="E138" s="2" t="s">
        <v>131</v>
      </c>
      <c r="F138" s="2" t="s">
        <v>212</v>
      </c>
      <c r="G138" s="2" t="s">
        <v>418</v>
      </c>
      <c r="H138" s="15">
        <v>29</v>
      </c>
      <c r="I138" s="15">
        <v>47.567077153276244</v>
      </c>
      <c r="J138" s="17">
        <v>15.416666666666666</v>
      </c>
      <c r="K138" s="18">
        <v>25.505604040093484</v>
      </c>
      <c r="L138" s="2">
        <v>0.87520635501598731</v>
      </c>
      <c r="M138" s="13">
        <v>7.3320456084109309E-2</v>
      </c>
    </row>
    <row r="139" spans="1:13" x14ac:dyDescent="0.3">
      <c r="A139" s="11">
        <v>138</v>
      </c>
      <c r="B139" s="2" t="s">
        <v>68</v>
      </c>
      <c r="C139" s="2" t="s">
        <v>95</v>
      </c>
      <c r="D139" s="2" t="s">
        <v>255</v>
      </c>
      <c r="E139" s="2" t="s">
        <v>144</v>
      </c>
      <c r="F139" s="2" t="s">
        <v>196</v>
      </c>
      <c r="G139" s="2" t="s">
        <v>419</v>
      </c>
      <c r="H139" s="15">
        <v>42</v>
      </c>
      <c r="I139" s="15">
        <v>50.414278142679898</v>
      </c>
      <c r="J139" s="17">
        <v>12.857142857142858</v>
      </c>
      <c r="K139" s="18">
        <v>14.01492797849475</v>
      </c>
      <c r="L139" s="2">
        <v>0.81225474043530821</v>
      </c>
      <c r="M139" s="13">
        <v>0.10185417447991796</v>
      </c>
    </row>
    <row r="140" spans="1:13" x14ac:dyDescent="0.3">
      <c r="A140" s="11">
        <v>139</v>
      </c>
      <c r="B140" s="2" t="s">
        <v>66</v>
      </c>
      <c r="C140" s="2" t="s">
        <v>92</v>
      </c>
      <c r="D140" s="2" t="s">
        <v>260</v>
      </c>
      <c r="E140" s="2" t="s">
        <v>142</v>
      </c>
      <c r="F140" s="2" t="s">
        <v>193</v>
      </c>
      <c r="G140" s="2" t="s">
        <v>420</v>
      </c>
      <c r="H140" s="15">
        <v>3</v>
      </c>
      <c r="I140" s="15">
        <v>3.7243400246530398</v>
      </c>
      <c r="J140" s="17">
        <v>13.636363636363637</v>
      </c>
      <c r="K140" s="18">
        <v>20.891345385942678</v>
      </c>
      <c r="L140" s="2">
        <v>0.98655704068223138</v>
      </c>
      <c r="M140" s="13">
        <v>0.24969532230424507</v>
      </c>
    </row>
    <row r="141" spans="1:13" hidden="1" x14ac:dyDescent="0.3">
      <c r="A141" s="11">
        <v>140</v>
      </c>
      <c r="B141" s="2" t="s">
        <v>77</v>
      </c>
      <c r="C141" s="2" t="s">
        <v>86</v>
      </c>
      <c r="D141" s="2" t="s">
        <v>181</v>
      </c>
      <c r="E141" s="2" t="s">
        <v>130</v>
      </c>
      <c r="F141" s="2" t="s">
        <v>209</v>
      </c>
      <c r="G141" s="2" t="s">
        <v>421</v>
      </c>
      <c r="H141" s="15">
        <v>-51</v>
      </c>
      <c r="I141" s="15">
        <v>93.930093866155119</v>
      </c>
      <c r="J141" s="17">
        <v>0</v>
      </c>
      <c r="K141" s="18">
        <v>7.5320151054845184</v>
      </c>
      <c r="L141" s="2">
        <v>0.7809932369596978</v>
      </c>
      <c r="M141" s="13">
        <v>0.57287964269867719</v>
      </c>
    </row>
    <row r="142" spans="1:13" hidden="1" x14ac:dyDescent="0.3">
      <c r="A142" s="11">
        <v>141</v>
      </c>
      <c r="B142" s="2" t="s">
        <v>67</v>
      </c>
      <c r="C142" s="2" t="s">
        <v>86</v>
      </c>
      <c r="D142" s="2" t="s">
        <v>256</v>
      </c>
      <c r="E142" s="2" t="s">
        <v>136</v>
      </c>
      <c r="F142" s="2" t="s">
        <v>224</v>
      </c>
      <c r="G142" s="2" t="s">
        <v>422</v>
      </c>
      <c r="H142" s="15">
        <v>183</v>
      </c>
      <c r="I142" s="15">
        <v>224.834286737578</v>
      </c>
      <c r="J142" s="17">
        <v>0.15789473684210525</v>
      </c>
      <c r="K142" s="18">
        <v>0.30005127545495225</v>
      </c>
      <c r="L142" s="2">
        <v>0.11327552467478663</v>
      </c>
      <c r="M142" s="13">
        <v>0.99085322301988465</v>
      </c>
    </row>
    <row r="143" spans="1:13" x14ac:dyDescent="0.3">
      <c r="A143" s="11">
        <v>142</v>
      </c>
      <c r="B143" s="2" t="s">
        <v>71</v>
      </c>
      <c r="C143" s="2" t="s">
        <v>88</v>
      </c>
      <c r="D143" s="2" t="s">
        <v>178</v>
      </c>
      <c r="E143" s="2" t="s">
        <v>120</v>
      </c>
      <c r="F143" s="2" t="s">
        <v>215</v>
      </c>
      <c r="G143" s="2" t="s">
        <v>423</v>
      </c>
      <c r="H143" s="15">
        <v>105</v>
      </c>
      <c r="I143" s="15">
        <v>169.87275162412666</v>
      </c>
      <c r="J143" s="17">
        <v>13.307692307692308</v>
      </c>
      <c r="K143" s="18">
        <v>19.281229277042385</v>
      </c>
      <c r="L143" s="2">
        <v>0.47463854507066927</v>
      </c>
      <c r="M143" s="13">
        <v>0.12754056069550901</v>
      </c>
    </row>
    <row r="144" spans="1:13" x14ac:dyDescent="0.3">
      <c r="A144" s="11">
        <v>143</v>
      </c>
      <c r="B144" s="2" t="s">
        <v>73</v>
      </c>
      <c r="C144" s="2" t="s">
        <v>89</v>
      </c>
      <c r="D144" s="2" t="s">
        <v>259</v>
      </c>
      <c r="E144" s="2" t="s">
        <v>124</v>
      </c>
      <c r="F144" s="2" t="s">
        <v>190</v>
      </c>
      <c r="G144" s="2" t="s">
        <v>424</v>
      </c>
      <c r="H144" s="15">
        <v>150</v>
      </c>
      <c r="I144" s="15">
        <v>235.79151056221986</v>
      </c>
      <c r="J144" s="17">
        <v>2.9473684210526314</v>
      </c>
      <c r="K144" s="18">
        <v>3.0807279342125971</v>
      </c>
      <c r="L144" s="2">
        <v>0.27638244667107736</v>
      </c>
      <c r="M144" s="13">
        <v>0.77143721344776706</v>
      </c>
    </row>
    <row r="145" spans="1:13" x14ac:dyDescent="0.3">
      <c r="A145" s="11">
        <v>144</v>
      </c>
      <c r="B145" s="2" t="s">
        <v>80</v>
      </c>
      <c r="C145" s="2" t="s">
        <v>94</v>
      </c>
      <c r="D145" s="2" t="s">
        <v>251</v>
      </c>
      <c r="E145" s="2" t="s">
        <v>144</v>
      </c>
      <c r="F145" s="2" t="s">
        <v>224</v>
      </c>
      <c r="G145" s="2" t="s">
        <v>425</v>
      </c>
      <c r="H145" s="15">
        <v>32</v>
      </c>
      <c r="I145" s="15">
        <v>40.86363986792729</v>
      </c>
      <c r="J145" s="17">
        <v>3.6111111111111112</v>
      </c>
      <c r="K145" s="18">
        <v>6.2625961309966183</v>
      </c>
      <c r="L145" s="2">
        <v>0.87375382336063701</v>
      </c>
      <c r="M145" s="13">
        <v>0.70579937630099776</v>
      </c>
    </row>
    <row r="146" spans="1:13" x14ac:dyDescent="0.3">
      <c r="A146" s="11">
        <v>145</v>
      </c>
      <c r="B146" s="2" t="s">
        <v>75</v>
      </c>
      <c r="C146" s="2" t="s">
        <v>88</v>
      </c>
      <c r="D146" s="2" t="s">
        <v>181</v>
      </c>
      <c r="E146" s="2" t="s">
        <v>107</v>
      </c>
      <c r="F146" s="2" t="s">
        <v>223</v>
      </c>
      <c r="G146" s="2" t="s">
        <v>426</v>
      </c>
      <c r="H146" s="15">
        <v>38</v>
      </c>
      <c r="I146" s="15">
        <v>67.244373662611338</v>
      </c>
      <c r="J146" s="17">
        <v>10.823529411764707</v>
      </c>
      <c r="K146" s="18">
        <v>21.607831433763906</v>
      </c>
      <c r="L146" s="2">
        <v>0.83511300539438049</v>
      </c>
      <c r="M146" s="13">
        <v>7.7764554432912969E-2</v>
      </c>
    </row>
    <row r="147" spans="1:13" x14ac:dyDescent="0.3">
      <c r="A147" s="11">
        <v>146</v>
      </c>
      <c r="B147" s="2" t="s">
        <v>249</v>
      </c>
      <c r="C147" s="2" t="s">
        <v>97</v>
      </c>
      <c r="D147" s="2" t="s">
        <v>178</v>
      </c>
      <c r="E147" s="2" t="s">
        <v>125</v>
      </c>
      <c r="F147" s="2" t="s">
        <v>198</v>
      </c>
      <c r="G147" s="2" t="s">
        <v>427</v>
      </c>
      <c r="H147" s="15">
        <v>46</v>
      </c>
      <c r="I147" s="15">
        <v>51.756079933061663</v>
      </c>
      <c r="J147" s="17">
        <v>5.4285714285714288</v>
      </c>
      <c r="K147" s="18">
        <v>8.9678126927185708</v>
      </c>
      <c r="L147" s="2">
        <v>0.79695428763538567</v>
      </c>
      <c r="M147" s="13">
        <v>0.62694814556622558</v>
      </c>
    </row>
    <row r="148" spans="1:13" x14ac:dyDescent="0.3">
      <c r="A148" s="11">
        <v>147</v>
      </c>
      <c r="B148" s="2" t="s">
        <v>67</v>
      </c>
      <c r="C148" s="2" t="s">
        <v>85</v>
      </c>
      <c r="D148" s="2" t="s">
        <v>186</v>
      </c>
      <c r="E148" s="2" t="s">
        <v>129</v>
      </c>
      <c r="F148" s="2" t="s">
        <v>200</v>
      </c>
      <c r="G148" s="2" t="s">
        <v>428</v>
      </c>
      <c r="H148" s="15">
        <v>4</v>
      </c>
      <c r="I148" s="15">
        <v>4.9784576513786103</v>
      </c>
      <c r="J148" s="17">
        <v>5.35</v>
      </c>
      <c r="K148" s="18">
        <v>9.0504454338457538</v>
      </c>
      <c r="L148" s="2">
        <v>0.98493803332741559</v>
      </c>
      <c r="M148" s="13">
        <v>0.45090002356169001</v>
      </c>
    </row>
    <row r="149" spans="1:13" x14ac:dyDescent="0.3">
      <c r="A149" s="11">
        <v>148</v>
      </c>
      <c r="B149" s="2" t="s">
        <v>69</v>
      </c>
      <c r="C149" s="2" t="s">
        <v>98</v>
      </c>
      <c r="D149" s="2" t="s">
        <v>259</v>
      </c>
      <c r="E149" s="2" t="s">
        <v>136</v>
      </c>
      <c r="F149" s="2" t="s">
        <v>195</v>
      </c>
      <c r="G149" s="2" t="s">
        <v>429</v>
      </c>
      <c r="H149" s="15">
        <v>1</v>
      </c>
      <c r="I149" s="15">
        <v>1.2334700580346716</v>
      </c>
      <c r="J149" s="17">
        <v>13.066666666666666</v>
      </c>
      <c r="K149" s="18">
        <v>15.699693888935135</v>
      </c>
      <c r="L149" s="2">
        <v>0.99919724047745073</v>
      </c>
      <c r="M149" s="13">
        <v>5.925278384018684E-3</v>
      </c>
    </row>
    <row r="150" spans="1:13" x14ac:dyDescent="0.3">
      <c r="A150" s="11">
        <v>149</v>
      </c>
      <c r="B150" s="2" t="s">
        <v>66</v>
      </c>
      <c r="C150" s="2" t="s">
        <v>99</v>
      </c>
      <c r="D150" s="2" t="s">
        <v>179</v>
      </c>
      <c r="E150" s="2" t="s">
        <v>132</v>
      </c>
      <c r="F150" s="2" t="s">
        <v>201</v>
      </c>
      <c r="G150" s="2" t="s">
        <v>430</v>
      </c>
      <c r="H150" s="15">
        <v>129</v>
      </c>
      <c r="I150" s="15">
        <v>151.82795798775493</v>
      </c>
      <c r="J150" s="17">
        <v>4.1428571428571432</v>
      </c>
      <c r="K150" s="18">
        <v>6.9442748343227052</v>
      </c>
      <c r="L150" s="2">
        <v>0.35663701129401681</v>
      </c>
      <c r="M150" s="13">
        <v>0.76576322610434333</v>
      </c>
    </row>
    <row r="151" spans="1:13" x14ac:dyDescent="0.3">
      <c r="A151" s="11">
        <v>150</v>
      </c>
      <c r="B151" s="2" t="s">
        <v>76</v>
      </c>
      <c r="C151" s="2" t="s">
        <v>94</v>
      </c>
      <c r="D151" s="2" t="s">
        <v>179</v>
      </c>
      <c r="E151" s="2" t="s">
        <v>148</v>
      </c>
      <c r="F151" s="2" t="s">
        <v>223</v>
      </c>
      <c r="G151" s="2" t="s">
        <v>431</v>
      </c>
      <c r="H151" s="15">
        <v>-111</v>
      </c>
      <c r="I151" s="15">
        <v>135.95806604805549</v>
      </c>
      <c r="J151" s="17">
        <v>0.66666666666666996</v>
      </c>
      <c r="K151" s="18">
        <v>6.4382037633407814</v>
      </c>
      <c r="L151" s="2">
        <v>0.43542094711010659</v>
      </c>
      <c r="M151" s="13">
        <v>0.69808329593196927</v>
      </c>
    </row>
    <row r="152" spans="1:13" x14ac:dyDescent="0.3">
      <c r="A152" s="11">
        <v>151</v>
      </c>
      <c r="B152" s="2" t="s">
        <v>78</v>
      </c>
      <c r="C152" s="2" t="s">
        <v>90</v>
      </c>
      <c r="D152" s="2" t="s">
        <v>255</v>
      </c>
      <c r="E152" s="2" t="s">
        <v>118</v>
      </c>
      <c r="F152" s="2" t="s">
        <v>189</v>
      </c>
      <c r="G152" s="2" t="s">
        <v>432</v>
      </c>
      <c r="H152" s="15">
        <v>58</v>
      </c>
      <c r="I152" s="15">
        <v>115.18939010999918</v>
      </c>
      <c r="J152" s="17">
        <v>1.75</v>
      </c>
      <c r="K152" s="18">
        <v>1.8649208231235466</v>
      </c>
      <c r="L152" s="2">
        <v>0.76048945577316274</v>
      </c>
      <c r="M152" s="13">
        <v>0.88012690990876341</v>
      </c>
    </row>
    <row r="153" spans="1:13" x14ac:dyDescent="0.3">
      <c r="A153" s="11">
        <v>152</v>
      </c>
      <c r="B153" s="2" t="s">
        <v>77</v>
      </c>
      <c r="C153" s="2" t="s">
        <v>81</v>
      </c>
      <c r="D153" s="2" t="s">
        <v>182</v>
      </c>
      <c r="E153" s="2" t="s">
        <v>132</v>
      </c>
      <c r="F153" s="2" t="s">
        <v>222</v>
      </c>
      <c r="G153" s="2" t="s">
        <v>433</v>
      </c>
      <c r="H153" s="15">
        <v>131</v>
      </c>
      <c r="I153" s="15">
        <v>210.83310938707697</v>
      </c>
      <c r="J153" s="17">
        <v>1.25</v>
      </c>
      <c r="K153" s="18">
        <v>1.8526400569435464</v>
      </c>
      <c r="L153" s="2">
        <v>0.34669842117085026</v>
      </c>
      <c r="M153" s="13">
        <v>0.94605597803908204</v>
      </c>
    </row>
    <row r="154" spans="1:13" x14ac:dyDescent="0.3">
      <c r="A154" s="11">
        <v>153</v>
      </c>
      <c r="B154" s="2" t="s">
        <v>66</v>
      </c>
      <c r="C154" s="2" t="s">
        <v>90</v>
      </c>
      <c r="D154" s="2" t="s">
        <v>188</v>
      </c>
      <c r="E154" s="2" t="s">
        <v>130</v>
      </c>
      <c r="F154" s="2" t="s">
        <v>206</v>
      </c>
      <c r="G154" s="2" t="s">
        <v>434</v>
      </c>
      <c r="H154" s="15">
        <v>52</v>
      </c>
      <c r="I154" s="15">
        <v>103.44215754113361</v>
      </c>
      <c r="J154" s="17">
        <v>8.4705882352941178</v>
      </c>
      <c r="K154" s="18">
        <v>16.007624418463998</v>
      </c>
      <c r="L154" s="2">
        <v>0.78086073513519005</v>
      </c>
      <c r="M154" s="13">
        <v>0.28040037889500657</v>
      </c>
    </row>
    <row r="155" spans="1:13" x14ac:dyDescent="0.3">
      <c r="A155" s="11">
        <v>154</v>
      </c>
      <c r="B155" s="2" t="s">
        <v>77</v>
      </c>
      <c r="C155" s="2" t="s">
        <v>85</v>
      </c>
      <c r="D155" s="2" t="s">
        <v>258</v>
      </c>
      <c r="E155" s="2" t="s">
        <v>153</v>
      </c>
      <c r="F155" s="2" t="s">
        <v>210</v>
      </c>
      <c r="G155" s="2" t="s">
        <v>435</v>
      </c>
      <c r="H155" s="15">
        <v>118</v>
      </c>
      <c r="I155" s="15">
        <v>130.44821884529711</v>
      </c>
      <c r="J155" s="17">
        <v>9.1666666666666661</v>
      </c>
      <c r="K155" s="18">
        <v>16.909389881407616</v>
      </c>
      <c r="L155" s="2">
        <v>0.40126977095504346</v>
      </c>
      <c r="M155" s="13">
        <v>0.16450365966379887</v>
      </c>
    </row>
    <row r="156" spans="1:13" hidden="1" x14ac:dyDescent="0.3">
      <c r="A156" s="11">
        <v>155</v>
      </c>
      <c r="B156" s="2" t="s">
        <v>74</v>
      </c>
      <c r="C156" s="2" t="s">
        <v>91</v>
      </c>
      <c r="D156" s="2" t="s">
        <v>187</v>
      </c>
      <c r="E156" s="2" t="s">
        <v>155</v>
      </c>
      <c r="F156" s="2" t="s">
        <v>207</v>
      </c>
      <c r="G156" s="2" t="s">
        <v>436</v>
      </c>
      <c r="H156" s="15">
        <v>57</v>
      </c>
      <c r="I156" s="15">
        <v>64.814680115098014</v>
      </c>
      <c r="J156" s="17">
        <v>0.36363636363636365</v>
      </c>
      <c r="K156" s="18">
        <v>0.6494943434533117</v>
      </c>
      <c r="L156" s="2">
        <v>0.76148447114596896</v>
      </c>
      <c r="M156" s="13">
        <v>0.98498665516244133</v>
      </c>
    </row>
    <row r="157" spans="1:13" x14ac:dyDescent="0.3">
      <c r="A157" s="11">
        <v>156</v>
      </c>
      <c r="B157" s="2" t="s">
        <v>78</v>
      </c>
      <c r="C157" s="2" t="s">
        <v>86</v>
      </c>
      <c r="D157" s="2" t="s">
        <v>186</v>
      </c>
      <c r="E157" s="2" t="s">
        <v>133</v>
      </c>
      <c r="F157" s="2" t="s">
        <v>189</v>
      </c>
      <c r="G157" s="2" t="s">
        <v>437</v>
      </c>
      <c r="H157" s="15">
        <v>24</v>
      </c>
      <c r="I157" s="15">
        <v>36.983780824861682</v>
      </c>
      <c r="J157" s="17">
        <v>2.8235294117647061</v>
      </c>
      <c r="K157" s="18">
        <v>3.1557941410924419</v>
      </c>
      <c r="L157" s="2">
        <v>0.90442436004699267</v>
      </c>
      <c r="M157" s="13">
        <v>0.81097287393452544</v>
      </c>
    </row>
    <row r="158" spans="1:13" x14ac:dyDescent="0.3">
      <c r="A158" s="11">
        <v>157</v>
      </c>
      <c r="B158" s="2" t="s">
        <v>78</v>
      </c>
      <c r="C158" s="2" t="s">
        <v>83</v>
      </c>
      <c r="D158" s="2" t="s">
        <v>256</v>
      </c>
      <c r="E158" s="2" t="s">
        <v>111</v>
      </c>
      <c r="F158" s="2" t="s">
        <v>205</v>
      </c>
      <c r="G158" s="2" t="s">
        <v>438</v>
      </c>
      <c r="H158" s="15">
        <v>140</v>
      </c>
      <c r="I158" s="15">
        <v>254.02516361069564</v>
      </c>
      <c r="J158" s="17">
        <v>3.2666666666666666</v>
      </c>
      <c r="K158" s="18">
        <v>3.8577590391647258</v>
      </c>
      <c r="L158" s="2">
        <v>0.32555591427825303</v>
      </c>
      <c r="M158" s="13">
        <v>0.81051135652006334</v>
      </c>
    </row>
    <row r="159" spans="1:13" x14ac:dyDescent="0.3">
      <c r="A159" s="11">
        <v>158</v>
      </c>
      <c r="B159" s="2" t="s">
        <v>80</v>
      </c>
      <c r="C159" s="2" t="s">
        <v>86</v>
      </c>
      <c r="D159" s="2" t="s">
        <v>257</v>
      </c>
      <c r="E159" s="2" t="s">
        <v>138</v>
      </c>
      <c r="F159" s="2" t="s">
        <v>215</v>
      </c>
      <c r="G159" s="2" t="s">
        <v>439</v>
      </c>
      <c r="H159" s="15">
        <v>109</v>
      </c>
      <c r="I159" s="15">
        <v>207.8271550270515</v>
      </c>
      <c r="J159" s="17">
        <v>16.166666666666668</v>
      </c>
      <c r="K159" s="18">
        <v>24.057276347604862</v>
      </c>
      <c r="L159" s="2">
        <v>0.44365716817278011</v>
      </c>
      <c r="M159" s="13">
        <v>2.8745235871880825E-2</v>
      </c>
    </row>
    <row r="160" spans="1:13" x14ac:dyDescent="0.3">
      <c r="A160" s="11">
        <v>159</v>
      </c>
      <c r="B160" s="2" t="s">
        <v>249</v>
      </c>
      <c r="C160" s="2" t="s">
        <v>90</v>
      </c>
      <c r="D160" s="2" t="s">
        <v>178</v>
      </c>
      <c r="E160" s="2" t="s">
        <v>155</v>
      </c>
      <c r="F160" s="2" t="s">
        <v>220</v>
      </c>
      <c r="G160" s="2" t="s">
        <v>440</v>
      </c>
      <c r="H160" s="15">
        <v>72</v>
      </c>
      <c r="I160" s="15">
        <v>112.59116478128603</v>
      </c>
      <c r="J160" s="17">
        <v>11.727272727272727</v>
      </c>
      <c r="K160" s="18">
        <v>13.722350021487792</v>
      </c>
      <c r="L160" s="2">
        <v>0.65073219152146078</v>
      </c>
      <c r="M160" s="13">
        <v>0.34211560881863712</v>
      </c>
    </row>
    <row r="161" spans="1:13" hidden="1" x14ac:dyDescent="0.3">
      <c r="A161" s="11">
        <v>160</v>
      </c>
      <c r="B161" s="2" t="s">
        <v>248</v>
      </c>
      <c r="C161" s="2" t="s">
        <v>92</v>
      </c>
      <c r="D161" s="2" t="s">
        <v>184</v>
      </c>
      <c r="E161" s="2" t="s">
        <v>127</v>
      </c>
      <c r="F161" s="2" t="s">
        <v>212</v>
      </c>
      <c r="G161" s="2" t="s">
        <v>441</v>
      </c>
      <c r="H161" s="15">
        <v>-23</v>
      </c>
      <c r="I161" s="15">
        <v>43.837200417171658</v>
      </c>
      <c r="J161" s="17">
        <v>0.38461538461539002</v>
      </c>
      <c r="K161" s="18">
        <v>11.400004454297555</v>
      </c>
      <c r="L161" s="2">
        <v>0.91271378601448161</v>
      </c>
      <c r="M161" s="13">
        <v>0.58922041944075687</v>
      </c>
    </row>
    <row r="162" spans="1:13" x14ac:dyDescent="0.3">
      <c r="A162" s="11">
        <v>161</v>
      </c>
      <c r="B162" s="2" t="s">
        <v>80</v>
      </c>
      <c r="C162" s="2" t="s">
        <v>97</v>
      </c>
      <c r="D162" s="2" t="s">
        <v>179</v>
      </c>
      <c r="E162" s="2" t="s">
        <v>109</v>
      </c>
      <c r="F162" s="2" t="s">
        <v>195</v>
      </c>
      <c r="G162" s="2" t="s">
        <v>442</v>
      </c>
      <c r="H162" s="15">
        <v>110</v>
      </c>
      <c r="I162" s="15">
        <v>217.0391825286132</v>
      </c>
      <c r="J162" s="17">
        <v>7.0769230769230766</v>
      </c>
      <c r="K162" s="18">
        <v>9.8114025175036854</v>
      </c>
      <c r="L162" s="2">
        <v>0.44155672211805419</v>
      </c>
      <c r="M162" s="13">
        <v>0.52684590376397811</v>
      </c>
    </row>
    <row r="163" spans="1:13" x14ac:dyDescent="0.3">
      <c r="A163" s="11">
        <v>162</v>
      </c>
      <c r="B163" s="2" t="s">
        <v>72</v>
      </c>
      <c r="C163" s="2" t="s">
        <v>90</v>
      </c>
      <c r="D163" s="2" t="s">
        <v>257</v>
      </c>
      <c r="E163" s="2" t="s">
        <v>135</v>
      </c>
      <c r="F163" s="2" t="s">
        <v>195</v>
      </c>
      <c r="G163" s="2" t="s">
        <v>443</v>
      </c>
      <c r="H163" s="15">
        <v>39</v>
      </c>
      <c r="I163" s="15">
        <v>66.505191619493544</v>
      </c>
      <c r="J163" s="17">
        <v>1.95</v>
      </c>
      <c r="K163" s="18">
        <v>2.1646816451146633</v>
      </c>
      <c r="L163" s="2">
        <v>0.83101121671169043</v>
      </c>
      <c r="M163" s="13">
        <v>0.85339209376660918</v>
      </c>
    </row>
    <row r="164" spans="1:13" x14ac:dyDescent="0.3">
      <c r="A164" s="11">
        <v>163</v>
      </c>
      <c r="B164" s="2" t="s">
        <v>68</v>
      </c>
      <c r="C164" s="2" t="s">
        <v>98</v>
      </c>
      <c r="D164" s="2" t="s">
        <v>257</v>
      </c>
      <c r="E164" s="2" t="s">
        <v>126</v>
      </c>
      <c r="F164" s="2" t="s">
        <v>194</v>
      </c>
      <c r="G164" s="2" t="s">
        <v>444</v>
      </c>
      <c r="H164" s="15">
        <v>60</v>
      </c>
      <c r="I164" s="15">
        <v>67.664555415172799</v>
      </c>
      <c r="J164" s="17">
        <v>6.5789473684210522</v>
      </c>
      <c r="K164" s="18">
        <v>12.157310756365964</v>
      </c>
      <c r="L164" s="2">
        <v>0.72847174623558397</v>
      </c>
      <c r="M164" s="13">
        <v>0.37411118139503818</v>
      </c>
    </row>
    <row r="165" spans="1:13" x14ac:dyDescent="0.3">
      <c r="A165" s="11">
        <v>164</v>
      </c>
      <c r="B165" s="2" t="s">
        <v>77</v>
      </c>
      <c r="C165" s="2" t="s">
        <v>94</v>
      </c>
      <c r="D165" s="2" t="s">
        <v>185</v>
      </c>
      <c r="E165" s="2" t="s">
        <v>127</v>
      </c>
      <c r="F165" s="2" t="s">
        <v>202</v>
      </c>
      <c r="G165" s="2" t="s">
        <v>445</v>
      </c>
      <c r="H165" s="15">
        <v>153</v>
      </c>
      <c r="I165" s="15">
        <v>211.53438647060096</v>
      </c>
      <c r="J165" s="17">
        <v>9.2631578947368425</v>
      </c>
      <c r="K165" s="18">
        <v>10.152145150020026</v>
      </c>
      <c r="L165" s="2">
        <v>0.26352856152255666</v>
      </c>
      <c r="M165" s="13">
        <v>0.12223579058190959</v>
      </c>
    </row>
    <row r="166" spans="1:13" hidden="1" x14ac:dyDescent="0.3">
      <c r="A166" s="11">
        <v>165</v>
      </c>
      <c r="B166" s="2" t="s">
        <v>75</v>
      </c>
      <c r="C166" s="2" t="s">
        <v>100</v>
      </c>
      <c r="D166" s="2" t="s">
        <v>179</v>
      </c>
      <c r="E166" s="2" t="s">
        <v>136</v>
      </c>
      <c r="F166" s="2" t="s">
        <v>201</v>
      </c>
      <c r="G166" s="2" t="s">
        <v>446</v>
      </c>
      <c r="H166" s="15">
        <v>87</v>
      </c>
      <c r="I166" s="15">
        <v>92.355622633713793</v>
      </c>
      <c r="J166" s="17">
        <v>0.2</v>
      </c>
      <c r="K166" s="18">
        <v>0.35013427740085301</v>
      </c>
      <c r="L166" s="2">
        <v>0.57381509397570807</v>
      </c>
      <c r="M166" s="13">
        <v>0.99424882999596076</v>
      </c>
    </row>
    <row r="167" spans="1:13" x14ac:dyDescent="0.3">
      <c r="A167" s="11">
        <v>166</v>
      </c>
      <c r="B167" s="2" t="s">
        <v>71</v>
      </c>
      <c r="C167" s="2" t="s">
        <v>98</v>
      </c>
      <c r="D167" s="2" t="s">
        <v>257</v>
      </c>
      <c r="E167" s="2" t="s">
        <v>106</v>
      </c>
      <c r="F167" s="2" t="s">
        <v>205</v>
      </c>
      <c r="G167" s="2" t="s">
        <v>447</v>
      </c>
      <c r="H167" s="15">
        <v>99</v>
      </c>
      <c r="I167" s="15">
        <v>116.43886420383863</v>
      </c>
      <c r="J167" s="17">
        <v>9</v>
      </c>
      <c r="K167" s="18">
        <v>10.053477586070779</v>
      </c>
      <c r="L167" s="2">
        <v>0.50254344043659072</v>
      </c>
      <c r="M167" s="13">
        <v>0.35151175008846447</v>
      </c>
    </row>
    <row r="168" spans="1:13" x14ac:dyDescent="0.3">
      <c r="A168" s="11">
        <v>167</v>
      </c>
      <c r="B168" s="2" t="s">
        <v>68</v>
      </c>
      <c r="C168" s="2" t="s">
        <v>97</v>
      </c>
      <c r="D168" s="2" t="s">
        <v>185</v>
      </c>
      <c r="E168" s="2" t="s">
        <v>141</v>
      </c>
      <c r="F168" s="2" t="s">
        <v>218</v>
      </c>
      <c r="G168" s="2" t="s">
        <v>448</v>
      </c>
      <c r="H168" s="15">
        <v>96</v>
      </c>
      <c r="I168" s="15">
        <v>136.3176807567188</v>
      </c>
      <c r="J168" s="17">
        <v>4.333333333333333</v>
      </c>
      <c r="K168" s="18">
        <v>5.6052427896092247</v>
      </c>
      <c r="L168" s="2">
        <v>0.52269746914460546</v>
      </c>
      <c r="M168" s="13">
        <v>0.78607538392968601</v>
      </c>
    </row>
    <row r="169" spans="1:13" x14ac:dyDescent="0.3">
      <c r="A169" s="11">
        <v>168</v>
      </c>
      <c r="B169" s="2" t="s">
        <v>76</v>
      </c>
      <c r="C169" s="2" t="s">
        <v>101</v>
      </c>
      <c r="D169" s="2" t="s">
        <v>257</v>
      </c>
      <c r="E169" s="2" t="s">
        <v>122</v>
      </c>
      <c r="F169" s="2" t="s">
        <v>197</v>
      </c>
      <c r="G169" s="2" t="s">
        <v>449</v>
      </c>
      <c r="H169" s="15">
        <v>33</v>
      </c>
      <c r="I169" s="15">
        <v>62.096825650485663</v>
      </c>
      <c r="J169" s="17">
        <v>5.7</v>
      </c>
      <c r="K169" s="18">
        <v>8.4003898424442571</v>
      </c>
      <c r="L169" s="2">
        <v>0.86567030021707492</v>
      </c>
      <c r="M169" s="13">
        <v>0.76874392520296653</v>
      </c>
    </row>
    <row r="170" spans="1:13" hidden="1" x14ac:dyDescent="0.3">
      <c r="A170" s="11">
        <v>169</v>
      </c>
      <c r="B170" s="2" t="s">
        <v>248</v>
      </c>
      <c r="C170" s="2" t="s">
        <v>94</v>
      </c>
      <c r="D170" s="2" t="s">
        <v>183</v>
      </c>
      <c r="E170" s="2" t="s">
        <v>112</v>
      </c>
      <c r="F170" s="2" t="s">
        <v>193</v>
      </c>
      <c r="G170" s="2" t="s">
        <v>450</v>
      </c>
      <c r="H170" s="15">
        <v>70</v>
      </c>
      <c r="I170" s="15">
        <v>111.35440936682269</v>
      </c>
      <c r="J170" s="17">
        <v>0.27777777777777779</v>
      </c>
      <c r="K170" s="18">
        <v>0.4370782610684123</v>
      </c>
      <c r="L170" s="2">
        <v>0.65256774816557783</v>
      </c>
      <c r="M170" s="13">
        <v>0.98462253003701972</v>
      </c>
    </row>
    <row r="171" spans="1:13" hidden="1" x14ac:dyDescent="0.3">
      <c r="A171" s="11">
        <v>170</v>
      </c>
      <c r="B171" s="2" t="s">
        <v>76</v>
      </c>
      <c r="C171" s="2" t="s">
        <v>81</v>
      </c>
      <c r="D171" s="2" t="s">
        <v>253</v>
      </c>
      <c r="E171" s="2" t="s">
        <v>129</v>
      </c>
      <c r="F171" s="2" t="s">
        <v>215</v>
      </c>
      <c r="G171" s="2" t="s">
        <v>451</v>
      </c>
      <c r="H171" s="15">
        <v>-28</v>
      </c>
      <c r="I171" s="15">
        <v>45.817607476768302</v>
      </c>
      <c r="J171" s="17">
        <v>0.1</v>
      </c>
      <c r="K171" s="18">
        <v>9.9491631586925884</v>
      </c>
      <c r="L171" s="2">
        <v>0.88718384918912852</v>
      </c>
      <c r="M171" s="13">
        <v>0.59930755241653721</v>
      </c>
    </row>
    <row r="172" spans="1:13" x14ac:dyDescent="0.3">
      <c r="A172" s="11">
        <v>171</v>
      </c>
      <c r="B172" s="2" t="s">
        <v>80</v>
      </c>
      <c r="C172" s="2" t="s">
        <v>103</v>
      </c>
      <c r="D172" s="2" t="s">
        <v>255</v>
      </c>
      <c r="E172" s="2" t="s">
        <v>126</v>
      </c>
      <c r="F172" s="2" t="s">
        <v>191</v>
      </c>
      <c r="G172" s="2" t="s">
        <v>452</v>
      </c>
      <c r="H172" s="15">
        <v>68</v>
      </c>
      <c r="I172" s="15">
        <v>119.40973946686037</v>
      </c>
      <c r="J172" s="17">
        <v>3.8947368421052633</v>
      </c>
      <c r="K172" s="18">
        <v>5.5773121462703106</v>
      </c>
      <c r="L172" s="2">
        <v>0.66713565987825407</v>
      </c>
      <c r="M172" s="13">
        <v>0.6329244294266041</v>
      </c>
    </row>
    <row r="173" spans="1:13" x14ac:dyDescent="0.3">
      <c r="A173" s="11">
        <v>172</v>
      </c>
      <c r="B173" s="2" t="s">
        <v>69</v>
      </c>
      <c r="C173" s="2" t="s">
        <v>98</v>
      </c>
      <c r="D173" s="2" t="s">
        <v>183</v>
      </c>
      <c r="E173" s="2" t="s">
        <v>129</v>
      </c>
      <c r="F173" s="2" t="s">
        <v>196</v>
      </c>
      <c r="G173" s="2" t="s">
        <v>453</v>
      </c>
      <c r="H173" s="15">
        <v>171</v>
      </c>
      <c r="I173" s="15">
        <v>255.77749996719905</v>
      </c>
      <c r="J173" s="17">
        <v>2.75</v>
      </c>
      <c r="K173" s="18">
        <v>3.5863220693508282</v>
      </c>
      <c r="L173" s="2">
        <v>0.16609250468283709</v>
      </c>
      <c r="M173" s="13">
        <v>0.77313440845076309</v>
      </c>
    </row>
    <row r="174" spans="1:13" x14ac:dyDescent="0.3">
      <c r="A174" s="11">
        <v>173</v>
      </c>
      <c r="B174" s="2" t="s">
        <v>74</v>
      </c>
      <c r="C174" s="2" t="s">
        <v>82</v>
      </c>
      <c r="D174" s="2" t="s">
        <v>178</v>
      </c>
      <c r="E174" s="2" t="s">
        <v>149</v>
      </c>
      <c r="F174" s="2" t="s">
        <v>202</v>
      </c>
      <c r="G174" s="2" t="s">
        <v>454</v>
      </c>
      <c r="H174" s="15">
        <v>8</v>
      </c>
      <c r="I174" s="15">
        <v>13.084303559222144</v>
      </c>
      <c r="J174" s="17">
        <v>2.1578947368421053</v>
      </c>
      <c r="K174" s="18">
        <v>3.818340470066</v>
      </c>
      <c r="L174" s="2">
        <v>0.95770752559621453</v>
      </c>
      <c r="M174" s="13">
        <v>0.85232686985989414</v>
      </c>
    </row>
    <row r="175" spans="1:13" x14ac:dyDescent="0.3">
      <c r="A175" s="11">
        <v>174</v>
      </c>
      <c r="B175" s="2" t="s">
        <v>77</v>
      </c>
      <c r="C175" s="2" t="s">
        <v>95</v>
      </c>
      <c r="D175" s="2" t="s">
        <v>253</v>
      </c>
      <c r="E175" s="2" t="s">
        <v>134</v>
      </c>
      <c r="F175" s="2" t="s">
        <v>203</v>
      </c>
      <c r="G175" s="2" t="s">
        <v>455</v>
      </c>
      <c r="H175" s="15">
        <v>21</v>
      </c>
      <c r="I175" s="15">
        <v>21.952618696828704</v>
      </c>
      <c r="J175" s="17">
        <v>1.4</v>
      </c>
      <c r="K175" s="18">
        <v>2.5169783467136027</v>
      </c>
      <c r="L175" s="2">
        <v>0.92063794550533173</v>
      </c>
      <c r="M175" s="13">
        <v>0.90162364294881137</v>
      </c>
    </row>
    <row r="176" spans="1:13" x14ac:dyDescent="0.3">
      <c r="A176" s="11">
        <v>175</v>
      </c>
      <c r="B176" s="2" t="s">
        <v>69</v>
      </c>
      <c r="C176" s="2" t="s">
        <v>104</v>
      </c>
      <c r="D176" s="2" t="s">
        <v>254</v>
      </c>
      <c r="E176" s="2" t="s">
        <v>140</v>
      </c>
      <c r="F176" s="2" t="s">
        <v>199</v>
      </c>
      <c r="G176" s="2" t="s">
        <v>456</v>
      </c>
      <c r="H176" s="15">
        <v>139</v>
      </c>
      <c r="I176" s="15">
        <v>222.64006449058834</v>
      </c>
      <c r="J176" s="17">
        <v>1.875</v>
      </c>
      <c r="K176" s="18">
        <v>2.8356384101779213</v>
      </c>
      <c r="L176" s="2">
        <v>0.32793596115966428</v>
      </c>
      <c r="M176" s="13">
        <v>0.89796058999111472</v>
      </c>
    </row>
    <row r="177" spans="1:13" x14ac:dyDescent="0.3">
      <c r="A177" s="11">
        <v>176</v>
      </c>
      <c r="B177" s="2" t="s">
        <v>80</v>
      </c>
      <c r="C177" s="2" t="s">
        <v>86</v>
      </c>
      <c r="D177" s="2" t="s">
        <v>181</v>
      </c>
      <c r="E177" s="2" t="s">
        <v>126</v>
      </c>
      <c r="F177" s="2" t="s">
        <v>190</v>
      </c>
      <c r="G177" s="2" t="s">
        <v>457</v>
      </c>
      <c r="H177" s="15">
        <v>166</v>
      </c>
      <c r="I177" s="15">
        <v>169.95649699384316</v>
      </c>
      <c r="J177" s="17">
        <v>5.583333333333333</v>
      </c>
      <c r="K177" s="18">
        <v>8.7751999879171549</v>
      </c>
      <c r="L177" s="2">
        <v>0.19423131959973916</v>
      </c>
      <c r="M177" s="13">
        <v>0.6992173255134505</v>
      </c>
    </row>
    <row r="178" spans="1:13" x14ac:dyDescent="0.3">
      <c r="A178" s="11">
        <v>177</v>
      </c>
      <c r="B178" s="2" t="s">
        <v>77</v>
      </c>
      <c r="C178" s="2" t="s">
        <v>99</v>
      </c>
      <c r="D178" s="2" t="s">
        <v>178</v>
      </c>
      <c r="E178" s="2" t="s">
        <v>121</v>
      </c>
      <c r="F178" s="2" t="s">
        <v>203</v>
      </c>
      <c r="G178" s="2" t="s">
        <v>458</v>
      </c>
      <c r="H178" s="15">
        <v>26</v>
      </c>
      <c r="I178" s="15">
        <v>44.644360131197828</v>
      </c>
      <c r="J178" s="17">
        <v>0.55000000000000004</v>
      </c>
      <c r="K178" s="18">
        <v>0.90596319712083828</v>
      </c>
      <c r="L178" s="2">
        <v>0.90270750172293091</v>
      </c>
      <c r="M178" s="13">
        <v>0.96661917793669316</v>
      </c>
    </row>
    <row r="179" spans="1:13" x14ac:dyDescent="0.3">
      <c r="A179" s="11">
        <v>178</v>
      </c>
      <c r="B179" s="2" t="s">
        <v>250</v>
      </c>
      <c r="C179" s="2" t="s">
        <v>93</v>
      </c>
      <c r="D179" s="2" t="s">
        <v>178</v>
      </c>
      <c r="E179" s="2" t="s">
        <v>119</v>
      </c>
      <c r="F179" s="2" t="s">
        <v>216</v>
      </c>
      <c r="G179" s="2" t="s">
        <v>459</v>
      </c>
      <c r="H179" s="15">
        <v>137</v>
      </c>
      <c r="I179" s="15">
        <v>204.3255157686674</v>
      </c>
      <c r="J179" s="17">
        <v>4.0769230769230766</v>
      </c>
      <c r="K179" s="18">
        <v>5.1530814967002385</v>
      </c>
      <c r="L179" s="2">
        <v>0.33371818220295713</v>
      </c>
      <c r="M179" s="13">
        <v>0.7858441877364909</v>
      </c>
    </row>
    <row r="180" spans="1:13" x14ac:dyDescent="0.3">
      <c r="A180" s="11">
        <v>179</v>
      </c>
      <c r="B180" s="2" t="s">
        <v>76</v>
      </c>
      <c r="C180" s="2" t="s">
        <v>100</v>
      </c>
      <c r="D180" s="2" t="s">
        <v>185</v>
      </c>
      <c r="E180" s="2" t="s">
        <v>125</v>
      </c>
      <c r="F180" s="2" t="s">
        <v>209</v>
      </c>
      <c r="G180" s="2" t="s">
        <v>460</v>
      </c>
      <c r="H180" s="15">
        <v>79</v>
      </c>
      <c r="I180" s="15">
        <v>156.57298027551866</v>
      </c>
      <c r="J180" s="17">
        <v>10</v>
      </c>
      <c r="K180" s="18">
        <v>18.09492849851534</v>
      </c>
      <c r="L180" s="2">
        <v>0.61610182191936436</v>
      </c>
      <c r="M180" s="13">
        <v>0.34122740997417755</v>
      </c>
    </row>
    <row r="181" spans="1:13" x14ac:dyDescent="0.3">
      <c r="A181" s="11">
        <v>180</v>
      </c>
      <c r="B181" s="2" t="s">
        <v>68</v>
      </c>
      <c r="C181" s="2" t="s">
        <v>81</v>
      </c>
      <c r="D181" s="2" t="s">
        <v>188</v>
      </c>
      <c r="E181" s="2" t="s">
        <v>153</v>
      </c>
      <c r="F181" s="2" t="s">
        <v>218</v>
      </c>
      <c r="G181" s="2" t="s">
        <v>461</v>
      </c>
      <c r="H181" s="15">
        <v>-196</v>
      </c>
      <c r="I181" s="15">
        <v>226.60253497542192</v>
      </c>
      <c r="J181" s="17">
        <v>1.75</v>
      </c>
      <c r="K181" s="18">
        <v>22.27382033130111</v>
      </c>
      <c r="L181" s="2">
        <v>1.8247257603576039E-2</v>
      </c>
      <c r="M181" s="13">
        <v>0.30011455099244144</v>
      </c>
    </row>
    <row r="182" spans="1:13" x14ac:dyDescent="0.3">
      <c r="A182" s="11">
        <v>181</v>
      </c>
      <c r="B182" s="2" t="s">
        <v>70</v>
      </c>
      <c r="C182" s="2" t="s">
        <v>96</v>
      </c>
      <c r="D182" s="2" t="s">
        <v>259</v>
      </c>
      <c r="E182" s="2" t="s">
        <v>141</v>
      </c>
      <c r="F182" s="2" t="s">
        <v>210</v>
      </c>
      <c r="G182" s="2" t="s">
        <v>462</v>
      </c>
      <c r="H182" s="15">
        <v>40</v>
      </c>
      <c r="I182" s="15">
        <v>57.304591542989236</v>
      </c>
      <c r="J182" s="17">
        <v>16.100000000000001</v>
      </c>
      <c r="K182" s="18">
        <v>30.794844076514266</v>
      </c>
      <c r="L182" s="2">
        <v>0.82446121020728202</v>
      </c>
      <c r="M182" s="13">
        <v>0.19181053117319113</v>
      </c>
    </row>
    <row r="183" spans="1:13" x14ac:dyDescent="0.3">
      <c r="A183" s="11">
        <v>182</v>
      </c>
      <c r="B183" s="2" t="s">
        <v>250</v>
      </c>
      <c r="C183" s="2" t="s">
        <v>95</v>
      </c>
      <c r="D183" s="2" t="s">
        <v>181</v>
      </c>
      <c r="E183" s="2" t="s">
        <v>110</v>
      </c>
      <c r="F183" s="2" t="s">
        <v>190</v>
      </c>
      <c r="G183" s="2" t="s">
        <v>463</v>
      </c>
      <c r="H183" s="15">
        <v>187</v>
      </c>
      <c r="I183" s="15">
        <v>314.2712215743411</v>
      </c>
      <c r="J183" s="17">
        <v>1.7</v>
      </c>
      <c r="K183" s="18">
        <v>3.2369823067394776</v>
      </c>
      <c r="L183" s="2">
        <v>8.2667534574992207E-2</v>
      </c>
      <c r="M183" s="13">
        <v>0.88019233921085482</v>
      </c>
    </row>
    <row r="184" spans="1:13" x14ac:dyDescent="0.3">
      <c r="A184" s="11">
        <v>183</v>
      </c>
      <c r="B184" s="2" t="s">
        <v>75</v>
      </c>
      <c r="C184" s="2" t="s">
        <v>86</v>
      </c>
      <c r="D184" s="2" t="s">
        <v>183</v>
      </c>
      <c r="E184" s="2" t="s">
        <v>123</v>
      </c>
      <c r="F184" s="2" t="s">
        <v>223</v>
      </c>
      <c r="G184" s="2" t="s">
        <v>464</v>
      </c>
      <c r="H184" s="15">
        <v>162</v>
      </c>
      <c r="I184" s="15">
        <v>301.14010808003775</v>
      </c>
      <c r="J184" s="17">
        <v>1.1000000000000001</v>
      </c>
      <c r="K184" s="18">
        <v>1.5432850224282422</v>
      </c>
      <c r="L184" s="2">
        <v>0.2005084408456721</v>
      </c>
      <c r="M184" s="13">
        <v>0.93169141244243392</v>
      </c>
    </row>
    <row r="185" spans="1:13" x14ac:dyDescent="0.3">
      <c r="A185" s="11">
        <v>184</v>
      </c>
      <c r="B185" s="2" t="s">
        <v>68</v>
      </c>
      <c r="C185" s="2" t="s">
        <v>87</v>
      </c>
      <c r="D185" s="2" t="s">
        <v>252</v>
      </c>
      <c r="E185" s="2" t="s">
        <v>132</v>
      </c>
      <c r="F185" s="2" t="s">
        <v>216</v>
      </c>
      <c r="G185" s="2" t="s">
        <v>465</v>
      </c>
      <c r="H185" s="15">
        <v>168</v>
      </c>
      <c r="I185" s="15">
        <v>169.43736679257424</v>
      </c>
      <c r="J185" s="17">
        <v>5.916666666666667</v>
      </c>
      <c r="K185" s="18">
        <v>5.9474933562722132</v>
      </c>
      <c r="L185" s="2">
        <v>0.18483663782678628</v>
      </c>
      <c r="M185" s="13">
        <v>0.67304189435673556</v>
      </c>
    </row>
    <row r="186" spans="1:13" x14ac:dyDescent="0.3">
      <c r="A186" s="11">
        <v>185</v>
      </c>
      <c r="B186" s="2" t="s">
        <v>67</v>
      </c>
      <c r="C186" s="2" t="s">
        <v>95</v>
      </c>
      <c r="D186" s="2" t="s">
        <v>253</v>
      </c>
      <c r="E186" s="2" t="s">
        <v>118</v>
      </c>
      <c r="F186" s="2" t="s">
        <v>193</v>
      </c>
      <c r="G186" s="2" t="s">
        <v>466</v>
      </c>
      <c r="H186" s="15">
        <v>49</v>
      </c>
      <c r="I186" s="15">
        <v>54.050772442044661</v>
      </c>
      <c r="J186" s="17">
        <v>5.7692307692307692</v>
      </c>
      <c r="K186" s="18">
        <v>8.6014215631375617</v>
      </c>
      <c r="L186" s="2">
        <v>0.79495149094679785</v>
      </c>
      <c r="M186" s="13">
        <v>0.62924357776569484</v>
      </c>
    </row>
    <row r="187" spans="1:13" hidden="1" x14ac:dyDescent="0.3">
      <c r="A187" s="11">
        <v>186</v>
      </c>
      <c r="B187" s="2" t="s">
        <v>70</v>
      </c>
      <c r="C187" s="2" t="s">
        <v>92</v>
      </c>
      <c r="D187" s="2" t="s">
        <v>252</v>
      </c>
      <c r="E187" s="2" t="s">
        <v>111</v>
      </c>
      <c r="F187" s="2" t="s">
        <v>205</v>
      </c>
      <c r="G187" s="2" t="s">
        <v>467</v>
      </c>
      <c r="H187" s="15">
        <v>180</v>
      </c>
      <c r="I187" s="15">
        <v>266.05215061138085</v>
      </c>
      <c r="J187" s="17">
        <v>7.6923076923076927E-2</v>
      </c>
      <c r="K187" s="18">
        <v>0.10205006246699877</v>
      </c>
      <c r="L187" s="2">
        <v>0.13046602881521929</v>
      </c>
      <c r="M187" s="13">
        <v>0.99651012975935394</v>
      </c>
    </row>
    <row r="188" spans="1:13" x14ac:dyDescent="0.3">
      <c r="A188" s="11">
        <v>187</v>
      </c>
      <c r="B188" s="2" t="s">
        <v>75</v>
      </c>
      <c r="C188" s="2" t="s">
        <v>103</v>
      </c>
      <c r="D188" s="2" t="s">
        <v>253</v>
      </c>
      <c r="E188" s="2" t="s">
        <v>145</v>
      </c>
      <c r="F188" s="2" t="s">
        <v>223</v>
      </c>
      <c r="G188" s="2" t="s">
        <v>468</v>
      </c>
      <c r="H188" s="15">
        <v>173</v>
      </c>
      <c r="I188" s="15">
        <v>220.23464164715281</v>
      </c>
      <c r="J188" s="17">
        <v>9.384615384615385</v>
      </c>
      <c r="K188" s="18">
        <v>18.576364428538106</v>
      </c>
      <c r="L188" s="2">
        <v>0.16018315439108133</v>
      </c>
      <c r="M188" s="13">
        <v>0.39490981785241963</v>
      </c>
    </row>
    <row r="189" spans="1:13" x14ac:dyDescent="0.3">
      <c r="A189" s="11">
        <v>188</v>
      </c>
      <c r="B189" s="2" t="s">
        <v>78</v>
      </c>
      <c r="C189" s="2" t="s">
        <v>81</v>
      </c>
      <c r="D189" s="2" t="s">
        <v>187</v>
      </c>
      <c r="E189" s="2" t="s">
        <v>140</v>
      </c>
      <c r="F189" s="2" t="s">
        <v>201</v>
      </c>
      <c r="G189" s="2" t="s">
        <v>469</v>
      </c>
      <c r="H189" s="15">
        <v>123</v>
      </c>
      <c r="I189" s="15">
        <v>148.685835660442</v>
      </c>
      <c r="J189" s="17">
        <v>12.866666666666667</v>
      </c>
      <c r="K189" s="18">
        <v>15.358375261763586</v>
      </c>
      <c r="L189" s="2">
        <v>0.38447941927507867</v>
      </c>
      <c r="M189" s="13">
        <v>3.1395520924881404E-2</v>
      </c>
    </row>
    <row r="190" spans="1:13" x14ac:dyDescent="0.3">
      <c r="A190" s="11">
        <v>189</v>
      </c>
      <c r="B190" s="2" t="s">
        <v>246</v>
      </c>
      <c r="C190" s="2" t="s">
        <v>98</v>
      </c>
      <c r="D190" s="2" t="s">
        <v>260</v>
      </c>
      <c r="E190" s="2" t="s">
        <v>116</v>
      </c>
      <c r="F190" s="2" t="s">
        <v>204</v>
      </c>
      <c r="G190" s="2" t="s">
        <v>470</v>
      </c>
      <c r="H190" s="15">
        <v>117</v>
      </c>
      <c r="I190" s="15">
        <v>145.95384737177557</v>
      </c>
      <c r="J190" s="17">
        <v>1.6875</v>
      </c>
      <c r="K190" s="18">
        <v>2.5606831403889254</v>
      </c>
      <c r="L190" s="2">
        <v>0.40247676277985878</v>
      </c>
      <c r="M190" s="13">
        <v>0.90257442273371813</v>
      </c>
    </row>
    <row r="191" spans="1:13" x14ac:dyDescent="0.3">
      <c r="A191" s="11">
        <v>190</v>
      </c>
      <c r="B191" s="2" t="s">
        <v>78</v>
      </c>
      <c r="C191" s="2" t="s">
        <v>90</v>
      </c>
      <c r="D191" s="2" t="s">
        <v>178</v>
      </c>
      <c r="E191" s="2" t="s">
        <v>133</v>
      </c>
      <c r="F191" s="2" t="s">
        <v>224</v>
      </c>
      <c r="G191" s="2" t="s">
        <v>471</v>
      </c>
      <c r="H191" s="15">
        <v>-62</v>
      </c>
      <c r="I191" s="15">
        <v>70.242783362889995</v>
      </c>
      <c r="J191" s="17">
        <v>0.70588235294117996</v>
      </c>
      <c r="K191" s="18">
        <v>7.8073351919545937</v>
      </c>
      <c r="L191" s="2">
        <v>0.71127872038116813</v>
      </c>
      <c r="M191" s="13">
        <v>0.42562246812607507</v>
      </c>
    </row>
    <row r="192" spans="1:13" x14ac:dyDescent="0.3">
      <c r="A192" s="11">
        <v>191</v>
      </c>
      <c r="B192" s="2" t="s">
        <v>69</v>
      </c>
      <c r="C192" s="2" t="s">
        <v>81</v>
      </c>
      <c r="D192" s="2" t="s">
        <v>181</v>
      </c>
      <c r="E192" s="2" t="s">
        <v>110</v>
      </c>
      <c r="F192" s="2" t="s">
        <v>214</v>
      </c>
      <c r="G192" s="2" t="s">
        <v>472</v>
      </c>
      <c r="H192" s="15">
        <v>179</v>
      </c>
      <c r="I192" s="15">
        <v>203.61675528414952</v>
      </c>
      <c r="J192" s="17">
        <v>5.882352941176471</v>
      </c>
      <c r="K192" s="18">
        <v>6.4147684874294715</v>
      </c>
      <c r="L192" s="2">
        <v>0.13104711685193016</v>
      </c>
      <c r="M192" s="13">
        <v>0.51239811979486705</v>
      </c>
    </row>
    <row r="193" spans="1:13" x14ac:dyDescent="0.3">
      <c r="A193" s="11">
        <v>192</v>
      </c>
      <c r="B193" s="2" t="s">
        <v>69</v>
      </c>
      <c r="C193" s="2" t="s">
        <v>101</v>
      </c>
      <c r="D193" s="2" t="s">
        <v>257</v>
      </c>
      <c r="E193" s="2" t="s">
        <v>119</v>
      </c>
      <c r="F193" s="2" t="s">
        <v>205</v>
      </c>
      <c r="G193" s="2" t="s">
        <v>473</v>
      </c>
      <c r="H193" s="15">
        <v>121</v>
      </c>
      <c r="I193" s="15">
        <v>129.97091132287474</v>
      </c>
      <c r="J193" s="17">
        <v>1.0555555555555556</v>
      </c>
      <c r="K193" s="18">
        <v>1.8819931021157341</v>
      </c>
      <c r="L193" s="2">
        <v>0.38776480340148622</v>
      </c>
      <c r="M193" s="13">
        <v>0.94368147537297564</v>
      </c>
    </row>
    <row r="194" spans="1:13" x14ac:dyDescent="0.3">
      <c r="A194" s="11">
        <v>193</v>
      </c>
      <c r="B194" s="2" t="s">
        <v>74</v>
      </c>
      <c r="C194" s="2" t="s">
        <v>98</v>
      </c>
      <c r="D194" s="2" t="s">
        <v>256</v>
      </c>
      <c r="E194" s="2" t="s">
        <v>130</v>
      </c>
      <c r="F194" s="2" t="s">
        <v>214</v>
      </c>
      <c r="G194" s="2" t="s">
        <v>474</v>
      </c>
      <c r="H194" s="15">
        <v>108</v>
      </c>
      <c r="I194" s="15">
        <v>181.54534897016254</v>
      </c>
      <c r="J194" s="17">
        <v>2.15</v>
      </c>
      <c r="K194" s="18">
        <v>2.9650066984712797</v>
      </c>
      <c r="L194" s="2">
        <v>0.4466049400686819</v>
      </c>
      <c r="M194" s="13">
        <v>0.8475596206466407</v>
      </c>
    </row>
    <row r="195" spans="1:13" x14ac:dyDescent="0.3">
      <c r="A195" s="11">
        <v>194</v>
      </c>
      <c r="B195" s="2" t="s">
        <v>77</v>
      </c>
      <c r="C195" s="2" t="s">
        <v>105</v>
      </c>
      <c r="D195" s="2" t="s">
        <v>256</v>
      </c>
      <c r="E195" s="2" t="s">
        <v>125</v>
      </c>
      <c r="F195" s="2" t="s">
        <v>213</v>
      </c>
      <c r="G195" s="2" t="s">
        <v>475</v>
      </c>
      <c r="H195" s="15">
        <v>47</v>
      </c>
      <c r="I195" s="15">
        <v>78.589435875926867</v>
      </c>
      <c r="J195" s="17">
        <v>10.461538461538462</v>
      </c>
      <c r="K195" s="18">
        <v>20.38617476679714</v>
      </c>
      <c r="L195" s="2">
        <v>0.79674254115360366</v>
      </c>
      <c r="M195" s="13">
        <v>0.31954113717605548</v>
      </c>
    </row>
    <row r="196" spans="1:13" x14ac:dyDescent="0.3">
      <c r="A196" s="11">
        <v>195</v>
      </c>
      <c r="B196" s="2" t="s">
        <v>78</v>
      </c>
      <c r="C196" s="2" t="s">
        <v>87</v>
      </c>
      <c r="D196" s="2" t="s">
        <v>255</v>
      </c>
      <c r="E196" s="2" t="s">
        <v>148</v>
      </c>
      <c r="F196" s="2" t="s">
        <v>222</v>
      </c>
      <c r="G196" s="2" t="s">
        <v>476</v>
      </c>
      <c r="H196" s="15">
        <v>11</v>
      </c>
      <c r="I196" s="15">
        <v>13.672866329960058</v>
      </c>
      <c r="J196" s="17">
        <v>9.5882352941176467</v>
      </c>
      <c r="K196" s="18">
        <v>10.837912720526225</v>
      </c>
      <c r="L196" s="2">
        <v>0.94885321036616976</v>
      </c>
      <c r="M196" s="13">
        <v>0.18800362279198357</v>
      </c>
    </row>
    <row r="197" spans="1:13" x14ac:dyDescent="0.3">
      <c r="A197" s="11">
        <v>196</v>
      </c>
      <c r="B197" s="2" t="s">
        <v>66</v>
      </c>
      <c r="C197" s="2" t="s">
        <v>97</v>
      </c>
      <c r="D197" s="2" t="s">
        <v>184</v>
      </c>
      <c r="E197" s="2" t="s">
        <v>110</v>
      </c>
      <c r="F197" s="2" t="s">
        <v>203</v>
      </c>
      <c r="G197" s="2" t="s">
        <v>477</v>
      </c>
      <c r="H197" s="15">
        <v>55</v>
      </c>
      <c r="I197" s="15">
        <v>98.327793989889443</v>
      </c>
      <c r="J197" s="17">
        <v>7.615384615384615</v>
      </c>
      <c r="K197" s="18">
        <v>8.3317079810846479</v>
      </c>
      <c r="L197" s="2">
        <v>0.76719879575240857</v>
      </c>
      <c r="M197" s="13">
        <v>0.51373251696344713</v>
      </c>
    </row>
    <row r="198" spans="1:13" x14ac:dyDescent="0.3">
      <c r="A198" s="11">
        <v>197</v>
      </c>
      <c r="B198" s="2" t="s">
        <v>250</v>
      </c>
      <c r="C198" s="2" t="s">
        <v>101</v>
      </c>
      <c r="D198" s="2" t="s">
        <v>186</v>
      </c>
      <c r="E198" s="2" t="s">
        <v>141</v>
      </c>
      <c r="F198" s="2" t="s">
        <v>219</v>
      </c>
      <c r="G198" s="2" t="s">
        <v>478</v>
      </c>
      <c r="H198" s="15">
        <v>13</v>
      </c>
      <c r="I198" s="15">
        <v>20.280833268989213</v>
      </c>
      <c r="J198" s="17">
        <v>9.8000000000000007</v>
      </c>
      <c r="K198" s="18">
        <v>14.252093964988761</v>
      </c>
      <c r="L198" s="2">
        <v>0.94195415858698162</v>
      </c>
      <c r="M198" s="13">
        <v>0.25957289705455777</v>
      </c>
    </row>
    <row r="199" spans="1:13" x14ac:dyDescent="0.3">
      <c r="A199" s="11">
        <v>198</v>
      </c>
      <c r="B199" s="2" t="s">
        <v>80</v>
      </c>
      <c r="C199" s="2" t="s">
        <v>83</v>
      </c>
      <c r="D199" s="2" t="s">
        <v>260</v>
      </c>
      <c r="E199" s="2" t="s">
        <v>110</v>
      </c>
      <c r="F199" s="2" t="s">
        <v>193</v>
      </c>
      <c r="G199" s="2" t="s">
        <v>479</v>
      </c>
      <c r="H199" s="15">
        <v>147</v>
      </c>
      <c r="I199" s="15">
        <v>172.20359989538309</v>
      </c>
      <c r="J199" s="17">
        <v>2.5555555555555554</v>
      </c>
      <c r="K199" s="18">
        <v>3.1251026597753038</v>
      </c>
      <c r="L199" s="2">
        <v>0.28434151957218001</v>
      </c>
      <c r="M199" s="13">
        <v>0.82285494797946201</v>
      </c>
    </row>
    <row r="200" spans="1:13" x14ac:dyDescent="0.3">
      <c r="A200" s="11">
        <v>199</v>
      </c>
      <c r="B200" s="2" t="s">
        <v>69</v>
      </c>
      <c r="C200" s="2" t="s">
        <v>82</v>
      </c>
      <c r="D200" s="2" t="s">
        <v>255</v>
      </c>
      <c r="E200" s="2" t="s">
        <v>136</v>
      </c>
      <c r="F200" s="2" t="s">
        <v>193</v>
      </c>
      <c r="G200" s="2" t="s">
        <v>480</v>
      </c>
      <c r="H200" s="15">
        <v>88</v>
      </c>
      <c r="I200" s="15">
        <v>140.41506267486818</v>
      </c>
      <c r="J200" s="17">
        <v>9.2727272727272734</v>
      </c>
      <c r="K200" s="18">
        <v>12.708734427305565</v>
      </c>
      <c r="L200" s="2">
        <v>0.56824548471620195</v>
      </c>
      <c r="M200" s="13">
        <v>0.50422675671529804</v>
      </c>
    </row>
    <row r="201" spans="1:13" hidden="1" x14ac:dyDescent="0.3">
      <c r="A201" s="11">
        <v>200</v>
      </c>
      <c r="B201" s="12" t="s">
        <v>78</v>
      </c>
      <c r="C201" s="12" t="s">
        <v>81</v>
      </c>
      <c r="D201" s="12" t="s">
        <v>259</v>
      </c>
      <c r="E201" s="12" t="s">
        <v>114</v>
      </c>
      <c r="F201" s="12" t="s">
        <v>212</v>
      </c>
      <c r="G201" s="12" t="s">
        <v>481</v>
      </c>
      <c r="H201" s="15">
        <v>-101</v>
      </c>
      <c r="I201" s="15">
        <v>125.05833731242382</v>
      </c>
      <c r="J201" s="17">
        <v>0.35294117647058998</v>
      </c>
      <c r="K201" s="18">
        <v>8.6652213440032853</v>
      </c>
      <c r="L201" s="2">
        <v>0.48875205762189322</v>
      </c>
      <c r="M201" s="13">
        <v>0.29294381425638871</v>
      </c>
    </row>
  </sheetData>
  <pageMargins left="0.7" right="0.7" top="0.75" bottom="0.75" header="0.3" footer="0.3"/>
  <ignoredErrors>
    <ignoredError sqref="B3:B201 C3:C201 D3:D201 E3:E201 F3:F201 G3:G201 H3:H201 I12 I3:I11 I13:I201 J3:J20 K3:K201 J22:J30 J62:J70 J72:J80 J82:J90 J182:J190 J122:J130 J42:J50 J142:J150 J152:J160 J162:J170 J192:J200 J112:J120 J32:J40 J52:J60 J92:J100 J132:J140 J172:J180 J102:J110" calculatedColumn="1"/>
  </ignoredError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1"/>
  <sheetViews>
    <sheetView showGridLines="0" workbookViewId="0">
      <selection activeCell="D5" sqref="D5"/>
    </sheetView>
  </sheetViews>
  <sheetFormatPr defaultRowHeight="14.4" x14ac:dyDescent="0.3"/>
  <cols>
    <col min="1" max="1" width="14" bestFit="1" customWidth="1"/>
    <col min="2" max="2" width="12.88671875" bestFit="1" customWidth="1"/>
    <col min="3" max="3" width="12.44140625" bestFit="1" customWidth="1"/>
    <col min="4" max="4" width="17.5546875" bestFit="1" customWidth="1"/>
    <col min="5" max="5" width="10" bestFit="1" customWidth="1"/>
    <col min="6" max="6" width="6.6640625" bestFit="1" customWidth="1"/>
    <col min="7" max="7" width="20.109375" bestFit="1" customWidth="1"/>
    <col min="8" max="8" width="15.6640625" bestFit="1" customWidth="1"/>
    <col min="9" max="9" width="22.109375" bestFit="1" customWidth="1"/>
    <col min="10" max="10" width="12.6640625" bestFit="1" customWidth="1"/>
    <col min="11" max="11" width="19.33203125" bestFit="1" customWidth="1"/>
  </cols>
  <sheetData>
    <row r="1" spans="1:11" x14ac:dyDescent="0.3">
      <c r="A1" s="8" t="s">
        <v>13</v>
      </c>
      <c r="B1" s="9" t="s">
        <v>0</v>
      </c>
      <c r="C1" s="9" t="s">
        <v>1</v>
      </c>
      <c r="D1" s="9" t="s">
        <v>244</v>
      </c>
      <c r="E1" s="9" t="s">
        <v>2</v>
      </c>
      <c r="F1" s="9" t="s">
        <v>3</v>
      </c>
      <c r="G1" s="9" t="s">
        <v>4</v>
      </c>
      <c r="H1" s="9" t="s">
        <v>5</v>
      </c>
      <c r="I1" s="9" t="s">
        <v>245</v>
      </c>
      <c r="J1" s="9" t="s">
        <v>275</v>
      </c>
      <c r="K1" s="10" t="s">
        <v>278</v>
      </c>
    </row>
    <row r="2" spans="1:11" x14ac:dyDescent="0.3">
      <c r="A2" s="6" t="s">
        <v>78</v>
      </c>
      <c r="B2" s="2" t="s">
        <v>578</v>
      </c>
      <c r="C2" s="2" t="s">
        <v>562</v>
      </c>
      <c r="D2" s="2" t="str">
        <f t="shared" ref="D2:D21" si="0">B2&amp;" "&amp;C2</f>
        <v>Neela Chaudry </v>
      </c>
      <c r="E2" s="2" t="s">
        <v>9</v>
      </c>
      <c r="F2" s="2">
        <v>18</v>
      </c>
      <c r="G2" s="2">
        <v>12</v>
      </c>
      <c r="H2" s="2" t="s">
        <v>11</v>
      </c>
      <c r="I2" s="2" t="s">
        <v>599</v>
      </c>
      <c r="J2" s="2" t="s">
        <v>276</v>
      </c>
      <c r="K2" s="7" t="s">
        <v>282</v>
      </c>
    </row>
    <row r="3" spans="1:11" x14ac:dyDescent="0.3">
      <c r="A3" s="6" t="s">
        <v>249</v>
      </c>
      <c r="B3" s="2" t="s">
        <v>579</v>
      </c>
      <c r="C3" s="2" t="s">
        <v>563</v>
      </c>
      <c r="D3" s="2" t="str">
        <f t="shared" si="0"/>
        <v>Maya Malhotra </v>
      </c>
      <c r="E3" s="2" t="s">
        <v>9</v>
      </c>
      <c r="F3" s="2">
        <v>35</v>
      </c>
      <c r="G3" s="2">
        <v>10</v>
      </c>
      <c r="H3" s="2" t="s">
        <v>7</v>
      </c>
      <c r="I3" s="2" t="s">
        <v>600</v>
      </c>
      <c r="J3" s="2" t="s">
        <v>277</v>
      </c>
      <c r="K3" s="7" t="s">
        <v>282</v>
      </c>
    </row>
    <row r="4" spans="1:11" x14ac:dyDescent="0.3">
      <c r="A4" s="6" t="s">
        <v>70</v>
      </c>
      <c r="B4" s="2" t="s">
        <v>577</v>
      </c>
      <c r="C4" s="2" t="s">
        <v>574</v>
      </c>
      <c r="D4" s="2" t="str">
        <f t="shared" si="0"/>
        <v>Bhola Rampersad </v>
      </c>
      <c r="E4" s="2" t="s">
        <v>6</v>
      </c>
      <c r="F4" s="2">
        <v>55</v>
      </c>
      <c r="G4" s="2">
        <v>9</v>
      </c>
      <c r="H4" s="2" t="s">
        <v>7</v>
      </c>
      <c r="I4" s="2" t="s">
        <v>600</v>
      </c>
      <c r="J4" s="2" t="s">
        <v>279</v>
      </c>
      <c r="K4" s="7" t="s">
        <v>280</v>
      </c>
    </row>
    <row r="5" spans="1:11" x14ac:dyDescent="0.3">
      <c r="A5" s="6" t="s">
        <v>71</v>
      </c>
      <c r="B5" s="2" t="s">
        <v>580</v>
      </c>
      <c r="C5" s="2" t="s">
        <v>564</v>
      </c>
      <c r="D5" s="2" t="str">
        <f t="shared" si="0"/>
        <v>Nalini Majumdar </v>
      </c>
      <c r="E5" s="2" t="s">
        <v>9</v>
      </c>
      <c r="F5" s="2">
        <v>20</v>
      </c>
      <c r="G5" s="2">
        <v>9</v>
      </c>
      <c r="H5" s="2" t="s">
        <v>11</v>
      </c>
      <c r="I5" s="2" t="s">
        <v>599</v>
      </c>
      <c r="J5" s="2" t="s">
        <v>276</v>
      </c>
      <c r="K5" s="7" t="s">
        <v>280</v>
      </c>
    </row>
    <row r="6" spans="1:11" x14ac:dyDescent="0.3">
      <c r="A6" s="6" t="s">
        <v>77</v>
      </c>
      <c r="B6" s="2" t="s">
        <v>575</v>
      </c>
      <c r="C6" s="2" t="s">
        <v>576</v>
      </c>
      <c r="D6" s="2" t="str">
        <f t="shared" si="0"/>
        <v>Vijay Dev</v>
      </c>
      <c r="E6" s="2" t="s">
        <v>6</v>
      </c>
      <c r="F6" s="2">
        <v>40</v>
      </c>
      <c r="G6" s="2">
        <v>9</v>
      </c>
      <c r="H6" s="2" t="s">
        <v>11</v>
      </c>
      <c r="I6" s="2" t="s">
        <v>601</v>
      </c>
      <c r="J6" s="2" t="s">
        <v>279</v>
      </c>
      <c r="K6" s="7" t="s">
        <v>280</v>
      </c>
    </row>
    <row r="7" spans="1:11" x14ac:dyDescent="0.3">
      <c r="A7" s="6" t="s">
        <v>68</v>
      </c>
      <c r="B7" s="2" t="s">
        <v>10</v>
      </c>
      <c r="C7" s="2" t="s">
        <v>565</v>
      </c>
      <c r="D7" s="2" t="str">
        <f t="shared" si="0"/>
        <v>Jessica Singhal </v>
      </c>
      <c r="E7" s="2" t="s">
        <v>9</v>
      </c>
      <c r="F7" s="2">
        <v>27</v>
      </c>
      <c r="G7" s="2">
        <v>8</v>
      </c>
      <c r="H7" s="2" t="s">
        <v>7</v>
      </c>
      <c r="I7" s="2" t="s">
        <v>601</v>
      </c>
      <c r="J7" s="2" t="s">
        <v>277</v>
      </c>
      <c r="K7" s="7" t="s">
        <v>280</v>
      </c>
    </row>
    <row r="8" spans="1:11" x14ac:dyDescent="0.3">
      <c r="A8" s="6" t="s">
        <v>75</v>
      </c>
      <c r="B8" s="2" t="s">
        <v>566</v>
      </c>
      <c r="C8" s="2" t="s">
        <v>567</v>
      </c>
      <c r="D8" s="2" t="str">
        <f t="shared" si="0"/>
        <v>Deepa Mangal </v>
      </c>
      <c r="E8" s="2" t="s">
        <v>9</v>
      </c>
      <c r="F8" s="2">
        <v>26</v>
      </c>
      <c r="G8" s="2">
        <v>8</v>
      </c>
      <c r="H8" s="2" t="s">
        <v>7</v>
      </c>
      <c r="I8" s="2" t="s">
        <v>600</v>
      </c>
      <c r="J8" s="2" t="s">
        <v>277</v>
      </c>
      <c r="K8" s="7" t="s">
        <v>280</v>
      </c>
    </row>
    <row r="9" spans="1:11" x14ac:dyDescent="0.3">
      <c r="A9" s="6" t="s">
        <v>247</v>
      </c>
      <c r="B9" s="2" t="s">
        <v>587</v>
      </c>
      <c r="C9" s="2" t="s">
        <v>588</v>
      </c>
      <c r="D9" s="2" t="str">
        <f t="shared" si="0"/>
        <v>Manoj Aggarwal</v>
      </c>
      <c r="E9" s="2" t="s">
        <v>6</v>
      </c>
      <c r="F9" s="2">
        <v>23</v>
      </c>
      <c r="G9" s="2">
        <v>8</v>
      </c>
      <c r="H9" s="2" t="s">
        <v>11</v>
      </c>
      <c r="I9" s="2" t="s">
        <v>600</v>
      </c>
      <c r="J9" s="2" t="s">
        <v>277</v>
      </c>
      <c r="K9" s="7" t="s">
        <v>280</v>
      </c>
    </row>
    <row r="10" spans="1:11" x14ac:dyDescent="0.3">
      <c r="A10" s="6" t="s">
        <v>74</v>
      </c>
      <c r="B10" s="2" t="s">
        <v>581</v>
      </c>
      <c r="C10" s="2" t="s">
        <v>568</v>
      </c>
      <c r="D10" s="2" t="str">
        <f t="shared" si="0"/>
        <v>Tejaswani Butala </v>
      </c>
      <c r="E10" s="2" t="s">
        <v>9</v>
      </c>
      <c r="F10" s="2">
        <v>31</v>
      </c>
      <c r="G10" s="2">
        <v>7</v>
      </c>
      <c r="H10" s="2" t="s">
        <v>7</v>
      </c>
      <c r="I10" s="2" t="s">
        <v>599</v>
      </c>
      <c r="J10" s="2" t="s">
        <v>277</v>
      </c>
      <c r="K10" s="7" t="s">
        <v>280</v>
      </c>
    </row>
    <row r="11" spans="1:11" x14ac:dyDescent="0.3">
      <c r="A11" s="6" t="s">
        <v>250</v>
      </c>
      <c r="B11" s="2" t="s">
        <v>582</v>
      </c>
      <c r="C11" s="2" t="s">
        <v>569</v>
      </c>
      <c r="D11" s="2" t="str">
        <f t="shared" si="0"/>
        <v>Nancy Mohan</v>
      </c>
      <c r="E11" s="2" t="s">
        <v>9</v>
      </c>
      <c r="F11" s="2">
        <v>45</v>
      </c>
      <c r="G11" s="2">
        <v>7</v>
      </c>
      <c r="H11" s="2" t="s">
        <v>7</v>
      </c>
      <c r="I11" s="2" t="s">
        <v>602</v>
      </c>
      <c r="J11" s="2" t="s">
        <v>279</v>
      </c>
      <c r="K11" s="7" t="s">
        <v>280</v>
      </c>
    </row>
    <row r="12" spans="1:11" x14ac:dyDescent="0.3">
      <c r="A12" s="6" t="s">
        <v>72</v>
      </c>
      <c r="B12" s="2" t="s">
        <v>589</v>
      </c>
      <c r="C12" s="2" t="s">
        <v>590</v>
      </c>
      <c r="D12" s="2" t="str">
        <f t="shared" si="0"/>
        <v>Somnath Chanda</v>
      </c>
      <c r="E12" s="2" t="s">
        <v>6</v>
      </c>
      <c r="F12" s="2">
        <v>21</v>
      </c>
      <c r="G12" s="2">
        <v>6</v>
      </c>
      <c r="H12" s="2" t="s">
        <v>7</v>
      </c>
      <c r="I12" s="2" t="s">
        <v>599</v>
      </c>
      <c r="J12" s="2" t="s">
        <v>276</v>
      </c>
      <c r="K12" s="7" t="s">
        <v>280</v>
      </c>
    </row>
    <row r="13" spans="1:11" x14ac:dyDescent="0.3">
      <c r="A13" s="6" t="s">
        <v>76</v>
      </c>
      <c r="B13" s="2" t="s">
        <v>591</v>
      </c>
      <c r="C13" s="2" t="s">
        <v>592</v>
      </c>
      <c r="D13" s="2" t="str">
        <f t="shared" si="0"/>
        <v>Naresh Ganguly</v>
      </c>
      <c r="E13" s="2" t="s">
        <v>6</v>
      </c>
      <c r="F13" s="2">
        <v>20</v>
      </c>
      <c r="G13" s="2">
        <v>5</v>
      </c>
      <c r="H13" s="2" t="s">
        <v>7</v>
      </c>
      <c r="I13" s="2" t="s">
        <v>600</v>
      </c>
      <c r="J13" s="2" t="s">
        <v>276</v>
      </c>
      <c r="K13" s="7" t="s">
        <v>280</v>
      </c>
    </row>
    <row r="14" spans="1:11" x14ac:dyDescent="0.3">
      <c r="A14" s="6" t="s">
        <v>246</v>
      </c>
      <c r="B14" s="2" t="s">
        <v>12</v>
      </c>
      <c r="C14" s="2" t="s">
        <v>8</v>
      </c>
      <c r="D14" s="2" t="str">
        <f t="shared" si="0"/>
        <v>Rebecca Jones</v>
      </c>
      <c r="E14" s="2" t="s">
        <v>9</v>
      </c>
      <c r="F14" s="2">
        <v>34</v>
      </c>
      <c r="G14" s="2">
        <v>5</v>
      </c>
      <c r="H14" s="2" t="s">
        <v>7</v>
      </c>
      <c r="I14" s="2" t="s">
        <v>602</v>
      </c>
      <c r="J14" s="2" t="s">
        <v>277</v>
      </c>
      <c r="K14" s="7" t="s">
        <v>280</v>
      </c>
    </row>
    <row r="15" spans="1:11" x14ac:dyDescent="0.3">
      <c r="A15" s="6" t="s">
        <v>67</v>
      </c>
      <c r="B15" s="2" t="s">
        <v>583</v>
      </c>
      <c r="C15" s="2" t="s">
        <v>570</v>
      </c>
      <c r="D15" s="2" t="str">
        <f t="shared" si="0"/>
        <v>Rakhi Anne </v>
      </c>
      <c r="E15" s="2" t="s">
        <v>9</v>
      </c>
      <c r="F15" s="2">
        <v>30</v>
      </c>
      <c r="G15" s="2">
        <v>3</v>
      </c>
      <c r="H15" s="2" t="s">
        <v>7</v>
      </c>
      <c r="I15" s="2" t="s">
        <v>601</v>
      </c>
      <c r="J15" s="2" t="s">
        <v>277</v>
      </c>
      <c r="K15" s="7" t="s">
        <v>281</v>
      </c>
    </row>
    <row r="16" spans="1:11" x14ac:dyDescent="0.3">
      <c r="A16" s="6" t="s">
        <v>80</v>
      </c>
      <c r="B16" s="2" t="s">
        <v>584</v>
      </c>
      <c r="C16" s="2" t="s">
        <v>571</v>
      </c>
      <c r="D16" s="2" t="str">
        <f t="shared" si="0"/>
        <v>Shweta Kalla </v>
      </c>
      <c r="E16" s="2" t="s">
        <v>9</v>
      </c>
      <c r="F16" s="2">
        <v>29</v>
      </c>
      <c r="G16" s="2">
        <v>3</v>
      </c>
      <c r="H16" s="2" t="s">
        <v>7</v>
      </c>
      <c r="I16" s="2" t="s">
        <v>599</v>
      </c>
      <c r="J16" s="2" t="s">
        <v>277</v>
      </c>
      <c r="K16" s="7" t="s">
        <v>281</v>
      </c>
    </row>
    <row r="17" spans="1:11" x14ac:dyDescent="0.3">
      <c r="A17" s="6" t="s">
        <v>248</v>
      </c>
      <c r="B17" s="2" t="s">
        <v>593</v>
      </c>
      <c r="C17" s="2" t="s">
        <v>594</v>
      </c>
      <c r="D17" s="2" t="str">
        <f t="shared" si="0"/>
        <v>Jawahar Sawant</v>
      </c>
      <c r="E17" s="2" t="s">
        <v>6</v>
      </c>
      <c r="F17" s="2">
        <v>23</v>
      </c>
      <c r="G17" s="2">
        <v>3</v>
      </c>
      <c r="H17" s="2" t="s">
        <v>11</v>
      </c>
      <c r="I17" s="2" t="s">
        <v>603</v>
      </c>
      <c r="J17" s="2" t="s">
        <v>276</v>
      </c>
      <c r="K17" s="7" t="s">
        <v>281</v>
      </c>
    </row>
    <row r="18" spans="1:11" x14ac:dyDescent="0.3">
      <c r="A18" s="6" t="s">
        <v>66</v>
      </c>
      <c r="B18" s="2" t="s">
        <v>598</v>
      </c>
      <c r="C18" s="2" t="s">
        <v>597</v>
      </c>
      <c r="D18" s="2" t="str">
        <f t="shared" si="0"/>
        <v>Wahid Khan</v>
      </c>
      <c r="E18" s="2" t="s">
        <v>6</v>
      </c>
      <c r="F18" s="2">
        <v>18</v>
      </c>
      <c r="G18" s="2">
        <v>2</v>
      </c>
      <c r="H18" s="2" t="s">
        <v>7</v>
      </c>
      <c r="I18" s="2" t="s">
        <v>600</v>
      </c>
      <c r="J18" s="2" t="s">
        <v>276</v>
      </c>
      <c r="K18" s="7" t="s">
        <v>281</v>
      </c>
    </row>
    <row r="19" spans="1:11" x14ac:dyDescent="0.3">
      <c r="A19" s="6" t="s">
        <v>73</v>
      </c>
      <c r="B19" s="2" t="s">
        <v>585</v>
      </c>
      <c r="C19" s="2" t="s">
        <v>572</v>
      </c>
      <c r="D19" s="2" t="str">
        <f t="shared" si="0"/>
        <v>Veena Bath </v>
      </c>
      <c r="E19" s="2" t="s">
        <v>9</v>
      </c>
      <c r="F19" s="2">
        <v>31</v>
      </c>
      <c r="G19" s="2">
        <v>2</v>
      </c>
      <c r="H19" s="2" t="s">
        <v>11</v>
      </c>
      <c r="I19" s="2" t="s">
        <v>603</v>
      </c>
      <c r="J19" s="2" t="s">
        <v>277</v>
      </c>
      <c r="K19" s="7" t="s">
        <v>281</v>
      </c>
    </row>
    <row r="20" spans="1:11" x14ac:dyDescent="0.3">
      <c r="A20" s="6" t="s">
        <v>79</v>
      </c>
      <c r="B20" s="2" t="s">
        <v>586</v>
      </c>
      <c r="C20" s="2" t="s">
        <v>573</v>
      </c>
      <c r="D20" s="2" t="str">
        <f t="shared" si="0"/>
        <v>Usha Chohan </v>
      </c>
      <c r="E20" s="2" t="s">
        <v>9</v>
      </c>
      <c r="F20" s="2">
        <v>29</v>
      </c>
      <c r="G20" s="2">
        <v>2</v>
      </c>
      <c r="H20" s="2" t="s">
        <v>7</v>
      </c>
      <c r="I20" s="2" t="s">
        <v>604</v>
      </c>
      <c r="J20" s="2" t="s">
        <v>277</v>
      </c>
      <c r="K20" s="7" t="s">
        <v>281</v>
      </c>
    </row>
    <row r="21" spans="1:11" x14ac:dyDescent="0.3">
      <c r="A21" s="11" t="s">
        <v>69</v>
      </c>
      <c r="B21" s="12" t="s">
        <v>596</v>
      </c>
      <c r="C21" s="12" t="s">
        <v>595</v>
      </c>
      <c r="D21" s="12" t="str">
        <f t="shared" si="0"/>
        <v>Samuel George</v>
      </c>
      <c r="E21" s="12" t="s">
        <v>6</v>
      </c>
      <c r="F21" s="12">
        <v>18</v>
      </c>
      <c r="G21" s="12">
        <v>1</v>
      </c>
      <c r="H21" s="12" t="s">
        <v>7</v>
      </c>
      <c r="I21" s="12" t="s">
        <v>604</v>
      </c>
      <c r="J21" s="12" t="s">
        <v>276</v>
      </c>
      <c r="K21" s="13" t="s">
        <v>281</v>
      </c>
    </row>
  </sheetData>
  <sortState xmlns:xlrd2="http://schemas.microsoft.com/office/spreadsheetml/2017/richdata2" ref="A2:K21">
    <sortCondition descending="1" ref="G2:G21"/>
  </sortState>
  <phoneticPr fontId="2" type="noConversion"/>
  <pageMargins left="0.7" right="0.7" top="0.75" bottom="0.75" header="0.3" footer="0.3"/>
  <pageSetup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6"/>
  <sheetViews>
    <sheetView showGridLines="0" workbookViewId="0">
      <selection activeCell="G10" sqref="G10"/>
    </sheetView>
  </sheetViews>
  <sheetFormatPr defaultRowHeight="14.4" x14ac:dyDescent="0.3"/>
  <cols>
    <col min="2" max="2" width="19.109375" bestFit="1" customWidth="1"/>
    <col min="3" max="3" width="18.6640625" bestFit="1" customWidth="1"/>
    <col min="4" max="4" width="22.88671875" customWidth="1"/>
    <col min="5" max="5" width="12.109375" style="1" customWidth="1"/>
  </cols>
  <sheetData>
    <row r="1" spans="1:5" x14ac:dyDescent="0.3">
      <c r="A1" s="28" t="s">
        <v>606</v>
      </c>
      <c r="B1" s="23" t="s">
        <v>16</v>
      </c>
      <c r="C1" s="24" t="s">
        <v>15</v>
      </c>
      <c r="D1" s="27" t="s">
        <v>232</v>
      </c>
      <c r="E1" s="31" t="s">
        <v>14</v>
      </c>
    </row>
    <row r="2" spans="1:5" x14ac:dyDescent="0.3">
      <c r="A2" s="29" t="s">
        <v>81</v>
      </c>
      <c r="B2" s="25" t="s">
        <v>498</v>
      </c>
      <c r="C2" s="26" t="s">
        <v>496</v>
      </c>
      <c r="D2" s="25" t="s">
        <v>497</v>
      </c>
      <c r="E2" s="32">
        <v>58298</v>
      </c>
    </row>
    <row r="3" spans="1:5" x14ac:dyDescent="0.3">
      <c r="A3" s="30" t="s">
        <v>82</v>
      </c>
      <c r="B3" s="13" t="s">
        <v>500</v>
      </c>
      <c r="C3" s="12" t="s">
        <v>499</v>
      </c>
      <c r="D3" s="13" t="s">
        <v>515</v>
      </c>
      <c r="E3" s="33">
        <v>42889</v>
      </c>
    </row>
    <row r="4" spans="1:5" x14ac:dyDescent="0.3">
      <c r="A4" s="29" t="s">
        <v>83</v>
      </c>
      <c r="B4" s="25" t="s">
        <v>502</v>
      </c>
      <c r="C4" s="26" t="s">
        <v>501</v>
      </c>
      <c r="D4" s="25" t="s">
        <v>515</v>
      </c>
      <c r="E4" s="32">
        <v>40347</v>
      </c>
    </row>
    <row r="5" spans="1:5" x14ac:dyDescent="0.3">
      <c r="A5" s="30" t="s">
        <v>84</v>
      </c>
      <c r="B5" s="13" t="s">
        <v>505</v>
      </c>
      <c r="C5" s="12" t="s">
        <v>503</v>
      </c>
      <c r="D5" s="13" t="s">
        <v>504</v>
      </c>
      <c r="E5" s="33">
        <v>123540</v>
      </c>
    </row>
    <row r="6" spans="1:5" x14ac:dyDescent="0.3">
      <c r="A6" s="29" t="s">
        <v>85</v>
      </c>
      <c r="B6" s="25" t="s">
        <v>508</v>
      </c>
      <c r="C6" s="26" t="s">
        <v>506</v>
      </c>
      <c r="D6" s="25" t="s">
        <v>507</v>
      </c>
      <c r="E6" s="32">
        <v>81971</v>
      </c>
    </row>
    <row r="7" spans="1:5" x14ac:dyDescent="0.3">
      <c r="A7" s="30" t="s">
        <v>86</v>
      </c>
      <c r="B7" s="13" t="s">
        <v>511</v>
      </c>
      <c r="C7" s="12" t="s">
        <v>509</v>
      </c>
      <c r="D7" s="13" t="s">
        <v>510</v>
      </c>
      <c r="E7" s="33">
        <v>97877</v>
      </c>
    </row>
    <row r="8" spans="1:5" x14ac:dyDescent="0.3">
      <c r="A8" s="29" t="s">
        <v>87</v>
      </c>
      <c r="B8" s="25" t="s">
        <v>513</v>
      </c>
      <c r="C8" s="26" t="s">
        <v>512</v>
      </c>
      <c r="D8" s="25" t="s">
        <v>510</v>
      </c>
      <c r="E8" s="32">
        <v>37213</v>
      </c>
    </row>
    <row r="9" spans="1:5" x14ac:dyDescent="0.3">
      <c r="A9" s="30" t="s">
        <v>88</v>
      </c>
      <c r="B9" s="13" t="s">
        <v>516</v>
      </c>
      <c r="C9" s="12" t="s">
        <v>514</v>
      </c>
      <c r="D9" s="13" t="s">
        <v>515</v>
      </c>
      <c r="E9" s="33">
        <v>50458</v>
      </c>
    </row>
    <row r="10" spans="1:5" x14ac:dyDescent="0.3">
      <c r="A10" s="29" t="s">
        <v>89</v>
      </c>
      <c r="B10" s="25" t="s">
        <v>518</v>
      </c>
      <c r="C10" s="26" t="s">
        <v>517</v>
      </c>
      <c r="D10" s="25" t="s">
        <v>515</v>
      </c>
      <c r="E10" s="32">
        <v>77846</v>
      </c>
    </row>
    <row r="11" spans="1:5" x14ac:dyDescent="0.3">
      <c r="A11" s="30" t="s">
        <v>90</v>
      </c>
      <c r="B11" s="13" t="s">
        <v>520</v>
      </c>
      <c r="C11" s="12" t="s">
        <v>519</v>
      </c>
      <c r="D11" s="13" t="s">
        <v>504</v>
      </c>
      <c r="E11" s="33">
        <v>201332</v>
      </c>
    </row>
    <row r="12" spans="1:5" x14ac:dyDescent="0.3">
      <c r="A12" s="29" t="s">
        <v>91</v>
      </c>
      <c r="B12" s="25" t="s">
        <v>548</v>
      </c>
      <c r="C12" s="26" t="s">
        <v>521</v>
      </c>
      <c r="D12" s="25" t="s">
        <v>497</v>
      </c>
      <c r="E12" s="32">
        <v>646449</v>
      </c>
    </row>
    <row r="13" spans="1:5" x14ac:dyDescent="0.3">
      <c r="A13" s="30" t="s">
        <v>92</v>
      </c>
      <c r="B13" s="13" t="s">
        <v>523</v>
      </c>
      <c r="C13" s="12" t="s">
        <v>522</v>
      </c>
      <c r="D13" s="13" t="s">
        <v>497</v>
      </c>
      <c r="E13" s="33">
        <v>233394</v>
      </c>
    </row>
    <row r="14" spans="1:5" x14ac:dyDescent="0.3">
      <c r="A14" s="29" t="s">
        <v>93</v>
      </c>
      <c r="B14" s="25" t="s">
        <v>525</v>
      </c>
      <c r="C14" s="26" t="s">
        <v>524</v>
      </c>
      <c r="D14" s="25" t="s">
        <v>507</v>
      </c>
      <c r="E14" s="32">
        <v>56069</v>
      </c>
    </row>
    <row r="15" spans="1:5" x14ac:dyDescent="0.3">
      <c r="A15" s="30" t="s">
        <v>94</v>
      </c>
      <c r="B15" s="13" t="s">
        <v>527</v>
      </c>
      <c r="C15" s="12" t="s">
        <v>526</v>
      </c>
      <c r="D15" s="13" t="s">
        <v>510</v>
      </c>
      <c r="E15" s="33">
        <v>47777</v>
      </c>
    </row>
    <row r="16" spans="1:5" x14ac:dyDescent="0.3">
      <c r="A16" s="29" t="s">
        <v>95</v>
      </c>
      <c r="B16" s="25" t="s">
        <v>529</v>
      </c>
      <c r="C16" s="26" t="s">
        <v>528</v>
      </c>
      <c r="D16" s="25" t="s">
        <v>515</v>
      </c>
      <c r="E16" s="32">
        <v>37839</v>
      </c>
    </row>
    <row r="17" spans="1:5" x14ac:dyDescent="0.3">
      <c r="A17" s="30" t="s">
        <v>96</v>
      </c>
      <c r="B17" s="13" t="s">
        <v>531</v>
      </c>
      <c r="C17" s="12" t="s">
        <v>530</v>
      </c>
      <c r="D17" s="13" t="s">
        <v>515</v>
      </c>
      <c r="E17" s="33">
        <v>50699</v>
      </c>
    </row>
    <row r="18" spans="1:5" x14ac:dyDescent="0.3">
      <c r="A18" s="29" t="s">
        <v>97</v>
      </c>
      <c r="B18" s="25" t="s">
        <v>533</v>
      </c>
      <c r="C18" s="26" t="s">
        <v>532</v>
      </c>
      <c r="D18" s="25" t="s">
        <v>515</v>
      </c>
      <c r="E18" s="32">
        <v>41889</v>
      </c>
    </row>
    <row r="19" spans="1:5" x14ac:dyDescent="0.3">
      <c r="A19" s="30" t="s">
        <v>98</v>
      </c>
      <c r="B19" s="13" t="s">
        <v>535</v>
      </c>
      <c r="C19" s="12" t="s">
        <v>534</v>
      </c>
      <c r="D19" s="13" t="s">
        <v>515</v>
      </c>
      <c r="E19" s="33">
        <v>113972</v>
      </c>
    </row>
    <row r="20" spans="1:5" x14ac:dyDescent="0.3">
      <c r="A20" s="29" t="s">
        <v>99</v>
      </c>
      <c r="B20" s="25" t="s">
        <v>537</v>
      </c>
      <c r="C20" s="26" t="s">
        <v>536</v>
      </c>
      <c r="D20" s="25" t="s">
        <v>504</v>
      </c>
      <c r="E20" s="32">
        <v>42774</v>
      </c>
    </row>
    <row r="21" spans="1:5" x14ac:dyDescent="0.3">
      <c r="A21" s="30" t="s">
        <v>100</v>
      </c>
      <c r="B21" s="13" t="s">
        <v>516</v>
      </c>
      <c r="C21" s="12" t="s">
        <v>538</v>
      </c>
      <c r="D21" s="13" t="s">
        <v>515</v>
      </c>
      <c r="E21" s="33">
        <v>229972</v>
      </c>
    </row>
    <row r="22" spans="1:5" x14ac:dyDescent="0.3">
      <c r="A22" s="29" t="s">
        <v>101</v>
      </c>
      <c r="B22" s="25" t="s">
        <v>540</v>
      </c>
      <c r="C22" s="26" t="s">
        <v>539</v>
      </c>
      <c r="D22" s="25" t="s">
        <v>515</v>
      </c>
      <c r="E22" s="32">
        <v>65184</v>
      </c>
    </row>
    <row r="23" spans="1:5" x14ac:dyDescent="0.3">
      <c r="A23" s="30" t="s">
        <v>102</v>
      </c>
      <c r="B23" s="13" t="s">
        <v>542</v>
      </c>
      <c r="C23" s="12" t="s">
        <v>541</v>
      </c>
      <c r="D23" s="13" t="s">
        <v>515</v>
      </c>
      <c r="E23" s="33">
        <v>181260</v>
      </c>
    </row>
    <row r="24" spans="1:5" x14ac:dyDescent="0.3">
      <c r="A24" s="29" t="s">
        <v>103</v>
      </c>
      <c r="B24" s="25" t="s">
        <v>544</v>
      </c>
      <c r="C24" s="26" t="s">
        <v>543</v>
      </c>
      <c r="D24" s="25" t="s">
        <v>497</v>
      </c>
      <c r="E24" s="32">
        <v>41705</v>
      </c>
    </row>
    <row r="25" spans="1:5" x14ac:dyDescent="0.3">
      <c r="A25" s="30" t="s">
        <v>104</v>
      </c>
      <c r="B25" s="13" t="s">
        <v>549</v>
      </c>
      <c r="C25" s="12" t="s">
        <v>545</v>
      </c>
      <c r="D25" s="13" t="s">
        <v>497</v>
      </c>
      <c r="E25" s="33">
        <v>152730</v>
      </c>
    </row>
    <row r="26" spans="1:5" x14ac:dyDescent="0.3">
      <c r="A26" s="29" t="s">
        <v>105</v>
      </c>
      <c r="B26" s="25" t="s">
        <v>547</v>
      </c>
      <c r="C26" s="26" t="s">
        <v>546</v>
      </c>
      <c r="D26" s="25" t="s">
        <v>504</v>
      </c>
      <c r="E26" s="32">
        <v>96205</v>
      </c>
    </row>
  </sheetData>
  <phoneticPr fontId="2" type="noConversion"/>
  <pageMargins left="0.7" right="0.7" top="0.75" bottom="0.75" header="0.3" footer="0.3"/>
  <pageSetup orientation="portrait"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showGridLines="0" zoomScale="93" workbookViewId="0">
      <selection activeCell="A2" sqref="A2"/>
    </sheetView>
  </sheetViews>
  <sheetFormatPr defaultRowHeight="14.4" x14ac:dyDescent="0.3"/>
  <cols>
    <col min="1" max="1" width="11" customWidth="1"/>
    <col min="2" max="2" width="15.5546875" bestFit="1" customWidth="1"/>
    <col min="3" max="3" width="16.5546875" bestFit="1" customWidth="1"/>
    <col min="6" max="6" width="10.44140625" customWidth="1"/>
  </cols>
  <sheetData>
    <row r="1" spans="1:3" x14ac:dyDescent="0.3">
      <c r="A1" s="8" t="s">
        <v>608</v>
      </c>
      <c r="B1" s="9" t="s">
        <v>166</v>
      </c>
      <c r="C1" s="10" t="s">
        <v>233</v>
      </c>
    </row>
    <row r="2" spans="1:3" x14ac:dyDescent="0.3">
      <c r="A2" s="6" t="s">
        <v>178</v>
      </c>
      <c r="B2" s="2" t="s">
        <v>167</v>
      </c>
      <c r="C2" s="7" t="s">
        <v>484</v>
      </c>
    </row>
    <row r="3" spans="1:3" x14ac:dyDescent="0.3">
      <c r="A3" s="6" t="s">
        <v>179</v>
      </c>
      <c r="B3" s="2" t="s">
        <v>168</v>
      </c>
      <c r="C3" s="7" t="s">
        <v>482</v>
      </c>
    </row>
    <row r="4" spans="1:3" x14ac:dyDescent="0.3">
      <c r="A4" s="6" t="s">
        <v>180</v>
      </c>
      <c r="B4" s="2" t="s">
        <v>169</v>
      </c>
      <c r="C4" s="7" t="s">
        <v>482</v>
      </c>
    </row>
    <row r="5" spans="1:3" x14ac:dyDescent="0.3">
      <c r="A5" s="6" t="s">
        <v>181</v>
      </c>
      <c r="B5" s="2" t="s">
        <v>170</v>
      </c>
      <c r="C5" s="7" t="s">
        <v>483</v>
      </c>
    </row>
    <row r="6" spans="1:3" x14ac:dyDescent="0.3">
      <c r="A6" s="6" t="s">
        <v>182</v>
      </c>
      <c r="B6" s="2" t="s">
        <v>171</v>
      </c>
      <c r="C6" s="7" t="s">
        <v>484</v>
      </c>
    </row>
    <row r="7" spans="1:3" x14ac:dyDescent="0.3">
      <c r="A7" s="6" t="s">
        <v>183</v>
      </c>
      <c r="B7" s="2" t="s">
        <v>172</v>
      </c>
      <c r="C7" s="7" t="s">
        <v>483</v>
      </c>
    </row>
    <row r="8" spans="1:3" x14ac:dyDescent="0.3">
      <c r="A8" s="6" t="s">
        <v>184</v>
      </c>
      <c r="B8" s="2" t="s">
        <v>173</v>
      </c>
      <c r="C8" s="7" t="s">
        <v>484</v>
      </c>
    </row>
    <row r="9" spans="1:3" x14ac:dyDescent="0.3">
      <c r="A9" s="6" t="s">
        <v>185</v>
      </c>
      <c r="B9" s="2" t="s">
        <v>174</v>
      </c>
      <c r="C9" s="7" t="s">
        <v>483</v>
      </c>
    </row>
    <row r="10" spans="1:3" x14ac:dyDescent="0.3">
      <c r="A10" s="6" t="s">
        <v>186</v>
      </c>
      <c r="B10" s="2" t="s">
        <v>175</v>
      </c>
      <c r="C10" s="7" t="s">
        <v>482</v>
      </c>
    </row>
    <row r="11" spans="1:3" x14ac:dyDescent="0.3">
      <c r="A11" s="6" t="s">
        <v>187</v>
      </c>
      <c r="B11" s="2" t="s">
        <v>176</v>
      </c>
      <c r="C11" s="7" t="s">
        <v>482</v>
      </c>
    </row>
    <row r="12" spans="1:3" x14ac:dyDescent="0.3">
      <c r="A12" s="6" t="s">
        <v>188</v>
      </c>
      <c r="B12" s="2" t="s">
        <v>177</v>
      </c>
      <c r="C12" s="7" t="s">
        <v>484</v>
      </c>
    </row>
    <row r="13" spans="1:3" x14ac:dyDescent="0.3">
      <c r="A13" s="6" t="s">
        <v>251</v>
      </c>
      <c r="B13" s="2" t="s">
        <v>261</v>
      </c>
      <c r="C13" s="7" t="s">
        <v>482</v>
      </c>
    </row>
    <row r="14" spans="1:3" x14ac:dyDescent="0.3">
      <c r="A14" s="6" t="s">
        <v>252</v>
      </c>
      <c r="B14" s="2" t="s">
        <v>262</v>
      </c>
      <c r="C14" s="7" t="s">
        <v>483</v>
      </c>
    </row>
    <row r="15" spans="1:3" x14ac:dyDescent="0.3">
      <c r="A15" s="6" t="s">
        <v>253</v>
      </c>
      <c r="B15" s="2" t="s">
        <v>263</v>
      </c>
      <c r="C15" s="7" t="s">
        <v>484</v>
      </c>
    </row>
    <row r="16" spans="1:3" x14ac:dyDescent="0.3">
      <c r="A16" s="6" t="s">
        <v>254</v>
      </c>
      <c r="B16" s="2" t="s">
        <v>264</v>
      </c>
      <c r="C16" s="7" t="s">
        <v>483</v>
      </c>
    </row>
    <row r="17" spans="1:3" x14ac:dyDescent="0.3">
      <c r="A17" s="6" t="s">
        <v>255</v>
      </c>
      <c r="B17" s="2" t="s">
        <v>265</v>
      </c>
      <c r="C17" s="7" t="s">
        <v>482</v>
      </c>
    </row>
    <row r="18" spans="1:3" x14ac:dyDescent="0.3">
      <c r="A18" s="6" t="s">
        <v>256</v>
      </c>
      <c r="B18" s="2" t="s">
        <v>266</v>
      </c>
      <c r="C18" s="7" t="s">
        <v>482</v>
      </c>
    </row>
    <row r="19" spans="1:3" x14ac:dyDescent="0.3">
      <c r="A19" s="6" t="s">
        <v>257</v>
      </c>
      <c r="B19" s="2" t="s">
        <v>267</v>
      </c>
      <c r="C19" s="7" t="s">
        <v>482</v>
      </c>
    </row>
    <row r="20" spans="1:3" x14ac:dyDescent="0.3">
      <c r="A20" s="6" t="s">
        <v>258</v>
      </c>
      <c r="B20" s="2" t="s">
        <v>268</v>
      </c>
      <c r="C20" s="7" t="s">
        <v>483</v>
      </c>
    </row>
    <row r="21" spans="1:3" x14ac:dyDescent="0.3">
      <c r="A21" s="6" t="s">
        <v>259</v>
      </c>
      <c r="B21" s="2" t="s">
        <v>269</v>
      </c>
      <c r="C21" s="7" t="s">
        <v>483</v>
      </c>
    </row>
    <row r="22" spans="1:3" x14ac:dyDescent="0.3">
      <c r="A22" s="11" t="s">
        <v>260</v>
      </c>
      <c r="B22" s="12" t="s">
        <v>270</v>
      </c>
      <c r="C22" s="13" t="s">
        <v>482</v>
      </c>
    </row>
  </sheetData>
  <phoneticPr fontId="2" type="noConversion"/>
  <pageMargins left="0.7" right="0.7" top="0.75" bottom="0.75" header="0.3" footer="0.3"/>
  <pageSetup orientation="portrait" horizontalDpi="1200" verticalDpi="12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1"/>
  <sheetViews>
    <sheetView showGridLines="0" workbookViewId="0">
      <selection activeCell="F16" sqref="F16"/>
    </sheetView>
  </sheetViews>
  <sheetFormatPr defaultRowHeight="14.4" x14ac:dyDescent="0.3"/>
  <cols>
    <col min="1" max="1" width="10.33203125" bestFit="1" customWidth="1"/>
    <col min="2" max="2" width="17.88671875" bestFit="1" customWidth="1"/>
    <col min="3" max="3" width="12.6640625" customWidth="1"/>
    <col min="4" max="4" width="16.109375" bestFit="1" customWidth="1"/>
    <col min="5" max="5" width="18.6640625" bestFit="1" customWidth="1"/>
    <col min="6" max="6" width="20" customWidth="1"/>
    <col min="7" max="7" width="10.33203125" customWidth="1"/>
    <col min="8" max="8" width="48.6640625" customWidth="1"/>
  </cols>
  <sheetData>
    <row r="1" spans="1:8" x14ac:dyDescent="0.3">
      <c r="A1" s="20" t="s">
        <v>18</v>
      </c>
      <c r="B1" s="3" t="s">
        <v>274</v>
      </c>
      <c r="C1" s="3" t="s">
        <v>17</v>
      </c>
      <c r="D1" s="3" t="s">
        <v>158</v>
      </c>
      <c r="E1" s="3" t="s">
        <v>485</v>
      </c>
      <c r="F1" s="3" t="s">
        <v>492</v>
      </c>
      <c r="G1" s="5" t="s">
        <v>550</v>
      </c>
      <c r="H1" s="21" t="s">
        <v>551</v>
      </c>
    </row>
    <row r="2" spans="1:8" x14ac:dyDescent="0.3">
      <c r="A2" s="6" t="s">
        <v>106</v>
      </c>
      <c r="B2" s="2" t="s">
        <v>271</v>
      </c>
      <c r="C2" s="2" t="s">
        <v>99</v>
      </c>
      <c r="D2" s="2" t="s">
        <v>159</v>
      </c>
      <c r="E2" s="2" t="s">
        <v>486</v>
      </c>
      <c r="F2" s="2" t="s">
        <v>493</v>
      </c>
      <c r="G2" s="2">
        <v>500002</v>
      </c>
      <c r="H2" s="19" t="s">
        <v>554</v>
      </c>
    </row>
    <row r="3" spans="1:8" x14ac:dyDescent="0.3">
      <c r="A3" s="6" t="s">
        <v>107</v>
      </c>
      <c r="B3" s="2" t="s">
        <v>272</v>
      </c>
      <c r="C3" s="2" t="s">
        <v>97</v>
      </c>
      <c r="D3" s="2" t="s">
        <v>160</v>
      </c>
      <c r="E3" s="2" t="s">
        <v>486</v>
      </c>
      <c r="F3" s="2" t="s">
        <v>493</v>
      </c>
      <c r="G3" s="2">
        <v>500003</v>
      </c>
      <c r="H3" s="19" t="s">
        <v>554</v>
      </c>
    </row>
    <row r="4" spans="1:8" x14ac:dyDescent="0.3">
      <c r="A4" s="6" t="s">
        <v>108</v>
      </c>
      <c r="B4" s="2" t="s">
        <v>273</v>
      </c>
      <c r="C4" s="2" t="s">
        <v>105</v>
      </c>
      <c r="D4" s="2" t="s">
        <v>161</v>
      </c>
      <c r="E4" s="2" t="s">
        <v>486</v>
      </c>
      <c r="F4" s="2" t="s">
        <v>493</v>
      </c>
      <c r="G4" s="2">
        <v>500004</v>
      </c>
      <c r="H4" s="19" t="s">
        <v>554</v>
      </c>
    </row>
    <row r="5" spans="1:8" x14ac:dyDescent="0.3">
      <c r="A5" s="6" t="s">
        <v>109</v>
      </c>
      <c r="B5" s="2" t="s">
        <v>19</v>
      </c>
      <c r="C5" s="2" t="s">
        <v>99</v>
      </c>
      <c r="D5" s="2" t="s">
        <v>162</v>
      </c>
      <c r="E5" s="2" t="s">
        <v>486</v>
      </c>
      <c r="F5" s="2" t="s">
        <v>493</v>
      </c>
      <c r="G5" s="2">
        <v>500005</v>
      </c>
      <c r="H5" s="19" t="s">
        <v>554</v>
      </c>
    </row>
    <row r="6" spans="1:8" x14ac:dyDescent="0.3">
      <c r="A6" s="6" t="s">
        <v>110</v>
      </c>
      <c r="B6" s="2" t="s">
        <v>20</v>
      </c>
      <c r="C6" s="2" t="s">
        <v>84</v>
      </c>
      <c r="D6" s="2" t="s">
        <v>163</v>
      </c>
      <c r="E6" s="2" t="s">
        <v>486</v>
      </c>
      <c r="F6" s="2" t="s">
        <v>493</v>
      </c>
      <c r="G6" s="2">
        <v>500006</v>
      </c>
      <c r="H6" s="19" t="s">
        <v>553</v>
      </c>
    </row>
    <row r="7" spans="1:8" x14ac:dyDescent="0.3">
      <c r="A7" s="6" t="s">
        <v>111</v>
      </c>
      <c r="B7" s="2" t="s">
        <v>21</v>
      </c>
      <c r="C7" s="2" t="s">
        <v>82</v>
      </c>
      <c r="D7" s="2" t="s">
        <v>164</v>
      </c>
      <c r="E7" s="2" t="s">
        <v>486</v>
      </c>
      <c r="F7" s="2" t="s">
        <v>493</v>
      </c>
      <c r="G7" s="2">
        <v>500007</v>
      </c>
      <c r="H7" s="19" t="s">
        <v>553</v>
      </c>
    </row>
    <row r="8" spans="1:8" x14ac:dyDescent="0.3">
      <c r="A8" s="6" t="s">
        <v>112</v>
      </c>
      <c r="B8" s="2" t="s">
        <v>22</v>
      </c>
      <c r="C8" s="2" t="s">
        <v>90</v>
      </c>
      <c r="D8" s="2" t="s">
        <v>165</v>
      </c>
      <c r="E8" s="2" t="s">
        <v>486</v>
      </c>
      <c r="F8" s="2" t="s">
        <v>493</v>
      </c>
      <c r="G8" s="2">
        <v>500002</v>
      </c>
      <c r="H8" s="19" t="s">
        <v>553</v>
      </c>
    </row>
    <row r="9" spans="1:8" x14ac:dyDescent="0.3">
      <c r="A9" s="6" t="s">
        <v>113</v>
      </c>
      <c r="B9" s="2" t="s">
        <v>23</v>
      </c>
      <c r="C9" s="2" t="s">
        <v>105</v>
      </c>
      <c r="D9" s="2" t="s">
        <v>159</v>
      </c>
      <c r="E9" s="2" t="s">
        <v>486</v>
      </c>
      <c r="F9" s="2" t="s">
        <v>493</v>
      </c>
      <c r="G9" s="2">
        <v>500003</v>
      </c>
      <c r="H9" s="19" t="s">
        <v>553</v>
      </c>
    </row>
    <row r="10" spans="1:8" x14ac:dyDescent="0.3">
      <c r="A10" s="6" t="s">
        <v>114</v>
      </c>
      <c r="B10" s="2" t="s">
        <v>24</v>
      </c>
      <c r="C10" s="2" t="s">
        <v>100</v>
      </c>
      <c r="D10" s="2" t="s">
        <v>160</v>
      </c>
      <c r="E10" s="2" t="s">
        <v>487</v>
      </c>
      <c r="F10" s="2" t="s">
        <v>493</v>
      </c>
      <c r="G10" s="2">
        <v>500004</v>
      </c>
      <c r="H10" s="19" t="s">
        <v>553</v>
      </c>
    </row>
    <row r="11" spans="1:8" x14ac:dyDescent="0.3">
      <c r="A11" s="6" t="s">
        <v>115</v>
      </c>
      <c r="B11" s="2" t="s">
        <v>25</v>
      </c>
      <c r="C11" s="2" t="s">
        <v>82</v>
      </c>
      <c r="D11" s="2" t="s">
        <v>161</v>
      </c>
      <c r="E11" s="2" t="s">
        <v>487</v>
      </c>
      <c r="F11" s="2" t="s">
        <v>234</v>
      </c>
      <c r="G11" s="2">
        <v>500005</v>
      </c>
      <c r="H11" s="19" t="s">
        <v>555</v>
      </c>
    </row>
    <row r="12" spans="1:8" x14ac:dyDescent="0.3">
      <c r="A12" s="6" t="s">
        <v>116</v>
      </c>
      <c r="B12" s="2" t="s">
        <v>26</v>
      </c>
      <c r="C12" s="2" t="s">
        <v>94</v>
      </c>
      <c r="D12" s="2" t="s">
        <v>162</v>
      </c>
      <c r="E12" s="2" t="s">
        <v>487</v>
      </c>
      <c r="F12" s="2" t="s">
        <v>234</v>
      </c>
      <c r="G12" s="2">
        <v>500006</v>
      </c>
      <c r="H12" s="19" t="s">
        <v>555</v>
      </c>
    </row>
    <row r="13" spans="1:8" x14ac:dyDescent="0.3">
      <c r="A13" s="6" t="s">
        <v>117</v>
      </c>
      <c r="B13" s="2" t="s">
        <v>27</v>
      </c>
      <c r="C13" s="2" t="s">
        <v>84</v>
      </c>
      <c r="D13" s="2" t="s">
        <v>163</v>
      </c>
      <c r="E13" s="2" t="s">
        <v>487</v>
      </c>
      <c r="F13" s="2" t="s">
        <v>234</v>
      </c>
      <c r="G13" s="2">
        <v>500007</v>
      </c>
      <c r="H13" s="19" t="s">
        <v>555</v>
      </c>
    </row>
    <row r="14" spans="1:8" x14ac:dyDescent="0.3">
      <c r="A14" s="6" t="s">
        <v>118</v>
      </c>
      <c r="B14" s="2" t="s">
        <v>28</v>
      </c>
      <c r="C14" s="2" t="s">
        <v>88</v>
      </c>
      <c r="D14" s="2" t="s">
        <v>164</v>
      </c>
      <c r="E14" s="2" t="s">
        <v>487</v>
      </c>
      <c r="F14" s="2" t="s">
        <v>234</v>
      </c>
      <c r="G14" s="2">
        <v>500002</v>
      </c>
      <c r="H14" s="19" t="s">
        <v>555</v>
      </c>
    </row>
    <row r="15" spans="1:8" x14ac:dyDescent="0.3">
      <c r="A15" s="6" t="s">
        <v>119</v>
      </c>
      <c r="B15" s="2" t="s">
        <v>29</v>
      </c>
      <c r="C15" s="2" t="s">
        <v>91</v>
      </c>
      <c r="D15" s="2" t="s">
        <v>165</v>
      </c>
      <c r="E15" s="2" t="s">
        <v>487</v>
      </c>
      <c r="F15" s="2" t="s">
        <v>234</v>
      </c>
      <c r="G15" s="2">
        <v>500003</v>
      </c>
      <c r="H15" s="19" t="s">
        <v>558</v>
      </c>
    </row>
    <row r="16" spans="1:8" x14ac:dyDescent="0.3">
      <c r="A16" s="6" t="s">
        <v>120</v>
      </c>
      <c r="B16" s="2" t="s">
        <v>30</v>
      </c>
      <c r="C16" s="2" t="s">
        <v>104</v>
      </c>
      <c r="D16" s="2" t="s">
        <v>159</v>
      </c>
      <c r="E16" s="2" t="s">
        <v>488</v>
      </c>
      <c r="F16" s="2" t="s">
        <v>234</v>
      </c>
      <c r="G16" s="2">
        <v>500004</v>
      </c>
      <c r="H16" s="19" t="s">
        <v>558</v>
      </c>
    </row>
    <row r="17" spans="1:8" x14ac:dyDescent="0.3">
      <c r="A17" s="6" t="s">
        <v>121</v>
      </c>
      <c r="B17" s="2" t="s">
        <v>31</v>
      </c>
      <c r="C17" s="2" t="s">
        <v>102</v>
      </c>
      <c r="D17" s="2" t="s">
        <v>160</v>
      </c>
      <c r="E17" s="2" t="s">
        <v>488</v>
      </c>
      <c r="F17" s="2" t="s">
        <v>234</v>
      </c>
      <c r="G17" s="2">
        <v>500005</v>
      </c>
      <c r="H17" s="19" t="s">
        <v>558</v>
      </c>
    </row>
    <row r="18" spans="1:8" x14ac:dyDescent="0.3">
      <c r="A18" s="6" t="s">
        <v>122</v>
      </c>
      <c r="B18" s="2" t="s">
        <v>32</v>
      </c>
      <c r="C18" s="2" t="s">
        <v>103</v>
      </c>
      <c r="D18" s="2" t="s">
        <v>161</v>
      </c>
      <c r="E18" s="2" t="s">
        <v>488</v>
      </c>
      <c r="F18" s="2" t="s">
        <v>234</v>
      </c>
      <c r="G18" s="2">
        <v>500006</v>
      </c>
      <c r="H18" s="19" t="s">
        <v>558</v>
      </c>
    </row>
    <row r="19" spans="1:8" x14ac:dyDescent="0.3">
      <c r="A19" s="6" t="s">
        <v>123</v>
      </c>
      <c r="B19" s="2" t="s">
        <v>33</v>
      </c>
      <c r="C19" s="2" t="s">
        <v>82</v>
      </c>
      <c r="D19" s="2" t="s">
        <v>162</v>
      </c>
      <c r="E19" s="2" t="s">
        <v>488</v>
      </c>
      <c r="F19" s="2" t="s">
        <v>234</v>
      </c>
      <c r="G19" s="2">
        <v>500007</v>
      </c>
      <c r="H19" s="19" t="s">
        <v>558</v>
      </c>
    </row>
    <row r="20" spans="1:8" x14ac:dyDescent="0.3">
      <c r="A20" s="6" t="s">
        <v>124</v>
      </c>
      <c r="B20" s="2" t="s">
        <v>34</v>
      </c>
      <c r="C20" s="2" t="s">
        <v>98</v>
      </c>
      <c r="D20" s="2" t="s">
        <v>163</v>
      </c>
      <c r="E20" s="2" t="s">
        <v>488</v>
      </c>
      <c r="F20" s="2" t="s">
        <v>234</v>
      </c>
      <c r="G20" s="2">
        <v>500002</v>
      </c>
      <c r="H20" s="19" t="s">
        <v>556</v>
      </c>
    </row>
    <row r="21" spans="1:8" x14ac:dyDescent="0.3">
      <c r="A21" s="6" t="s">
        <v>125</v>
      </c>
      <c r="B21" s="2" t="s">
        <v>35</v>
      </c>
      <c r="C21" s="2" t="s">
        <v>82</v>
      </c>
      <c r="D21" s="2" t="s">
        <v>164</v>
      </c>
      <c r="E21" s="2" t="s">
        <v>488</v>
      </c>
      <c r="F21" s="2" t="s">
        <v>235</v>
      </c>
      <c r="G21" s="2">
        <v>500003</v>
      </c>
      <c r="H21" s="19" t="s">
        <v>556</v>
      </c>
    </row>
    <row r="22" spans="1:8" x14ac:dyDescent="0.3">
      <c r="A22" s="6" t="s">
        <v>126</v>
      </c>
      <c r="B22" s="2" t="s">
        <v>36</v>
      </c>
      <c r="C22" s="2" t="s">
        <v>88</v>
      </c>
      <c r="D22" s="2" t="s">
        <v>165</v>
      </c>
      <c r="E22" s="2" t="s">
        <v>488</v>
      </c>
      <c r="F22" s="2" t="s">
        <v>235</v>
      </c>
      <c r="G22" s="2">
        <v>500004</v>
      </c>
      <c r="H22" s="19" t="s">
        <v>556</v>
      </c>
    </row>
    <row r="23" spans="1:8" x14ac:dyDescent="0.3">
      <c r="A23" s="6" t="s">
        <v>127</v>
      </c>
      <c r="B23" s="2" t="s">
        <v>37</v>
      </c>
      <c r="C23" s="2" t="s">
        <v>87</v>
      </c>
      <c r="D23" s="2" t="s">
        <v>159</v>
      </c>
      <c r="E23" s="2" t="s">
        <v>489</v>
      </c>
      <c r="F23" s="2" t="s">
        <v>235</v>
      </c>
      <c r="G23" s="2">
        <v>500005</v>
      </c>
      <c r="H23" s="19" t="s">
        <v>556</v>
      </c>
    </row>
    <row r="24" spans="1:8" x14ac:dyDescent="0.3">
      <c r="A24" s="6" t="s">
        <v>128</v>
      </c>
      <c r="B24" s="2" t="s">
        <v>38</v>
      </c>
      <c r="C24" s="2" t="s">
        <v>86</v>
      </c>
      <c r="D24" s="2" t="s">
        <v>160</v>
      </c>
      <c r="E24" s="2" t="s">
        <v>489</v>
      </c>
      <c r="F24" s="2" t="s">
        <v>235</v>
      </c>
      <c r="G24" s="2">
        <v>500006</v>
      </c>
      <c r="H24" s="19" t="s">
        <v>556</v>
      </c>
    </row>
    <row r="25" spans="1:8" x14ac:dyDescent="0.3">
      <c r="A25" s="6" t="s">
        <v>129</v>
      </c>
      <c r="B25" s="2" t="s">
        <v>39</v>
      </c>
      <c r="C25" s="2" t="s">
        <v>92</v>
      </c>
      <c r="D25" s="2" t="s">
        <v>161</v>
      </c>
      <c r="E25" s="2" t="s">
        <v>489</v>
      </c>
      <c r="F25" s="2" t="s">
        <v>235</v>
      </c>
      <c r="G25" s="2">
        <v>500007</v>
      </c>
      <c r="H25" s="19" t="s">
        <v>557</v>
      </c>
    </row>
    <row r="26" spans="1:8" x14ac:dyDescent="0.3">
      <c r="A26" s="6" t="s">
        <v>130</v>
      </c>
      <c r="B26" s="2" t="s">
        <v>40</v>
      </c>
      <c r="C26" s="2" t="s">
        <v>100</v>
      </c>
      <c r="D26" s="2" t="s">
        <v>162</v>
      </c>
      <c r="E26" s="2" t="s">
        <v>489</v>
      </c>
      <c r="F26" s="2" t="s">
        <v>235</v>
      </c>
      <c r="G26" s="2">
        <v>500002</v>
      </c>
      <c r="H26" s="19" t="s">
        <v>557</v>
      </c>
    </row>
    <row r="27" spans="1:8" x14ac:dyDescent="0.3">
      <c r="A27" s="6" t="s">
        <v>131</v>
      </c>
      <c r="B27" s="2" t="s">
        <v>41</v>
      </c>
      <c r="C27" s="2" t="s">
        <v>98</v>
      </c>
      <c r="D27" s="2" t="s">
        <v>163</v>
      </c>
      <c r="E27" s="2" t="s">
        <v>489</v>
      </c>
      <c r="F27" s="2" t="s">
        <v>235</v>
      </c>
      <c r="G27" s="2">
        <v>500003</v>
      </c>
      <c r="H27" s="19" t="s">
        <v>557</v>
      </c>
    </row>
    <row r="28" spans="1:8" x14ac:dyDescent="0.3">
      <c r="A28" s="6" t="s">
        <v>132</v>
      </c>
      <c r="B28" s="2" t="s">
        <v>42</v>
      </c>
      <c r="C28" s="2" t="s">
        <v>99</v>
      </c>
      <c r="D28" s="2" t="s">
        <v>164</v>
      </c>
      <c r="E28" s="2" t="s">
        <v>489</v>
      </c>
      <c r="F28" s="2" t="s">
        <v>235</v>
      </c>
      <c r="G28" s="2">
        <v>500004</v>
      </c>
      <c r="H28" s="19" t="s">
        <v>557</v>
      </c>
    </row>
    <row r="29" spans="1:8" x14ac:dyDescent="0.3">
      <c r="A29" s="6" t="s">
        <v>133</v>
      </c>
      <c r="B29" s="2" t="s">
        <v>43</v>
      </c>
      <c r="C29" s="2" t="s">
        <v>104</v>
      </c>
      <c r="D29" s="2" t="s">
        <v>165</v>
      </c>
      <c r="E29" s="2" t="s">
        <v>489</v>
      </c>
      <c r="F29" s="2" t="s">
        <v>235</v>
      </c>
      <c r="G29" s="2">
        <v>500005</v>
      </c>
      <c r="H29" s="19" t="s">
        <v>557</v>
      </c>
    </row>
    <row r="30" spans="1:8" x14ac:dyDescent="0.3">
      <c r="A30" s="6" t="s">
        <v>134</v>
      </c>
      <c r="B30" s="2" t="s">
        <v>44</v>
      </c>
      <c r="C30" s="2" t="s">
        <v>100</v>
      </c>
      <c r="D30" s="2" t="s">
        <v>159</v>
      </c>
      <c r="E30" s="2" t="s">
        <v>490</v>
      </c>
      <c r="F30" s="2" t="s">
        <v>235</v>
      </c>
      <c r="G30" s="2">
        <v>500006</v>
      </c>
      <c r="H30" s="19" t="s">
        <v>559</v>
      </c>
    </row>
    <row r="31" spans="1:8" x14ac:dyDescent="0.3">
      <c r="A31" s="6" t="s">
        <v>135</v>
      </c>
      <c r="B31" s="2" t="s">
        <v>45</v>
      </c>
      <c r="C31" s="2" t="s">
        <v>90</v>
      </c>
      <c r="D31" s="2" t="s">
        <v>160</v>
      </c>
      <c r="E31" s="2" t="s">
        <v>490</v>
      </c>
      <c r="F31" s="2" t="s">
        <v>494</v>
      </c>
      <c r="G31" s="2">
        <v>500007</v>
      </c>
      <c r="H31" s="19" t="s">
        <v>559</v>
      </c>
    </row>
    <row r="32" spans="1:8" x14ac:dyDescent="0.3">
      <c r="A32" s="6" t="s">
        <v>136</v>
      </c>
      <c r="B32" s="2" t="s">
        <v>46</v>
      </c>
      <c r="C32" s="2" t="s">
        <v>87</v>
      </c>
      <c r="D32" s="2" t="s">
        <v>161</v>
      </c>
      <c r="E32" s="2" t="s">
        <v>490</v>
      </c>
      <c r="F32" s="2" t="s">
        <v>494</v>
      </c>
      <c r="G32" s="2">
        <v>500002</v>
      </c>
      <c r="H32" s="19" t="s">
        <v>559</v>
      </c>
    </row>
    <row r="33" spans="1:8" x14ac:dyDescent="0.3">
      <c r="A33" s="6" t="s">
        <v>137</v>
      </c>
      <c r="B33" s="2" t="s">
        <v>47</v>
      </c>
      <c r="C33" s="2" t="s">
        <v>104</v>
      </c>
      <c r="D33" s="2" t="s">
        <v>162</v>
      </c>
      <c r="E33" s="2" t="s">
        <v>490</v>
      </c>
      <c r="F33" s="2" t="s">
        <v>494</v>
      </c>
      <c r="G33" s="2">
        <v>500003</v>
      </c>
      <c r="H33" s="19" t="s">
        <v>559</v>
      </c>
    </row>
    <row r="34" spans="1:8" x14ac:dyDescent="0.3">
      <c r="A34" s="6" t="s">
        <v>138</v>
      </c>
      <c r="B34" s="2" t="s">
        <v>48</v>
      </c>
      <c r="C34" s="2" t="s">
        <v>96</v>
      </c>
      <c r="D34" s="2" t="s">
        <v>163</v>
      </c>
      <c r="E34" s="2" t="s">
        <v>490</v>
      </c>
      <c r="F34" s="2" t="s">
        <v>494</v>
      </c>
      <c r="G34" s="2">
        <v>500004</v>
      </c>
      <c r="H34" s="19" t="s">
        <v>559</v>
      </c>
    </row>
    <row r="35" spans="1:8" x14ac:dyDescent="0.3">
      <c r="A35" s="6" t="s">
        <v>139</v>
      </c>
      <c r="B35" s="2" t="s">
        <v>49</v>
      </c>
      <c r="C35" s="2" t="s">
        <v>105</v>
      </c>
      <c r="D35" s="2" t="s">
        <v>164</v>
      </c>
      <c r="E35" s="2" t="s">
        <v>490</v>
      </c>
      <c r="F35" s="2" t="s">
        <v>494</v>
      </c>
      <c r="G35" s="2">
        <v>500005</v>
      </c>
      <c r="H35" s="19" t="s">
        <v>560</v>
      </c>
    </row>
    <row r="36" spans="1:8" x14ac:dyDescent="0.3">
      <c r="A36" s="6" t="s">
        <v>140</v>
      </c>
      <c r="B36" s="2" t="s">
        <v>50</v>
      </c>
      <c r="C36" s="2" t="s">
        <v>88</v>
      </c>
      <c r="D36" s="2" t="s">
        <v>165</v>
      </c>
      <c r="E36" s="2" t="s">
        <v>490</v>
      </c>
      <c r="F36" s="2" t="s">
        <v>494</v>
      </c>
      <c r="G36" s="2">
        <v>500006</v>
      </c>
      <c r="H36" s="19" t="s">
        <v>560</v>
      </c>
    </row>
    <row r="37" spans="1:8" x14ac:dyDescent="0.3">
      <c r="A37" s="6" t="s">
        <v>141</v>
      </c>
      <c r="B37" s="2" t="s">
        <v>51</v>
      </c>
      <c r="C37" s="2" t="s">
        <v>89</v>
      </c>
      <c r="D37" s="2" t="s">
        <v>159</v>
      </c>
      <c r="E37" s="2" t="s">
        <v>490</v>
      </c>
      <c r="F37" s="2" t="s">
        <v>494</v>
      </c>
      <c r="G37" s="2">
        <v>500007</v>
      </c>
      <c r="H37" s="19" t="s">
        <v>560</v>
      </c>
    </row>
    <row r="38" spans="1:8" x14ac:dyDescent="0.3">
      <c r="A38" s="6" t="s">
        <v>142</v>
      </c>
      <c r="B38" s="2" t="s">
        <v>52</v>
      </c>
      <c r="C38" s="2" t="s">
        <v>86</v>
      </c>
      <c r="D38" s="2" t="s">
        <v>160</v>
      </c>
      <c r="E38" s="2" t="s">
        <v>490</v>
      </c>
      <c r="F38" s="2" t="s">
        <v>494</v>
      </c>
      <c r="G38" s="2">
        <v>500002</v>
      </c>
      <c r="H38" s="19" t="s">
        <v>560</v>
      </c>
    </row>
    <row r="39" spans="1:8" x14ac:dyDescent="0.3">
      <c r="A39" s="6" t="s">
        <v>143</v>
      </c>
      <c r="B39" s="2" t="s">
        <v>53</v>
      </c>
      <c r="C39" s="2" t="s">
        <v>102</v>
      </c>
      <c r="D39" s="2" t="s">
        <v>161</v>
      </c>
      <c r="E39" s="2" t="s">
        <v>491</v>
      </c>
      <c r="F39" s="2" t="s">
        <v>494</v>
      </c>
      <c r="G39" s="2">
        <v>500003</v>
      </c>
      <c r="H39" s="19" t="s">
        <v>560</v>
      </c>
    </row>
    <row r="40" spans="1:8" x14ac:dyDescent="0.3">
      <c r="A40" s="6" t="s">
        <v>144</v>
      </c>
      <c r="B40" s="2" t="s">
        <v>54</v>
      </c>
      <c r="C40" s="2" t="s">
        <v>91</v>
      </c>
      <c r="D40" s="2" t="s">
        <v>162</v>
      </c>
      <c r="E40" s="2" t="s">
        <v>491</v>
      </c>
      <c r="F40" s="2" t="s">
        <v>494</v>
      </c>
      <c r="G40" s="2">
        <v>500004</v>
      </c>
      <c r="H40" s="19" t="s">
        <v>552</v>
      </c>
    </row>
    <row r="41" spans="1:8" x14ac:dyDescent="0.3">
      <c r="A41" s="6" t="s">
        <v>145</v>
      </c>
      <c r="B41" s="2" t="s">
        <v>55</v>
      </c>
      <c r="C41" s="2" t="s">
        <v>86</v>
      </c>
      <c r="D41" s="2" t="s">
        <v>163</v>
      </c>
      <c r="E41" s="2" t="s">
        <v>491</v>
      </c>
      <c r="F41" s="2" t="s">
        <v>494</v>
      </c>
      <c r="G41" s="2">
        <v>500005</v>
      </c>
      <c r="H41" s="19" t="s">
        <v>552</v>
      </c>
    </row>
    <row r="42" spans="1:8" x14ac:dyDescent="0.3">
      <c r="A42" s="6" t="s">
        <v>146</v>
      </c>
      <c r="B42" s="2" t="s">
        <v>56</v>
      </c>
      <c r="C42" s="2" t="s">
        <v>105</v>
      </c>
      <c r="D42" s="2" t="s">
        <v>164</v>
      </c>
      <c r="E42" s="2" t="s">
        <v>491</v>
      </c>
      <c r="F42" s="2" t="s">
        <v>495</v>
      </c>
      <c r="G42" s="2">
        <v>500006</v>
      </c>
      <c r="H42" s="19" t="s">
        <v>552</v>
      </c>
    </row>
    <row r="43" spans="1:8" x14ac:dyDescent="0.3">
      <c r="A43" s="6" t="s">
        <v>147</v>
      </c>
      <c r="B43" s="2" t="s">
        <v>57</v>
      </c>
      <c r="C43" s="2" t="s">
        <v>88</v>
      </c>
      <c r="D43" s="2" t="s">
        <v>165</v>
      </c>
      <c r="E43" s="2" t="s">
        <v>491</v>
      </c>
      <c r="F43" s="2" t="s">
        <v>495</v>
      </c>
      <c r="G43" s="2">
        <v>500007</v>
      </c>
      <c r="H43" s="19" t="s">
        <v>552</v>
      </c>
    </row>
    <row r="44" spans="1:8" x14ac:dyDescent="0.3">
      <c r="A44" s="6" t="s">
        <v>148</v>
      </c>
      <c r="B44" s="2" t="s">
        <v>58</v>
      </c>
      <c r="C44" s="2" t="s">
        <v>93</v>
      </c>
      <c r="D44" s="2" t="s">
        <v>159</v>
      </c>
      <c r="E44" s="2" t="s">
        <v>491</v>
      </c>
      <c r="F44" s="2" t="s">
        <v>495</v>
      </c>
      <c r="G44" s="2">
        <v>500002</v>
      </c>
      <c r="H44" s="19" t="s">
        <v>552</v>
      </c>
    </row>
    <row r="45" spans="1:8" x14ac:dyDescent="0.3">
      <c r="A45" s="6" t="s">
        <v>149</v>
      </c>
      <c r="B45" s="2" t="s">
        <v>59</v>
      </c>
      <c r="C45" s="2" t="s">
        <v>93</v>
      </c>
      <c r="D45" s="2" t="s">
        <v>160</v>
      </c>
      <c r="E45" s="2" t="s">
        <v>491</v>
      </c>
      <c r="F45" s="2" t="s">
        <v>495</v>
      </c>
      <c r="G45" s="2">
        <v>500003</v>
      </c>
      <c r="H45" s="19" t="s">
        <v>561</v>
      </c>
    </row>
    <row r="46" spans="1:8" x14ac:dyDescent="0.3">
      <c r="A46" s="6" t="s">
        <v>150</v>
      </c>
      <c r="B46" s="2" t="s">
        <v>60</v>
      </c>
      <c r="C46" s="2" t="s">
        <v>104</v>
      </c>
      <c r="D46" s="2" t="s">
        <v>161</v>
      </c>
      <c r="E46" s="2" t="s">
        <v>491</v>
      </c>
      <c r="F46" s="2" t="s">
        <v>495</v>
      </c>
      <c r="G46" s="2">
        <v>500004</v>
      </c>
      <c r="H46" s="19" t="s">
        <v>561</v>
      </c>
    </row>
    <row r="47" spans="1:8" x14ac:dyDescent="0.3">
      <c r="A47" s="6" t="s">
        <v>151</v>
      </c>
      <c r="B47" s="2" t="s">
        <v>61</v>
      </c>
      <c r="C47" s="2" t="s">
        <v>105</v>
      </c>
      <c r="D47" s="2" t="s">
        <v>162</v>
      </c>
      <c r="E47" s="2" t="s">
        <v>491</v>
      </c>
      <c r="F47" s="2" t="s">
        <v>495</v>
      </c>
      <c r="G47" s="2">
        <v>500005</v>
      </c>
      <c r="H47" s="19" t="s">
        <v>561</v>
      </c>
    </row>
    <row r="48" spans="1:8" x14ac:dyDescent="0.3">
      <c r="A48" s="6" t="s">
        <v>152</v>
      </c>
      <c r="B48" s="2" t="s">
        <v>62</v>
      </c>
      <c r="C48" s="2" t="s">
        <v>89</v>
      </c>
      <c r="D48" s="2" t="s">
        <v>163</v>
      </c>
      <c r="E48" s="2" t="s">
        <v>491</v>
      </c>
      <c r="F48" s="2" t="s">
        <v>495</v>
      </c>
      <c r="G48" s="2">
        <v>500006</v>
      </c>
      <c r="H48" s="19" t="s">
        <v>561</v>
      </c>
    </row>
    <row r="49" spans="1:8" x14ac:dyDescent="0.3">
      <c r="A49" s="6" t="s">
        <v>153</v>
      </c>
      <c r="B49" s="2" t="s">
        <v>63</v>
      </c>
      <c r="C49" s="2" t="s">
        <v>104</v>
      </c>
      <c r="D49" s="2" t="s">
        <v>164</v>
      </c>
      <c r="E49" s="2" t="s">
        <v>491</v>
      </c>
      <c r="F49" s="2" t="s">
        <v>495</v>
      </c>
      <c r="G49" s="2">
        <v>500007</v>
      </c>
      <c r="H49" s="19" t="s">
        <v>560</v>
      </c>
    </row>
    <row r="50" spans="1:8" x14ac:dyDescent="0.3">
      <c r="A50" s="6" t="s">
        <v>154</v>
      </c>
      <c r="B50" s="2" t="s">
        <v>64</v>
      </c>
      <c r="C50" s="2" t="s">
        <v>86</v>
      </c>
      <c r="D50" s="2" t="s">
        <v>165</v>
      </c>
      <c r="E50" s="2" t="s">
        <v>491</v>
      </c>
      <c r="F50" s="2" t="s">
        <v>495</v>
      </c>
      <c r="G50" s="2">
        <v>500002</v>
      </c>
      <c r="H50" s="19" t="s">
        <v>560</v>
      </c>
    </row>
    <row r="51" spans="1:8" x14ac:dyDescent="0.3">
      <c r="A51" s="6" t="s">
        <v>155</v>
      </c>
      <c r="B51" s="2" t="s">
        <v>65</v>
      </c>
      <c r="C51" s="2" t="s">
        <v>96</v>
      </c>
      <c r="D51" s="2" t="s">
        <v>159</v>
      </c>
      <c r="E51" s="2" t="s">
        <v>491</v>
      </c>
      <c r="F51" s="2" t="s">
        <v>495</v>
      </c>
      <c r="G51" s="2">
        <v>500003</v>
      </c>
      <c r="H51" s="19" t="s">
        <v>560</v>
      </c>
    </row>
  </sheetData>
  <phoneticPr fontId="2" type="noConversion"/>
  <pageMargins left="0.7" right="0.7" top="0.75" bottom="0.75" header="0.3" footer="0.3"/>
  <pageSetup orientation="portrait"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7"/>
  <sheetViews>
    <sheetView showGridLines="0" workbookViewId="0">
      <selection activeCell="B11" sqref="B11"/>
    </sheetView>
  </sheetViews>
  <sheetFormatPr defaultRowHeight="14.4" x14ac:dyDescent="0.3"/>
  <cols>
    <col min="1" max="1" width="10.5546875" bestFit="1" customWidth="1"/>
    <col min="2" max="2" width="9.88671875" bestFit="1" customWidth="1"/>
    <col min="3" max="3" width="11.44140625" bestFit="1" customWidth="1"/>
    <col min="4" max="4" width="14.6640625" bestFit="1" customWidth="1"/>
    <col min="5" max="5" width="19.33203125" bestFit="1" customWidth="1"/>
  </cols>
  <sheetData>
    <row r="1" spans="1:5" x14ac:dyDescent="0.3">
      <c r="A1" s="20" t="s">
        <v>605</v>
      </c>
      <c r="B1" s="3" t="s">
        <v>156</v>
      </c>
      <c r="C1" s="3" t="s">
        <v>157</v>
      </c>
      <c r="D1" s="3" t="s">
        <v>240</v>
      </c>
      <c r="E1" s="21" t="s">
        <v>243</v>
      </c>
    </row>
    <row r="2" spans="1:5" x14ac:dyDescent="0.3">
      <c r="A2" s="6" t="str">
        <f>"P-"&amp;_xlfn.NUMBERVALUE(B2)</f>
        <v>P-43101</v>
      </c>
      <c r="B2" s="4">
        <v>43101</v>
      </c>
      <c r="C2" s="2" t="s">
        <v>189</v>
      </c>
      <c r="D2" s="2" t="s">
        <v>238</v>
      </c>
      <c r="E2" s="7" t="s">
        <v>241</v>
      </c>
    </row>
    <row r="3" spans="1:5" x14ac:dyDescent="0.3">
      <c r="A3" s="6" t="str">
        <f t="shared" ref="A3:A37" si="0">"P-"&amp;_xlfn.NUMBERVALUE(B3)</f>
        <v>P-43132</v>
      </c>
      <c r="B3" s="4">
        <v>43132</v>
      </c>
      <c r="C3" s="2" t="s">
        <v>190</v>
      </c>
      <c r="D3" s="2" t="s">
        <v>238</v>
      </c>
      <c r="E3" s="7" t="s">
        <v>241</v>
      </c>
    </row>
    <row r="4" spans="1:5" x14ac:dyDescent="0.3">
      <c r="A4" s="6" t="str">
        <f t="shared" si="0"/>
        <v>P-43160</v>
      </c>
      <c r="B4" s="4">
        <v>43160</v>
      </c>
      <c r="C4" s="2" t="s">
        <v>191</v>
      </c>
      <c r="D4" s="2" t="s">
        <v>239</v>
      </c>
      <c r="E4" s="7" t="s">
        <v>241</v>
      </c>
    </row>
    <row r="5" spans="1:5" x14ac:dyDescent="0.3">
      <c r="A5" s="6" t="str">
        <f t="shared" si="0"/>
        <v>P-43191</v>
      </c>
      <c r="B5" s="4">
        <v>43191</v>
      </c>
      <c r="C5" s="2" t="s">
        <v>192</v>
      </c>
      <c r="D5" s="2" t="s">
        <v>239</v>
      </c>
      <c r="E5" s="7" t="s">
        <v>241</v>
      </c>
    </row>
    <row r="6" spans="1:5" x14ac:dyDescent="0.3">
      <c r="A6" s="6" t="str">
        <f t="shared" si="0"/>
        <v>P-43221</v>
      </c>
      <c r="B6" s="4">
        <v>43221</v>
      </c>
      <c r="C6" s="2" t="s">
        <v>193</v>
      </c>
      <c r="D6" s="2" t="s">
        <v>239</v>
      </c>
      <c r="E6" s="7" t="s">
        <v>241</v>
      </c>
    </row>
    <row r="7" spans="1:5" x14ac:dyDescent="0.3">
      <c r="A7" s="6" t="str">
        <f t="shared" si="0"/>
        <v>P-43252</v>
      </c>
      <c r="B7" s="4">
        <v>43252</v>
      </c>
      <c r="C7" s="2" t="s">
        <v>194</v>
      </c>
      <c r="D7" s="2" t="s">
        <v>236</v>
      </c>
      <c r="E7" s="7" t="s">
        <v>241</v>
      </c>
    </row>
    <row r="8" spans="1:5" x14ac:dyDescent="0.3">
      <c r="A8" s="6" t="str">
        <f t="shared" si="0"/>
        <v>P-43282</v>
      </c>
      <c r="B8" s="4">
        <v>43282</v>
      </c>
      <c r="C8" s="2" t="s">
        <v>195</v>
      </c>
      <c r="D8" s="2" t="s">
        <v>236</v>
      </c>
      <c r="E8" s="7" t="s">
        <v>241</v>
      </c>
    </row>
    <row r="9" spans="1:5" x14ac:dyDescent="0.3">
      <c r="A9" s="6" t="str">
        <f t="shared" si="0"/>
        <v>P-43313</v>
      </c>
      <c r="B9" s="4">
        <v>43313</v>
      </c>
      <c r="C9" s="2" t="s">
        <v>196</v>
      </c>
      <c r="D9" s="2" t="s">
        <v>236</v>
      </c>
      <c r="E9" s="7" t="s">
        <v>241</v>
      </c>
    </row>
    <row r="10" spans="1:5" x14ac:dyDescent="0.3">
      <c r="A10" s="6" t="str">
        <f t="shared" si="0"/>
        <v>P-43344</v>
      </c>
      <c r="B10" s="4">
        <v>43344</v>
      </c>
      <c r="C10" s="2" t="s">
        <v>197</v>
      </c>
      <c r="D10" s="2" t="s">
        <v>237</v>
      </c>
      <c r="E10" s="7" t="s">
        <v>241</v>
      </c>
    </row>
    <row r="11" spans="1:5" x14ac:dyDescent="0.3">
      <c r="A11" s="6" t="str">
        <f t="shared" si="0"/>
        <v>P-43374</v>
      </c>
      <c r="B11" s="4">
        <v>43374</v>
      </c>
      <c r="C11" s="2" t="s">
        <v>198</v>
      </c>
      <c r="D11" s="2" t="s">
        <v>237</v>
      </c>
      <c r="E11" s="7" t="s">
        <v>241</v>
      </c>
    </row>
    <row r="12" spans="1:5" x14ac:dyDescent="0.3">
      <c r="A12" s="6" t="str">
        <f t="shared" si="0"/>
        <v>P-43405</v>
      </c>
      <c r="B12" s="4">
        <v>43405</v>
      </c>
      <c r="C12" s="2" t="s">
        <v>199</v>
      </c>
      <c r="D12" s="2" t="s">
        <v>237</v>
      </c>
      <c r="E12" s="7" t="s">
        <v>241</v>
      </c>
    </row>
    <row r="13" spans="1:5" x14ac:dyDescent="0.3">
      <c r="A13" s="6" t="str">
        <f t="shared" si="0"/>
        <v>P-43435</v>
      </c>
      <c r="B13" s="4">
        <v>43435</v>
      </c>
      <c r="C13" s="2" t="s">
        <v>200</v>
      </c>
      <c r="D13" s="2" t="s">
        <v>238</v>
      </c>
      <c r="E13" s="7" t="s">
        <v>241</v>
      </c>
    </row>
    <row r="14" spans="1:5" x14ac:dyDescent="0.3">
      <c r="A14" s="6" t="str">
        <f t="shared" si="0"/>
        <v>P-43466</v>
      </c>
      <c r="B14" s="4">
        <v>43466</v>
      </c>
      <c r="C14" s="2" t="s">
        <v>201</v>
      </c>
      <c r="D14" s="2" t="s">
        <v>238</v>
      </c>
      <c r="E14" s="7" t="s">
        <v>241</v>
      </c>
    </row>
    <row r="15" spans="1:5" x14ac:dyDescent="0.3">
      <c r="A15" s="6" t="str">
        <f t="shared" si="0"/>
        <v>P-43497</v>
      </c>
      <c r="B15" s="4">
        <v>43497</v>
      </c>
      <c r="C15" s="2" t="s">
        <v>202</v>
      </c>
      <c r="D15" s="2" t="s">
        <v>238</v>
      </c>
      <c r="E15" s="7" t="s">
        <v>241</v>
      </c>
    </row>
    <row r="16" spans="1:5" x14ac:dyDescent="0.3">
      <c r="A16" s="6" t="str">
        <f t="shared" si="0"/>
        <v>P-43525</v>
      </c>
      <c r="B16" s="4">
        <v>43525</v>
      </c>
      <c r="C16" s="2" t="s">
        <v>203</v>
      </c>
      <c r="D16" s="2" t="s">
        <v>239</v>
      </c>
      <c r="E16" s="7" t="s">
        <v>241</v>
      </c>
    </row>
    <row r="17" spans="1:5" x14ac:dyDescent="0.3">
      <c r="A17" s="6" t="str">
        <f t="shared" si="0"/>
        <v>P-43556</v>
      </c>
      <c r="B17" s="4">
        <v>43556</v>
      </c>
      <c r="C17" s="2" t="s">
        <v>204</v>
      </c>
      <c r="D17" s="2" t="s">
        <v>239</v>
      </c>
      <c r="E17" s="7" t="s">
        <v>241</v>
      </c>
    </row>
    <row r="18" spans="1:5" x14ac:dyDescent="0.3">
      <c r="A18" s="6" t="str">
        <f t="shared" si="0"/>
        <v>P-43586</v>
      </c>
      <c r="B18" s="4">
        <v>43586</v>
      </c>
      <c r="C18" s="2" t="s">
        <v>205</v>
      </c>
      <c r="D18" s="2" t="s">
        <v>239</v>
      </c>
      <c r="E18" s="7" t="s">
        <v>241</v>
      </c>
    </row>
    <row r="19" spans="1:5" x14ac:dyDescent="0.3">
      <c r="A19" s="6" t="str">
        <f t="shared" si="0"/>
        <v>P-43617</v>
      </c>
      <c r="B19" s="4">
        <v>43617</v>
      </c>
      <c r="C19" s="2" t="s">
        <v>206</v>
      </c>
      <c r="D19" s="2" t="s">
        <v>236</v>
      </c>
      <c r="E19" s="7" t="s">
        <v>241</v>
      </c>
    </row>
    <row r="20" spans="1:5" x14ac:dyDescent="0.3">
      <c r="A20" s="6" t="str">
        <f t="shared" si="0"/>
        <v>P-43647</v>
      </c>
      <c r="B20" s="4">
        <v>43647</v>
      </c>
      <c r="C20" s="2" t="s">
        <v>207</v>
      </c>
      <c r="D20" s="2" t="s">
        <v>236</v>
      </c>
      <c r="E20" s="7" t="s">
        <v>241</v>
      </c>
    </row>
    <row r="21" spans="1:5" x14ac:dyDescent="0.3">
      <c r="A21" s="6" t="str">
        <f t="shared" si="0"/>
        <v>P-43678</v>
      </c>
      <c r="B21" s="4">
        <v>43678</v>
      </c>
      <c r="C21" s="2" t="s">
        <v>208</v>
      </c>
      <c r="D21" s="2" t="s">
        <v>236</v>
      </c>
      <c r="E21" s="7" t="s">
        <v>241</v>
      </c>
    </row>
    <row r="22" spans="1:5" x14ac:dyDescent="0.3">
      <c r="A22" s="6" t="str">
        <f t="shared" si="0"/>
        <v>P-43709</v>
      </c>
      <c r="B22" s="4">
        <v>43709</v>
      </c>
      <c r="C22" s="2" t="s">
        <v>209</v>
      </c>
      <c r="D22" s="2" t="s">
        <v>237</v>
      </c>
      <c r="E22" s="7" t="s">
        <v>241</v>
      </c>
    </row>
    <row r="23" spans="1:5" x14ac:dyDescent="0.3">
      <c r="A23" s="6" t="str">
        <f t="shared" si="0"/>
        <v>P-43739</v>
      </c>
      <c r="B23" s="4">
        <v>43739</v>
      </c>
      <c r="C23" s="2" t="s">
        <v>210</v>
      </c>
      <c r="D23" s="2" t="s">
        <v>237</v>
      </c>
      <c r="E23" s="7" t="s">
        <v>241</v>
      </c>
    </row>
    <row r="24" spans="1:5" x14ac:dyDescent="0.3">
      <c r="A24" s="6" t="str">
        <f t="shared" si="0"/>
        <v>P-43770</v>
      </c>
      <c r="B24" s="4">
        <v>43770</v>
      </c>
      <c r="C24" s="2" t="s">
        <v>211</v>
      </c>
      <c r="D24" s="2" t="s">
        <v>237</v>
      </c>
      <c r="E24" s="7" t="s">
        <v>241</v>
      </c>
    </row>
    <row r="25" spans="1:5" x14ac:dyDescent="0.3">
      <c r="A25" s="6" t="str">
        <f t="shared" si="0"/>
        <v>P-43800</v>
      </c>
      <c r="B25" s="4">
        <v>43800</v>
      </c>
      <c r="C25" s="2" t="s">
        <v>212</v>
      </c>
      <c r="D25" s="2" t="s">
        <v>238</v>
      </c>
      <c r="E25" s="7" t="s">
        <v>241</v>
      </c>
    </row>
    <row r="26" spans="1:5" x14ac:dyDescent="0.3">
      <c r="A26" s="6" t="str">
        <f t="shared" si="0"/>
        <v>P-43831</v>
      </c>
      <c r="B26" s="4">
        <v>43831</v>
      </c>
      <c r="C26" s="2" t="s">
        <v>213</v>
      </c>
      <c r="D26" s="2" t="s">
        <v>238</v>
      </c>
      <c r="E26" s="7" t="s">
        <v>241</v>
      </c>
    </row>
    <row r="27" spans="1:5" x14ac:dyDescent="0.3">
      <c r="A27" s="6" t="str">
        <f t="shared" si="0"/>
        <v>P-43862</v>
      </c>
      <c r="B27" s="4">
        <v>43862</v>
      </c>
      <c r="C27" s="2" t="s">
        <v>214</v>
      </c>
      <c r="D27" s="2" t="s">
        <v>238</v>
      </c>
      <c r="E27" s="7" t="s">
        <v>241</v>
      </c>
    </row>
    <row r="28" spans="1:5" x14ac:dyDescent="0.3">
      <c r="A28" s="6" t="str">
        <f t="shared" si="0"/>
        <v>P-43891</v>
      </c>
      <c r="B28" s="4">
        <v>43891</v>
      </c>
      <c r="C28" s="2" t="s">
        <v>215</v>
      </c>
      <c r="D28" s="2" t="s">
        <v>239</v>
      </c>
      <c r="E28" s="7" t="s">
        <v>242</v>
      </c>
    </row>
    <row r="29" spans="1:5" x14ac:dyDescent="0.3">
      <c r="A29" s="6" t="str">
        <f t="shared" si="0"/>
        <v>P-43922</v>
      </c>
      <c r="B29" s="4">
        <v>43922</v>
      </c>
      <c r="C29" s="2" t="s">
        <v>216</v>
      </c>
      <c r="D29" s="2" t="s">
        <v>239</v>
      </c>
      <c r="E29" s="7" t="s">
        <v>242</v>
      </c>
    </row>
    <row r="30" spans="1:5" x14ac:dyDescent="0.3">
      <c r="A30" s="6" t="str">
        <f t="shared" si="0"/>
        <v>P-43952</v>
      </c>
      <c r="B30" s="4">
        <v>43952</v>
      </c>
      <c r="C30" s="2" t="s">
        <v>217</v>
      </c>
      <c r="D30" s="2" t="s">
        <v>239</v>
      </c>
      <c r="E30" s="7" t="s">
        <v>242</v>
      </c>
    </row>
    <row r="31" spans="1:5" x14ac:dyDescent="0.3">
      <c r="A31" s="6" t="str">
        <f t="shared" si="0"/>
        <v>P-43983</v>
      </c>
      <c r="B31" s="4">
        <v>43983</v>
      </c>
      <c r="C31" s="2" t="s">
        <v>218</v>
      </c>
      <c r="D31" s="2" t="s">
        <v>236</v>
      </c>
      <c r="E31" s="7" t="s">
        <v>242</v>
      </c>
    </row>
    <row r="32" spans="1:5" x14ac:dyDescent="0.3">
      <c r="A32" s="6" t="str">
        <f t="shared" si="0"/>
        <v>P-44013</v>
      </c>
      <c r="B32" s="4">
        <v>44013</v>
      </c>
      <c r="C32" s="2" t="s">
        <v>219</v>
      </c>
      <c r="D32" s="2" t="s">
        <v>236</v>
      </c>
      <c r="E32" s="7" t="s">
        <v>242</v>
      </c>
    </row>
    <row r="33" spans="1:5" x14ac:dyDescent="0.3">
      <c r="A33" s="6" t="str">
        <f t="shared" si="0"/>
        <v>P-44044</v>
      </c>
      <c r="B33" s="4">
        <v>44044</v>
      </c>
      <c r="C33" s="2" t="s">
        <v>220</v>
      </c>
      <c r="D33" s="2" t="s">
        <v>236</v>
      </c>
      <c r="E33" s="7" t="s">
        <v>242</v>
      </c>
    </row>
    <row r="34" spans="1:5" x14ac:dyDescent="0.3">
      <c r="A34" s="6" t="str">
        <f t="shared" si="0"/>
        <v>P-44075</v>
      </c>
      <c r="B34" s="4">
        <v>44075</v>
      </c>
      <c r="C34" s="2" t="s">
        <v>221</v>
      </c>
      <c r="D34" s="2" t="s">
        <v>237</v>
      </c>
      <c r="E34" s="7" t="s">
        <v>242</v>
      </c>
    </row>
    <row r="35" spans="1:5" x14ac:dyDescent="0.3">
      <c r="A35" s="6" t="str">
        <f t="shared" si="0"/>
        <v>P-44105</v>
      </c>
      <c r="B35" s="4">
        <v>44105</v>
      </c>
      <c r="C35" s="2" t="s">
        <v>222</v>
      </c>
      <c r="D35" s="2" t="s">
        <v>237</v>
      </c>
      <c r="E35" s="7" t="s">
        <v>242</v>
      </c>
    </row>
    <row r="36" spans="1:5" x14ac:dyDescent="0.3">
      <c r="A36" s="6" t="str">
        <f t="shared" si="0"/>
        <v>P-44136</v>
      </c>
      <c r="B36" s="4">
        <v>44136</v>
      </c>
      <c r="C36" s="2" t="s">
        <v>223</v>
      </c>
      <c r="D36" s="2" t="s">
        <v>237</v>
      </c>
      <c r="E36" s="7" t="s">
        <v>242</v>
      </c>
    </row>
    <row r="37" spans="1:5" x14ac:dyDescent="0.3">
      <c r="A37" s="11" t="str">
        <f t="shared" si="0"/>
        <v>P-44166</v>
      </c>
      <c r="B37" s="22">
        <v>44166</v>
      </c>
      <c r="C37" s="12" t="s">
        <v>224</v>
      </c>
      <c r="D37" s="12" t="s">
        <v>238</v>
      </c>
      <c r="E37" s="13" t="s">
        <v>242</v>
      </c>
    </row>
  </sheetData>
  <phoneticPr fontId="2" type="noConversion"/>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EDA50-C319-485B-A778-4906CA337209}">
  <dimension ref="A1"/>
  <sheetViews>
    <sheetView showGridLines="0" showRowColHeaders="0" zoomScale="48" zoomScaleNormal="48" workbookViewId="0">
      <selection activeCell="X31" sqref="X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53E7-984F-497B-8433-585B59AFCF55}">
  <dimension ref="A3:D7"/>
  <sheetViews>
    <sheetView workbookViewId="0">
      <selection activeCell="B7" sqref="B7"/>
    </sheetView>
  </sheetViews>
  <sheetFormatPr defaultRowHeight="14.4" x14ac:dyDescent="0.3"/>
  <cols>
    <col min="1" max="2" width="17.6640625" bestFit="1" customWidth="1"/>
    <col min="3" max="4" width="17.77734375" bestFit="1" customWidth="1"/>
    <col min="5" max="6" width="16.6640625" bestFit="1" customWidth="1"/>
  </cols>
  <sheetData>
    <row r="3" spans="1:4" x14ac:dyDescent="0.3">
      <c r="A3" t="s">
        <v>610</v>
      </c>
      <c r="B3" t="s">
        <v>611</v>
      </c>
      <c r="C3" t="s">
        <v>612</v>
      </c>
      <c r="D3" t="s">
        <v>613</v>
      </c>
    </row>
    <row r="4" spans="1:4" x14ac:dyDescent="0.3">
      <c r="A4">
        <v>16955</v>
      </c>
      <c r="B4">
        <v>29909.455413619929</v>
      </c>
      <c r="C4">
        <v>1235.2880019318491</v>
      </c>
      <c r="D4">
        <v>2089.4187718048952</v>
      </c>
    </row>
    <row r="6" spans="1:4" x14ac:dyDescent="0.3">
      <c r="A6" t="s">
        <v>226</v>
      </c>
      <c r="B6" t="s">
        <v>227</v>
      </c>
      <c r="C6" t="s">
        <v>228</v>
      </c>
      <c r="D6" t="s">
        <v>229</v>
      </c>
    </row>
    <row r="7" spans="1:4" x14ac:dyDescent="0.3">
      <c r="A7" s="40">
        <v>16955</v>
      </c>
      <c r="B7" s="40">
        <v>29909.455413619929</v>
      </c>
      <c r="C7" s="38">
        <v>1235.2880019318491</v>
      </c>
      <c r="D7" s="38">
        <v>2089.4187718048952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C4796-628F-4B8E-95CB-56FDB68EA102}">
  <dimension ref="A3:C8"/>
  <sheetViews>
    <sheetView workbookViewId="0">
      <selection activeCell="E4" sqref="E4"/>
    </sheetView>
  </sheetViews>
  <sheetFormatPr defaultRowHeight="14.4" x14ac:dyDescent="0.3"/>
  <cols>
    <col min="1" max="1" width="12.5546875" bestFit="1" customWidth="1"/>
    <col min="2" max="3" width="17.6640625" style="40" bestFit="1" customWidth="1"/>
  </cols>
  <sheetData>
    <row r="3" spans="1:3" x14ac:dyDescent="0.3">
      <c r="A3" s="34" t="s">
        <v>609</v>
      </c>
      <c r="B3" s="40" t="s">
        <v>610</v>
      </c>
      <c r="C3" s="40" t="s">
        <v>611</v>
      </c>
    </row>
    <row r="4" spans="1:3" x14ac:dyDescent="0.3">
      <c r="A4" s="35" t="s">
        <v>507</v>
      </c>
      <c r="B4" s="40">
        <v>1570</v>
      </c>
      <c r="C4" s="40">
        <v>2578.4657066653463</v>
      </c>
    </row>
    <row r="5" spans="1:3" x14ac:dyDescent="0.3">
      <c r="A5" s="35" t="s">
        <v>504</v>
      </c>
      <c r="B5" s="40">
        <v>973</v>
      </c>
      <c r="C5" s="40">
        <v>2828.6395114942779</v>
      </c>
    </row>
    <row r="6" spans="1:3" x14ac:dyDescent="0.3">
      <c r="A6" s="35" t="s">
        <v>515</v>
      </c>
      <c r="B6" s="40">
        <v>8388</v>
      </c>
      <c r="C6" s="40">
        <v>13444.74097174523</v>
      </c>
    </row>
    <row r="7" spans="1:3" x14ac:dyDescent="0.3">
      <c r="A7" s="35" t="s">
        <v>497</v>
      </c>
      <c r="B7" s="40">
        <v>3506</v>
      </c>
      <c r="C7" s="40">
        <v>6980.024178186437</v>
      </c>
    </row>
    <row r="8" spans="1:3" x14ac:dyDescent="0.3">
      <c r="A8" s="35" t="s">
        <v>510</v>
      </c>
      <c r="B8" s="40">
        <v>2518</v>
      </c>
      <c r="C8" s="40">
        <v>4077.5850455286241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75925-1D08-4E56-B574-DC64AEDA0CC0}">
  <dimension ref="A3:B6"/>
  <sheetViews>
    <sheetView workbookViewId="0">
      <selection activeCell="B1" sqref="B1:B1048576"/>
    </sheetView>
  </sheetViews>
  <sheetFormatPr defaultRowHeight="14.4" x14ac:dyDescent="0.3"/>
  <cols>
    <col min="1" max="1" width="13.33203125" bestFit="1" customWidth="1"/>
    <col min="2" max="2" width="17.6640625" style="39" bestFit="1" customWidth="1"/>
  </cols>
  <sheetData>
    <row r="3" spans="1:2" x14ac:dyDescent="0.3">
      <c r="A3" s="34" t="s">
        <v>609</v>
      </c>
      <c r="B3" s="39" t="s">
        <v>610</v>
      </c>
    </row>
    <row r="4" spans="1:2" x14ac:dyDescent="0.3">
      <c r="A4" s="35" t="s">
        <v>614</v>
      </c>
      <c r="B4" s="39">
        <v>1664</v>
      </c>
    </row>
    <row r="5" spans="1:2" x14ac:dyDescent="0.3">
      <c r="A5" s="35" t="s">
        <v>615</v>
      </c>
      <c r="B5" s="39">
        <v>1900</v>
      </c>
    </row>
    <row r="6" spans="1:2" x14ac:dyDescent="0.3">
      <c r="A6" s="35" t="s">
        <v>616</v>
      </c>
      <c r="B6" s="39">
        <v>1222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6E6B-79A0-4E81-9A9D-E67286B0C9A8}">
  <dimension ref="A3:B5"/>
  <sheetViews>
    <sheetView workbookViewId="0">
      <selection activeCell="L16" sqref="L16"/>
    </sheetView>
  </sheetViews>
  <sheetFormatPr defaultRowHeight="14.4" x14ac:dyDescent="0.3"/>
  <cols>
    <col min="1" max="1" width="12.5546875" bestFit="1" customWidth="1"/>
    <col min="2" max="3" width="17.6640625" bestFit="1" customWidth="1"/>
  </cols>
  <sheetData>
    <row r="3" spans="1:2" x14ac:dyDescent="0.3">
      <c r="A3" s="34" t="s">
        <v>609</v>
      </c>
      <c r="B3" t="s">
        <v>610</v>
      </c>
    </row>
    <row r="4" spans="1:2" x14ac:dyDescent="0.3">
      <c r="A4" s="35" t="s">
        <v>242</v>
      </c>
      <c r="B4" s="36">
        <v>0.31725154821586554</v>
      </c>
    </row>
    <row r="5" spans="1:2" x14ac:dyDescent="0.3">
      <c r="A5" s="35" t="s">
        <v>241</v>
      </c>
      <c r="B5" s="36">
        <v>0.68274845178413446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C81CB-21C6-44B6-8F25-3871D0D051FB}">
  <dimension ref="A3:C42"/>
  <sheetViews>
    <sheetView workbookViewId="0">
      <selection activeCell="E33" sqref="E33"/>
    </sheetView>
  </sheetViews>
  <sheetFormatPr defaultRowHeight="14.4" x14ac:dyDescent="0.3"/>
  <cols>
    <col min="1" max="1" width="12.5546875" bestFit="1" customWidth="1"/>
    <col min="2" max="2" width="17.6640625" bestFit="1" customWidth="1"/>
    <col min="3" max="3" width="17.6640625" style="39" bestFit="1" customWidth="1"/>
    <col min="4" max="6" width="17.6640625" bestFit="1" customWidth="1"/>
    <col min="7" max="8" width="22.44140625" bestFit="1" customWidth="1"/>
    <col min="9" max="73" width="17.6640625" bestFit="1" customWidth="1"/>
    <col min="74" max="75" width="22.44140625" bestFit="1" customWidth="1"/>
  </cols>
  <sheetData>
    <row r="3" spans="1:3" x14ac:dyDescent="0.3">
      <c r="A3" s="34" t="s">
        <v>609</v>
      </c>
      <c r="B3" t="s">
        <v>610</v>
      </c>
      <c r="C3" s="39" t="s">
        <v>611</v>
      </c>
    </row>
    <row r="4" spans="1:3" x14ac:dyDescent="0.3">
      <c r="A4" s="35" t="s">
        <v>617</v>
      </c>
    </row>
    <row r="5" spans="1:3" x14ac:dyDescent="0.3">
      <c r="A5" s="37" t="s">
        <v>620</v>
      </c>
      <c r="B5">
        <v>615</v>
      </c>
      <c r="C5" s="39">
        <v>1234.1805312870724</v>
      </c>
    </row>
    <row r="6" spans="1:3" x14ac:dyDescent="0.3">
      <c r="A6" s="37" t="s">
        <v>621</v>
      </c>
      <c r="B6">
        <v>800</v>
      </c>
      <c r="C6" s="39">
        <v>1202.0051214213609</v>
      </c>
    </row>
    <row r="7" spans="1:3" x14ac:dyDescent="0.3">
      <c r="A7" s="37" t="s">
        <v>622</v>
      </c>
      <c r="B7">
        <v>291</v>
      </c>
      <c r="C7" s="39">
        <v>546.6607458348409</v>
      </c>
    </row>
    <row r="8" spans="1:3" x14ac:dyDescent="0.3">
      <c r="A8" s="37" t="s">
        <v>623</v>
      </c>
      <c r="B8">
        <v>369</v>
      </c>
      <c r="C8" s="39">
        <v>779.33296275318548</v>
      </c>
    </row>
    <row r="9" spans="1:3" x14ac:dyDescent="0.3">
      <c r="A9" s="37" t="s">
        <v>624</v>
      </c>
      <c r="B9">
        <v>503</v>
      </c>
      <c r="C9" s="39">
        <v>1337.566816548172</v>
      </c>
    </row>
    <row r="10" spans="1:3" x14ac:dyDescent="0.3">
      <c r="A10" s="37" t="s">
        <v>625</v>
      </c>
      <c r="B10">
        <v>192</v>
      </c>
      <c r="C10" s="39">
        <v>299.26636075261627</v>
      </c>
    </row>
    <row r="11" spans="1:3" x14ac:dyDescent="0.3">
      <c r="A11" s="37" t="s">
        <v>626</v>
      </c>
      <c r="B11">
        <v>655</v>
      </c>
      <c r="C11" s="39">
        <v>1016.1648232401266</v>
      </c>
    </row>
    <row r="12" spans="1:3" x14ac:dyDescent="0.3">
      <c r="A12" s="37" t="s">
        <v>627</v>
      </c>
      <c r="B12">
        <v>305</v>
      </c>
      <c r="C12" s="39">
        <v>792.87372890558277</v>
      </c>
    </row>
    <row r="13" spans="1:3" x14ac:dyDescent="0.3">
      <c r="A13" s="37" t="s">
        <v>628</v>
      </c>
      <c r="B13">
        <v>816</v>
      </c>
      <c r="C13" s="39">
        <v>1229.410067109483</v>
      </c>
    </row>
    <row r="14" spans="1:3" x14ac:dyDescent="0.3">
      <c r="A14" s="37" t="s">
        <v>629</v>
      </c>
      <c r="B14">
        <v>8</v>
      </c>
      <c r="C14" s="39">
        <v>256.2446224536593</v>
      </c>
    </row>
    <row r="15" spans="1:3" x14ac:dyDescent="0.3">
      <c r="A15" s="37" t="s">
        <v>630</v>
      </c>
      <c r="B15">
        <v>393</v>
      </c>
      <c r="C15" s="39">
        <v>631.17145721920588</v>
      </c>
    </row>
    <row r="16" spans="1:3" x14ac:dyDescent="0.3">
      <c r="A16" s="37" t="s">
        <v>631</v>
      </c>
      <c r="B16">
        <v>273</v>
      </c>
      <c r="C16" s="39">
        <v>477.12055816406763</v>
      </c>
    </row>
    <row r="17" spans="1:3" x14ac:dyDescent="0.3">
      <c r="A17" s="35" t="s">
        <v>618</v>
      </c>
    </row>
    <row r="18" spans="1:3" x14ac:dyDescent="0.3">
      <c r="A18" s="37" t="s">
        <v>620</v>
      </c>
      <c r="B18">
        <v>311</v>
      </c>
      <c r="C18" s="39">
        <v>945.74350948766869</v>
      </c>
    </row>
    <row r="19" spans="1:3" x14ac:dyDescent="0.3">
      <c r="A19" s="37" t="s">
        <v>621</v>
      </c>
      <c r="B19">
        <v>418</v>
      </c>
      <c r="C19" s="39">
        <v>691.39684137324332</v>
      </c>
    </row>
    <row r="20" spans="1:3" x14ac:dyDescent="0.3">
      <c r="A20" s="37" t="s">
        <v>622</v>
      </c>
      <c r="B20">
        <v>242</v>
      </c>
      <c r="C20" s="39">
        <v>608.76787416697198</v>
      </c>
    </row>
    <row r="21" spans="1:3" x14ac:dyDescent="0.3">
      <c r="A21" s="37" t="s">
        <v>623</v>
      </c>
      <c r="B21">
        <v>698</v>
      </c>
      <c r="C21" s="39">
        <v>1047.7779148830693</v>
      </c>
    </row>
    <row r="22" spans="1:3" x14ac:dyDescent="0.3">
      <c r="A22" s="37" t="s">
        <v>624</v>
      </c>
      <c r="B22">
        <v>623</v>
      </c>
      <c r="C22" s="39">
        <v>863.78382833018134</v>
      </c>
    </row>
    <row r="23" spans="1:3" x14ac:dyDescent="0.3">
      <c r="A23" s="37" t="s">
        <v>625</v>
      </c>
      <c r="B23">
        <v>818</v>
      </c>
      <c r="C23" s="39">
        <v>1210.190406968557</v>
      </c>
    </row>
    <row r="24" spans="1:3" x14ac:dyDescent="0.3">
      <c r="A24" s="37" t="s">
        <v>626</v>
      </c>
      <c r="B24">
        <v>381</v>
      </c>
      <c r="C24" s="39">
        <v>538.13443656326444</v>
      </c>
    </row>
    <row r="25" spans="1:3" x14ac:dyDescent="0.3">
      <c r="A25" s="37" t="s">
        <v>627</v>
      </c>
      <c r="B25">
        <v>101</v>
      </c>
      <c r="C25" s="39">
        <v>194.45103818193286</v>
      </c>
    </row>
    <row r="26" spans="1:3" x14ac:dyDescent="0.3">
      <c r="A26" s="37" t="s">
        <v>628</v>
      </c>
      <c r="B26">
        <v>482</v>
      </c>
      <c r="C26" s="39">
        <v>1033.7443650918337</v>
      </c>
    </row>
    <row r="27" spans="1:3" x14ac:dyDescent="0.3">
      <c r="A27" s="37" t="s">
        <v>629</v>
      </c>
      <c r="B27">
        <v>747</v>
      </c>
      <c r="C27" s="39">
        <v>973.70647511133529</v>
      </c>
    </row>
    <row r="28" spans="1:3" x14ac:dyDescent="0.3">
      <c r="A28" s="37" t="s">
        <v>630</v>
      </c>
      <c r="B28">
        <v>456</v>
      </c>
      <c r="C28" s="39">
        <v>881.45359677089209</v>
      </c>
    </row>
    <row r="29" spans="1:3" x14ac:dyDescent="0.3">
      <c r="A29" s="37" t="s">
        <v>631</v>
      </c>
      <c r="B29">
        <v>239</v>
      </c>
      <c r="C29" s="39">
        <v>664.65715255113332</v>
      </c>
    </row>
    <row r="30" spans="1:3" x14ac:dyDescent="0.3">
      <c r="A30" s="35" t="s">
        <v>619</v>
      </c>
    </row>
    <row r="31" spans="1:3" x14ac:dyDescent="0.3">
      <c r="A31" s="37" t="s">
        <v>620</v>
      </c>
      <c r="B31">
        <v>137</v>
      </c>
      <c r="C31" s="39">
        <v>242.32253953654026</v>
      </c>
    </row>
    <row r="32" spans="1:3" x14ac:dyDescent="0.3">
      <c r="A32" s="37" t="s">
        <v>621</v>
      </c>
      <c r="B32">
        <v>703</v>
      </c>
      <c r="C32" s="39">
        <v>1030.2918851675581</v>
      </c>
    </row>
    <row r="33" spans="1:3" x14ac:dyDescent="0.3">
      <c r="A33" s="37" t="s">
        <v>622</v>
      </c>
      <c r="B33">
        <v>834</v>
      </c>
      <c r="C33" s="39">
        <v>1230.848448956775</v>
      </c>
    </row>
    <row r="34" spans="1:3" x14ac:dyDescent="0.3">
      <c r="A34" s="37" t="s">
        <v>623</v>
      </c>
      <c r="B34">
        <v>1204</v>
      </c>
      <c r="C34" s="39">
        <v>1658.8893821549589</v>
      </c>
    </row>
    <row r="35" spans="1:3" x14ac:dyDescent="0.3">
      <c r="A35" s="37" t="s">
        <v>624</v>
      </c>
      <c r="B35">
        <v>214</v>
      </c>
      <c r="C35" s="39">
        <v>285.68775048170369</v>
      </c>
    </row>
    <row r="36" spans="1:3" x14ac:dyDescent="0.3">
      <c r="A36" s="37" t="s">
        <v>625</v>
      </c>
      <c r="B36">
        <v>69</v>
      </c>
      <c r="C36" s="39">
        <v>601.00729826212114</v>
      </c>
    </row>
    <row r="37" spans="1:3" x14ac:dyDescent="0.3">
      <c r="A37" s="37" t="s">
        <v>626</v>
      </c>
      <c r="B37">
        <v>384</v>
      </c>
      <c r="C37" s="39">
        <v>553.31426756490737</v>
      </c>
    </row>
    <row r="38" spans="1:3" x14ac:dyDescent="0.3">
      <c r="A38" s="37" t="s">
        <v>627</v>
      </c>
      <c r="B38">
        <v>464</v>
      </c>
      <c r="C38" s="39">
        <v>830.9899721425536</v>
      </c>
    </row>
    <row r="39" spans="1:3" x14ac:dyDescent="0.3">
      <c r="A39" s="37" t="s">
        <v>628</v>
      </c>
      <c r="B39">
        <v>183</v>
      </c>
      <c r="C39" s="39">
        <v>532.3215759999747</v>
      </c>
    </row>
    <row r="40" spans="1:3" x14ac:dyDescent="0.3">
      <c r="A40" s="37" t="s">
        <v>629</v>
      </c>
      <c r="B40">
        <v>508</v>
      </c>
      <c r="C40" s="39">
        <v>824.46750492149306</v>
      </c>
    </row>
    <row r="41" spans="1:3" x14ac:dyDescent="0.3">
      <c r="A41" s="37" t="s">
        <v>630</v>
      </c>
      <c r="B41">
        <v>619</v>
      </c>
      <c r="C41" s="39">
        <v>1182.9335890597595</v>
      </c>
    </row>
    <row r="42" spans="1:3" x14ac:dyDescent="0.3">
      <c r="A42" s="37" t="s">
        <v>631</v>
      </c>
      <c r="B42">
        <v>900</v>
      </c>
      <c r="C42" s="39">
        <v>1480.5759642021169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6A0B0-67EE-4937-A94D-776199D68F3F}">
  <dimension ref="A3:C5"/>
  <sheetViews>
    <sheetView workbookViewId="0">
      <selection activeCell="K16" sqref="K16"/>
    </sheetView>
  </sheetViews>
  <sheetFormatPr defaultRowHeight="14.4" x14ac:dyDescent="0.3"/>
  <cols>
    <col min="1" max="1" width="18.109375" bestFit="1" customWidth="1"/>
    <col min="2" max="3" width="17.77734375" bestFit="1" customWidth="1"/>
  </cols>
  <sheetData>
    <row r="3" spans="1:3" x14ac:dyDescent="0.3">
      <c r="A3" s="34" t="s">
        <v>632</v>
      </c>
      <c r="B3" t="s">
        <v>612</v>
      </c>
      <c r="C3" t="s">
        <v>613</v>
      </c>
    </row>
    <row r="4" spans="1:3" x14ac:dyDescent="0.3">
      <c r="A4" s="35" t="s">
        <v>242</v>
      </c>
      <c r="B4" s="36">
        <v>0.28729917557319162</v>
      </c>
      <c r="C4" s="36">
        <v>0.2937306793899821</v>
      </c>
    </row>
    <row r="5" spans="1:3" x14ac:dyDescent="0.3">
      <c r="A5" s="35" t="s">
        <v>241</v>
      </c>
      <c r="B5" s="36">
        <v>0.71270082442680815</v>
      </c>
      <c r="C5" s="36">
        <v>0.70626932061001846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01263-BBD9-4207-A255-85DF3A4063CD}">
  <dimension ref="A3:B7"/>
  <sheetViews>
    <sheetView workbookViewId="0">
      <selection activeCell="B1" sqref="B1:B1048576"/>
    </sheetView>
  </sheetViews>
  <sheetFormatPr defaultRowHeight="14.4" x14ac:dyDescent="0.3"/>
  <cols>
    <col min="1" max="1" width="12.5546875" bestFit="1" customWidth="1"/>
    <col min="2" max="2" width="17.6640625" style="40" bestFit="1" customWidth="1"/>
  </cols>
  <sheetData>
    <row r="3" spans="1:2" x14ac:dyDescent="0.3">
      <c r="A3" s="34" t="s">
        <v>609</v>
      </c>
      <c r="B3" s="40" t="s">
        <v>610</v>
      </c>
    </row>
    <row r="4" spans="1:2" x14ac:dyDescent="0.3">
      <c r="A4" s="35" t="s">
        <v>237</v>
      </c>
      <c r="B4" s="40">
        <v>4212</v>
      </c>
    </row>
    <row r="5" spans="1:2" x14ac:dyDescent="0.3">
      <c r="A5" s="35" t="s">
        <v>239</v>
      </c>
      <c r="B5" s="40">
        <v>4978</v>
      </c>
    </row>
    <row r="6" spans="1:2" x14ac:dyDescent="0.3">
      <c r="A6" s="35" t="s">
        <v>236</v>
      </c>
      <c r="B6" s="40">
        <v>3369</v>
      </c>
    </row>
    <row r="7" spans="1:2" x14ac:dyDescent="0.3">
      <c r="A7" s="35" t="s">
        <v>238</v>
      </c>
      <c r="B7" s="40">
        <v>4396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X W 4 + V 8 4 e l 8 e j A A A A 9 g A A A B I A H A B D b 2 5 m a W c v U G F j a 2 F n Z S 5 4 b W w g o h g A K K A U A A A A A A A A A A A A A A A A A A A A A A A A A A A A h Y + x D o I w G I R f h X S n L X U x 5 K c O r p K Y E I 1 r U y o 0 w o + h x f J u D j 6 S r y B G U T f H u / s u u b t f b 7 A a 2 y a 6 m N 7 Z D j O S U E 4 i g 7 o r L V Y Z G f w x X p K V h K 3 S J 1 W Z a I L R p a O z G a m 9 P 6 e M h R B o W N C u r 5 j g P G G H f F P o 2 r Q q t u i 8 Q m 3 I p 1 X + b x E J + 9 c Y K W g i O B V C U A 5 s N i G 3 + A X E t P e Z / p i w H h o / 9 E Y a j H c F s F k C e 3 + Q D 1 B L A w Q U A A I A C A B d b j 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W 4 + V y i K R 7 g O A A A A E Q A A A B M A H A B G b 3 J t d W x h c y 9 T Z W N 0 a W 9 u M S 5 t I K I Y A C i g F A A A A A A A A A A A A A A A A A A A A A A A A A A A A C t O T S 7 J z M 9 T C I b Q h t Y A U E s B A i 0 A F A A C A A g A X W 4 + V 8 4 e l 8 e j A A A A 9 g A A A B I A A A A A A A A A A A A A A A A A A A A A A E N v b m Z p Z y 9 Q Y W N r Y W d l L n h t b F B L A Q I t A B Q A A g A I A F 1 u P l c P y u m r p A A A A O k A A A A T A A A A A A A A A A A A A A A A A O 8 A A A B b Q 2 9 u d G V u d F 9 U e X B l c 1 0 u e G 1 s U E s B A i 0 A F A A C A A g A X W 4 + V y 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Q E A A A A A A A A 3 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C 9 J d G V t c z 4 8 L 0 x v Y 2 F s U G F j a 2 F n Z U 1 l d G F k Y X R h R m l s Z T 4 W A A A A U E s F B g A A A A A A A A A A A A A A A A A A A A A A A C Y B A A A B A A A A 0 I y d 3 w E V 0 R G M e g D A T 8 K X 6 w E A A A B w C 0 l U e 0 B 3 Q p U T o 1 L m h Y K r A A A A A A I A A A A A A B B m A A A A A Q A A I A A A A A a i R p N 0 d J 6 I g C O p z 3 L y T r D R Y w p z i m Q t 4 Z s T 1 D o x b h s o A A A A A A 6 A A A A A A g A A I A A A A J b 5 d Y U 8 H W t 9 G w x 4 + P 8 K d 4 e 4 z K J R v + I L F + J 4 2 p m 0 O C 4 G U A A A A I 2 u O S k O E u 2 C j 3 s k F D O X g a r 8 k T v E 5 X h n V S h S z u q o 2 w G I / u W v 1 P b n G 9 m s 7 a m i R i K N r t C L v D b 5 k J X A D Z w x J a A P 5 s O V 6 s 2 g K 8 s B b 8 c 9 5 z T Q 8 2 x U Q A A A A C X D Y J / x U 3 M M Y + k m X G D q 0 / N l s l o d G p 9 z F y g c 6 g z y n F 7 O j p o Z M H u 7 o v / o g X P d V t 4 H Q K i C g + m V i L y W w S + 1 N 6 3 3 y l 8 = < / D a t a M a s h u p > 
</file>

<file path=customXml/itemProps1.xml><?xml version="1.0" encoding="utf-8"?>
<ds:datastoreItem xmlns:ds="http://schemas.openxmlformats.org/officeDocument/2006/customXml" ds:itemID="{15907FD1-95BD-4BE3-9A7C-A13FCEDFDD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1.Storewise Sales</vt:lpstr>
      <vt:lpstr>Sales Dashboard</vt:lpstr>
      <vt:lpstr>2. KPI's</vt:lpstr>
      <vt:lpstr>3. Regionwise Sales</vt:lpstr>
      <vt:lpstr>4.Top Salesman</vt:lpstr>
      <vt:lpstr>5.Pre-Post Covid Sales</vt:lpstr>
      <vt:lpstr>6.Yearwise Sales</vt:lpstr>
      <vt:lpstr>7.Prepost covid visits</vt:lpstr>
      <vt:lpstr>8.Season Sales</vt:lpstr>
      <vt:lpstr>9.Productswise Sales</vt:lpstr>
      <vt:lpstr>Transactions</vt:lpstr>
      <vt:lpstr>Salesman</vt:lpstr>
      <vt:lpstr>Region</vt:lpstr>
      <vt:lpstr>SKU</vt:lpstr>
      <vt:lpstr>Stores</vt:lpstr>
      <vt:lpstr>Period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Sontakey, Rajeev</dc:creator>
  <cp:lastModifiedBy>HP</cp:lastModifiedBy>
  <dcterms:created xsi:type="dcterms:W3CDTF">2020-10-28T09:34:02Z</dcterms:created>
  <dcterms:modified xsi:type="dcterms:W3CDTF">2023-10-03T17:49:08Z</dcterms:modified>
</cp:coreProperties>
</file>