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ewYug\raloa1\data\ktc\"/>
    </mc:Choice>
  </mc:AlternateContent>
  <xr:revisionPtr revIDLastSave="0" documentId="13_ncr:1_{5D255F5A-8123-44EE-B721-9CC34040F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21" r:id="rId1"/>
    <sheet name="Report" sheetId="23" r:id="rId2"/>
    <sheet name="Print" sheetId="25" r:id="rId3"/>
    <sheet name="Departures" sheetId="32" r:id="rId4"/>
    <sheet name="ShortCodesNew" sheetId="22" r:id="rId5"/>
    <sheet name="Vehicles" sheetId="28" r:id="rId6"/>
    <sheet name="PVT SCH" sheetId="18" r:id="rId7"/>
    <sheet name="Routes" sheetId="19" r:id="rId8"/>
    <sheet name="details" sheetId="20" r:id="rId9"/>
  </sheets>
  <externalReferences>
    <externalReference r:id="rId10"/>
  </externalReferences>
  <definedNames>
    <definedName name="_xlcn.WorksheetConnection_Sch._of_Pvt._buses_final_3.xlsxMBSchedule1" hidden="1">MBSchedule[]</definedName>
    <definedName name="Code2Loc">ShortCodesNew[[Stage Code]:[Loc]]</definedName>
    <definedName name="Codes">ShortCodesNew[Stage Code]</definedName>
    <definedName name="ETMRoutes">[1]!ETMRoutes[[Full Stage Codes]:[ETM Route No]]</definedName>
    <definedName name="ExternalData_1" localSheetId="2" hidden="1">Print!$A$8:$O$13</definedName>
    <definedName name="ExternalData_1" localSheetId="4" hidden="1">ShortCodesNew!$A$1:$Z$1473</definedName>
    <definedName name="ExternalData_1" localSheetId="5" hidden="1">Vehicles!$A$1:$C$55</definedName>
    <definedName name="Loc2Code">ShortCodesNew[[Location]:[Stage Code]]</definedName>
    <definedName name="_xlnm.Print_Area" localSheetId="8">details!$A$1:$H$511</definedName>
    <definedName name="Veh">Print!$D$5</definedName>
  </definedNames>
  <calcPr calcId="191029"/>
  <pivotCaches>
    <pivotCache cacheId="26" r:id="rId11"/>
    <pivotCache cacheId="29" r:id="rId12"/>
  </pivotCaches>
  <extLst>
    <ext xmlns:x15="http://schemas.microsoft.com/office/spreadsheetml/2010/11/main" uri="{FCE2AD5D-F65C-4FA6-A056-5C36A1767C68}">
      <x15:dataModel>
        <x15:modelTables>
          <x15:modelTable id="MBSchedule" name="MBSchedule" connection="WorksheetConnection_Sch._of_Pvt._buses_final_3.xlsx!MBSchedu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9" i="21" l="1"/>
  <c r="A428" i="21"/>
  <c r="A427" i="21"/>
  <c r="A426" i="21"/>
  <c r="A425" i="21"/>
  <c r="A424" i="21"/>
  <c r="A423" i="21"/>
  <c r="A422" i="21"/>
  <c r="A421" i="21"/>
  <c r="A420" i="21"/>
  <c r="A419" i="21"/>
  <c r="A418" i="21"/>
  <c r="A417" i="21"/>
  <c r="A416" i="21"/>
  <c r="A415" i="21"/>
  <c r="A414" i="21"/>
  <c r="A413" i="21"/>
  <c r="A412" i="21"/>
  <c r="A411" i="21"/>
  <c r="A410" i="21"/>
  <c r="A409" i="21"/>
  <c r="A408" i="21"/>
  <c r="A407" i="21"/>
  <c r="A406" i="21"/>
  <c r="A405" i="21"/>
  <c r="A404" i="21"/>
  <c r="A403" i="21"/>
  <c r="A402" i="21"/>
  <c r="A401" i="21"/>
  <c r="A400" i="21"/>
  <c r="A399" i="21"/>
  <c r="A398" i="21"/>
  <c r="A397" i="21"/>
  <c r="A396" i="21"/>
  <c r="A395" i="21"/>
  <c r="A394" i="21"/>
  <c r="A393" i="21"/>
  <c r="A392" i="21"/>
  <c r="A391" i="21"/>
  <c r="A390" i="21"/>
  <c r="A389" i="21"/>
  <c r="A388" i="21"/>
  <c r="A387" i="21"/>
  <c r="A386" i="21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183" i="21"/>
  <c r="A182" i="21"/>
  <c r="A181" i="21"/>
  <c r="A180" i="21"/>
  <c r="A179" i="21"/>
  <c r="A178" i="21"/>
  <c r="A177" i="21"/>
  <c r="A176" i="21"/>
  <c r="A175" i="21"/>
  <c r="A174" i="21"/>
  <c r="A173" i="21"/>
  <c r="A172" i="21"/>
  <c r="A171" i="21"/>
  <c r="A170" i="21"/>
  <c r="A169" i="21"/>
  <c r="A168" i="21"/>
  <c r="A167" i="21"/>
  <c r="A166" i="21"/>
  <c r="A165" i="21"/>
  <c r="A164" i="21"/>
  <c r="A163" i="21"/>
  <c r="A162" i="21"/>
  <c r="A161" i="21"/>
  <c r="A160" i="21"/>
  <c r="A159" i="21"/>
  <c r="A158" i="21"/>
  <c r="A157" i="21"/>
  <c r="A156" i="21"/>
  <c r="A155" i="21"/>
  <c r="A154" i="21"/>
  <c r="A153" i="21"/>
  <c r="A152" i="21"/>
  <c r="A151" i="21"/>
  <c r="A150" i="21"/>
  <c r="A149" i="21"/>
  <c r="A148" i="21"/>
  <c r="A147" i="21"/>
  <c r="A146" i="21"/>
  <c r="A145" i="21"/>
  <c r="A144" i="21"/>
  <c r="A143" i="21"/>
  <c r="A142" i="21"/>
  <c r="A141" i="21"/>
  <c r="A140" i="21"/>
  <c r="A139" i="21"/>
  <c r="A138" i="21"/>
  <c r="A137" i="21"/>
  <c r="A136" i="21"/>
  <c r="A135" i="21"/>
  <c r="A134" i="21"/>
  <c r="A133" i="21"/>
  <c r="A132" i="21"/>
  <c r="A131" i="21"/>
  <c r="A130" i="21"/>
  <c r="A129" i="21"/>
  <c r="A128" i="21"/>
  <c r="A127" i="21"/>
  <c r="A126" i="21"/>
  <c r="A125" i="21"/>
  <c r="A124" i="21"/>
  <c r="A123" i="21"/>
  <c r="A122" i="21"/>
  <c r="A121" i="21"/>
  <c r="A120" i="21"/>
  <c r="A119" i="21"/>
  <c r="A118" i="21"/>
  <c r="A117" i="21"/>
  <c r="A116" i="21"/>
  <c r="A115" i="21"/>
  <c r="A114" i="21"/>
  <c r="A113" i="21"/>
  <c r="A112" i="21"/>
  <c r="A111" i="21"/>
  <c r="A110" i="21"/>
  <c r="A109" i="21"/>
  <c r="A108" i="21"/>
  <c r="A107" i="21"/>
  <c r="A106" i="21"/>
  <c r="A105" i="21"/>
  <c r="A104" i="21"/>
  <c r="A103" i="21"/>
  <c r="A102" i="21"/>
  <c r="A101" i="21"/>
  <c r="A100" i="21"/>
  <c r="A99" i="21"/>
  <c r="A98" i="21"/>
  <c r="A97" i="21"/>
  <c r="A96" i="21"/>
  <c r="A95" i="21"/>
  <c r="A94" i="21"/>
  <c r="A93" i="21"/>
  <c r="A92" i="21"/>
  <c r="A91" i="21"/>
  <c r="A90" i="21"/>
  <c r="A89" i="21"/>
  <c r="A88" i="21"/>
  <c r="A87" i="21"/>
  <c r="A86" i="21"/>
  <c r="A85" i="21"/>
  <c r="A84" i="21"/>
  <c r="A83" i="21"/>
  <c r="A82" i="21"/>
  <c r="A81" i="21"/>
  <c r="A80" i="21"/>
  <c r="A79" i="21"/>
  <c r="A78" i="21"/>
  <c r="A77" i="21"/>
  <c r="A76" i="21"/>
  <c r="A75" i="21"/>
  <c r="A74" i="21"/>
  <c r="A73" i="21"/>
  <c r="A72" i="21"/>
  <c r="A71" i="21"/>
  <c r="A70" i="21"/>
  <c r="A69" i="21"/>
  <c r="A68" i="21"/>
  <c r="A67" i="21"/>
  <c r="A66" i="21"/>
  <c r="A65" i="21"/>
  <c r="A64" i="21"/>
  <c r="A63" i="21"/>
  <c r="A62" i="21"/>
  <c r="A61" i="21"/>
  <c r="A60" i="21"/>
  <c r="A59" i="21"/>
  <c r="A58" i="21"/>
  <c r="A57" i="21"/>
  <c r="A56" i="21"/>
  <c r="A55" i="21"/>
  <c r="A54" i="21"/>
  <c r="A53" i="21"/>
  <c r="A52" i="21"/>
  <c r="A51" i="21"/>
  <c r="A50" i="21"/>
  <c r="A49" i="21"/>
  <c r="A48" i="21"/>
  <c r="A47" i="21"/>
  <c r="A46" i="21"/>
  <c r="A45" i="21"/>
  <c r="A44" i="21"/>
  <c r="A43" i="21"/>
  <c r="A42" i="21"/>
  <c r="A41" i="21"/>
  <c r="A40" i="21"/>
  <c r="A39" i="21"/>
  <c r="A38" i="21"/>
  <c r="A37" i="21"/>
  <c r="A36" i="21"/>
  <c r="A35" i="21"/>
  <c r="A34" i="21"/>
  <c r="A33" i="2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A19" i="21"/>
  <c r="A18" i="21"/>
  <c r="A17" i="21"/>
  <c r="A16" i="21"/>
  <c r="A15" i="21"/>
  <c r="A14" i="21"/>
  <c r="A13" i="21"/>
  <c r="A12" i="21"/>
  <c r="A11" i="21"/>
  <c r="A10" i="21"/>
  <c r="A9" i="21"/>
  <c r="A8" i="21"/>
  <c r="A7" i="21"/>
  <c r="A6" i="21"/>
  <c r="A5" i="21"/>
  <c r="A4" i="21"/>
  <c r="A3" i="21"/>
  <c r="A2" i="21"/>
  <c r="D179" i="21" l="1"/>
  <c r="G179" i="21" s="1"/>
  <c r="D180" i="21"/>
  <c r="D181" i="21"/>
  <c r="G181" i="21" s="1"/>
  <c r="D182" i="21"/>
  <c r="G182" i="21" s="1"/>
  <c r="D183" i="21"/>
  <c r="G183" i="21" s="1"/>
  <c r="D184" i="21"/>
  <c r="D185" i="21"/>
  <c r="G185" i="21" s="1"/>
  <c r="D186" i="21"/>
  <c r="G186" i="21" s="1"/>
  <c r="D187" i="21"/>
  <c r="G187" i="21" s="1"/>
  <c r="D188" i="21"/>
  <c r="D189" i="21"/>
  <c r="D190" i="21"/>
  <c r="G190" i="21" s="1"/>
  <c r="D191" i="21"/>
  <c r="D192" i="21"/>
  <c r="D193" i="21"/>
  <c r="G193" i="21" s="1"/>
  <c r="D194" i="21"/>
  <c r="G194" i="21" s="1"/>
  <c r="D195" i="21"/>
  <c r="D196" i="21"/>
  <c r="D197" i="21"/>
  <c r="D198" i="21"/>
  <c r="G198" i="21" s="1"/>
  <c r="D199" i="21"/>
  <c r="G199" i="21" s="1"/>
  <c r="D200" i="21"/>
  <c r="D201" i="21"/>
  <c r="G201" i="21" s="1"/>
  <c r="D202" i="21"/>
  <c r="G202" i="21" s="1"/>
  <c r="D203" i="21"/>
  <c r="G203" i="21" s="1"/>
  <c r="D204" i="21"/>
  <c r="D205" i="21"/>
  <c r="G205" i="21" s="1"/>
  <c r="D206" i="21"/>
  <c r="G206" i="21" s="1"/>
  <c r="D207" i="21"/>
  <c r="D208" i="21"/>
  <c r="D209" i="21"/>
  <c r="G209" i="21" s="1"/>
  <c r="D210" i="21"/>
  <c r="G210" i="21" s="1"/>
  <c r="D211" i="21"/>
  <c r="G211" i="21" s="1"/>
  <c r="D212" i="21"/>
  <c r="D213" i="21"/>
  <c r="G213" i="21" s="1"/>
  <c r="D214" i="21"/>
  <c r="G214" i="21" s="1"/>
  <c r="D215" i="21"/>
  <c r="G215" i="21" s="1"/>
  <c r="D216" i="21"/>
  <c r="D217" i="21"/>
  <c r="G217" i="21" s="1"/>
  <c r="D218" i="21"/>
  <c r="G218" i="21" s="1"/>
  <c r="D219" i="21"/>
  <c r="D220" i="21"/>
  <c r="D221" i="21"/>
  <c r="D222" i="21"/>
  <c r="G222" i="21" s="1"/>
  <c r="D223" i="21"/>
  <c r="G223" i="21" s="1"/>
  <c r="D224" i="21"/>
  <c r="D225" i="21"/>
  <c r="G225" i="21" s="1"/>
  <c r="D226" i="21"/>
  <c r="G226" i="21" s="1"/>
  <c r="D227" i="21"/>
  <c r="G227" i="21" s="1"/>
  <c r="D228" i="21"/>
  <c r="D229" i="21"/>
  <c r="G229" i="21" s="1"/>
  <c r="D230" i="21"/>
  <c r="G230" i="21" s="1"/>
  <c r="D231" i="21"/>
  <c r="D232" i="21"/>
  <c r="D233" i="21"/>
  <c r="G233" i="21" s="1"/>
  <c r="D234" i="21"/>
  <c r="G234" i="21" s="1"/>
  <c r="D235" i="21"/>
  <c r="G235" i="21" s="1"/>
  <c r="D236" i="21"/>
  <c r="D237" i="21"/>
  <c r="D238" i="21"/>
  <c r="G238" i="21" s="1"/>
  <c r="D239" i="21"/>
  <c r="G239" i="21" s="1"/>
  <c r="D240" i="21"/>
  <c r="D241" i="21"/>
  <c r="G241" i="21" s="1"/>
  <c r="D242" i="21"/>
  <c r="G242" i="21" s="1"/>
  <c r="D243" i="21"/>
  <c r="G243" i="21" s="1"/>
  <c r="D244" i="21"/>
  <c r="D245" i="21"/>
  <c r="D246" i="21"/>
  <c r="G246" i="21" s="1"/>
  <c r="D247" i="21"/>
  <c r="D248" i="21"/>
  <c r="D249" i="21"/>
  <c r="G249" i="21" s="1"/>
  <c r="D250" i="21"/>
  <c r="G250" i="21" s="1"/>
  <c r="D251" i="21"/>
  <c r="G251" i="21" s="1"/>
  <c r="D252" i="21"/>
  <c r="D253" i="21"/>
  <c r="D254" i="21"/>
  <c r="D255" i="21"/>
  <c r="G255" i="21" s="1"/>
  <c r="D256" i="21"/>
  <c r="D257" i="21"/>
  <c r="G257" i="21" s="1"/>
  <c r="D258" i="21"/>
  <c r="G258" i="21" s="1"/>
  <c r="D259" i="21"/>
  <c r="G259" i="21" s="1"/>
  <c r="D260" i="21"/>
  <c r="D261" i="21"/>
  <c r="D262" i="21"/>
  <c r="G262" i="21" s="1"/>
  <c r="D263" i="21"/>
  <c r="D264" i="21"/>
  <c r="D265" i="21"/>
  <c r="D266" i="21"/>
  <c r="D267" i="21"/>
  <c r="G267" i="21" s="1"/>
  <c r="D268" i="21"/>
  <c r="D269" i="21"/>
  <c r="G269" i="21" s="1"/>
  <c r="D270" i="21"/>
  <c r="G270" i="21" s="1"/>
  <c r="D271" i="21"/>
  <c r="G271" i="21" s="1"/>
  <c r="D272" i="21"/>
  <c r="D273" i="21"/>
  <c r="G273" i="21" s="1"/>
  <c r="D274" i="21"/>
  <c r="G274" i="21" s="1"/>
  <c r="D275" i="21"/>
  <c r="G275" i="21" s="1"/>
  <c r="D276" i="21"/>
  <c r="D277" i="21"/>
  <c r="G277" i="21" s="1"/>
  <c r="D278" i="21"/>
  <c r="G278" i="21" s="1"/>
  <c r="D279" i="21"/>
  <c r="D280" i="21"/>
  <c r="D281" i="21"/>
  <c r="D282" i="21"/>
  <c r="D283" i="21"/>
  <c r="G283" i="21" s="1"/>
  <c r="D284" i="21"/>
  <c r="D285" i="21"/>
  <c r="D286" i="21"/>
  <c r="G286" i="21" s="1"/>
  <c r="D287" i="21"/>
  <c r="G287" i="21" s="1"/>
  <c r="D288" i="21"/>
  <c r="D289" i="21"/>
  <c r="G289" i="21" s="1"/>
  <c r="D290" i="21"/>
  <c r="G290" i="21" s="1"/>
  <c r="D291" i="21"/>
  <c r="G291" i="21" s="1"/>
  <c r="D292" i="21"/>
  <c r="D293" i="21"/>
  <c r="D294" i="21"/>
  <c r="G294" i="21" s="1"/>
  <c r="D295" i="21"/>
  <c r="D296" i="21"/>
  <c r="D297" i="21"/>
  <c r="D298" i="21"/>
  <c r="G298" i="21" s="1"/>
  <c r="D299" i="21"/>
  <c r="D300" i="21"/>
  <c r="D301" i="21"/>
  <c r="D302" i="21"/>
  <c r="G302" i="21" s="1"/>
  <c r="D303" i="21"/>
  <c r="G303" i="21" s="1"/>
  <c r="D304" i="21"/>
  <c r="D305" i="21"/>
  <c r="G305" i="21" s="1"/>
  <c r="D306" i="21"/>
  <c r="G306" i="21" s="1"/>
  <c r="D307" i="21"/>
  <c r="D308" i="21"/>
  <c r="D309" i="21"/>
  <c r="D310" i="21"/>
  <c r="G310" i="21" s="1"/>
  <c r="D311" i="21"/>
  <c r="D312" i="21"/>
  <c r="D313" i="21"/>
  <c r="D314" i="21"/>
  <c r="D315" i="21"/>
  <c r="D316" i="21"/>
  <c r="D317" i="21"/>
  <c r="G317" i="21" s="1"/>
  <c r="D318" i="21"/>
  <c r="G318" i="21" s="1"/>
  <c r="D319" i="21"/>
  <c r="G319" i="21" s="1"/>
  <c r="D320" i="21"/>
  <c r="D321" i="21"/>
  <c r="G321" i="21" s="1"/>
  <c r="D322" i="21"/>
  <c r="D323" i="21"/>
  <c r="D324" i="21"/>
  <c r="D325" i="21"/>
  <c r="D326" i="21"/>
  <c r="G326" i="21" s="1"/>
  <c r="D327" i="21"/>
  <c r="G327" i="21" s="1"/>
  <c r="D328" i="21"/>
  <c r="D329" i="21"/>
  <c r="G329" i="21" s="1"/>
  <c r="D330" i="21"/>
  <c r="D331" i="21"/>
  <c r="D332" i="21"/>
  <c r="D333" i="21"/>
  <c r="D334" i="21"/>
  <c r="G334" i="21" s="1"/>
  <c r="D335" i="21"/>
  <c r="D336" i="21"/>
  <c r="D337" i="21"/>
  <c r="D338" i="21"/>
  <c r="D339" i="21"/>
  <c r="D340" i="21"/>
  <c r="D341" i="21"/>
  <c r="D342" i="21"/>
  <c r="G342" i="21" s="1"/>
  <c r="D343" i="21"/>
  <c r="G343" i="21" s="1"/>
  <c r="D344" i="21"/>
  <c r="D345" i="21"/>
  <c r="G345" i="21" s="1"/>
  <c r="D346" i="21"/>
  <c r="D347" i="21"/>
  <c r="D348" i="21"/>
  <c r="D349" i="21"/>
  <c r="D350" i="21"/>
  <c r="G350" i="21" s="1"/>
  <c r="D351" i="21"/>
  <c r="G351" i="21" s="1"/>
  <c r="D352" i="21"/>
  <c r="D353" i="21"/>
  <c r="G353" i="21" s="1"/>
  <c r="D354" i="21"/>
  <c r="G354" i="21" s="1"/>
  <c r="D355" i="21"/>
  <c r="D356" i="21"/>
  <c r="D357" i="21"/>
  <c r="D358" i="21"/>
  <c r="G358" i="21" s="1"/>
  <c r="D359" i="21"/>
  <c r="D360" i="21"/>
  <c r="D361" i="21"/>
  <c r="G361" i="21" s="1"/>
  <c r="D362" i="21"/>
  <c r="G362" i="21" s="1"/>
  <c r="D363" i="21"/>
  <c r="D364" i="21"/>
  <c r="D365" i="21"/>
  <c r="D366" i="21"/>
  <c r="G366" i="21" s="1"/>
  <c r="D367" i="21"/>
  <c r="G367" i="21" s="1"/>
  <c r="D368" i="21"/>
  <c r="D369" i="21"/>
  <c r="G369" i="21" s="1"/>
  <c r="D370" i="21"/>
  <c r="G370" i="21" s="1"/>
  <c r="D371" i="21"/>
  <c r="D372" i="21"/>
  <c r="D373" i="21"/>
  <c r="G373" i="21" s="1"/>
  <c r="D374" i="21"/>
  <c r="G374" i="21" s="1"/>
  <c r="D375" i="21"/>
  <c r="D376" i="21"/>
  <c r="D377" i="21"/>
  <c r="D378" i="21"/>
  <c r="D379" i="21"/>
  <c r="D380" i="21"/>
  <c r="D381" i="21"/>
  <c r="D382" i="21"/>
  <c r="G382" i="21" s="1"/>
  <c r="D383" i="21"/>
  <c r="G383" i="21" s="1"/>
  <c r="D384" i="21"/>
  <c r="G384" i="21" s="1"/>
  <c r="D385" i="21"/>
  <c r="G385" i="21" s="1"/>
  <c r="D386" i="21"/>
  <c r="D387" i="21"/>
  <c r="D388" i="21"/>
  <c r="D389" i="21"/>
  <c r="G389" i="21" s="1"/>
  <c r="D390" i="21"/>
  <c r="G390" i="21" s="1"/>
  <c r="D391" i="21"/>
  <c r="G391" i="21" s="1"/>
  <c r="D392" i="21"/>
  <c r="D393" i="21"/>
  <c r="G393" i="21" s="1"/>
  <c r="D394" i="21"/>
  <c r="D395" i="21"/>
  <c r="D396" i="21"/>
  <c r="D397" i="21"/>
  <c r="G397" i="21" s="1"/>
  <c r="D398" i="21"/>
  <c r="G398" i="21" s="1"/>
  <c r="D399" i="21"/>
  <c r="D400" i="21"/>
  <c r="D401" i="21"/>
  <c r="D402" i="21"/>
  <c r="D403" i="21"/>
  <c r="D404" i="21"/>
  <c r="D405" i="21"/>
  <c r="D406" i="21"/>
  <c r="G406" i="21" s="1"/>
  <c r="D407" i="21"/>
  <c r="G407" i="21" s="1"/>
  <c r="D408" i="21"/>
  <c r="D409" i="21"/>
  <c r="G409" i="21" s="1"/>
  <c r="D410" i="21"/>
  <c r="D411" i="21"/>
  <c r="D412" i="21"/>
  <c r="D413" i="21"/>
  <c r="D414" i="21"/>
  <c r="G414" i="21" s="1"/>
  <c r="D415" i="21"/>
  <c r="G415" i="21" s="1"/>
  <c r="D416" i="21"/>
  <c r="D417" i="21"/>
  <c r="G417" i="21" s="1"/>
  <c r="D418" i="21"/>
  <c r="G418" i="21" s="1"/>
  <c r="D419" i="21"/>
  <c r="D420" i="21"/>
  <c r="D421" i="21"/>
  <c r="G421" i="21" s="1"/>
  <c r="D422" i="21"/>
  <c r="G422" i="21" s="1"/>
  <c r="D423" i="21"/>
  <c r="D424" i="21"/>
  <c r="D425" i="21"/>
  <c r="D426" i="21"/>
  <c r="G426" i="21" s="1"/>
  <c r="D427" i="21"/>
  <c r="D428" i="21"/>
  <c r="D429" i="21"/>
  <c r="G429" i="21" s="1"/>
  <c r="E179" i="21"/>
  <c r="H179" i="21" s="1"/>
  <c r="E180" i="21"/>
  <c r="H180" i="21" s="1"/>
  <c r="E181" i="21"/>
  <c r="H181" i="21" s="1"/>
  <c r="E182" i="21"/>
  <c r="H182" i="21" s="1"/>
  <c r="E183" i="21"/>
  <c r="H183" i="21" s="1"/>
  <c r="E184" i="21"/>
  <c r="H184" i="21" s="1"/>
  <c r="E185" i="21"/>
  <c r="E186" i="21"/>
  <c r="H186" i="21" s="1"/>
  <c r="E187" i="21"/>
  <c r="H187" i="21" s="1"/>
  <c r="E188" i="21"/>
  <c r="E189" i="21"/>
  <c r="H189" i="21" s="1"/>
  <c r="E190" i="21"/>
  <c r="H190" i="21" s="1"/>
  <c r="E191" i="21"/>
  <c r="H191" i="21" s="1"/>
  <c r="E192" i="21"/>
  <c r="H192" i="21" s="1"/>
  <c r="E193" i="21"/>
  <c r="E194" i="21"/>
  <c r="E195" i="21"/>
  <c r="H195" i="21" s="1"/>
  <c r="E196" i="21"/>
  <c r="H196" i="21" s="1"/>
  <c r="E197" i="21"/>
  <c r="E198" i="21"/>
  <c r="H198" i="21" s="1"/>
  <c r="E199" i="21"/>
  <c r="H199" i="21" s="1"/>
  <c r="E200" i="21"/>
  <c r="H200" i="21" s="1"/>
  <c r="E201" i="21"/>
  <c r="E202" i="21"/>
  <c r="H202" i="21" s="1"/>
  <c r="E203" i="21"/>
  <c r="H203" i="21" s="1"/>
  <c r="E204" i="21"/>
  <c r="H204" i="21" s="1"/>
  <c r="E205" i="21"/>
  <c r="H205" i="21" s="1"/>
  <c r="E206" i="21"/>
  <c r="H206" i="21" s="1"/>
  <c r="E207" i="21"/>
  <c r="H207" i="21" s="1"/>
  <c r="E208" i="21"/>
  <c r="H208" i="21" s="1"/>
  <c r="E209" i="21"/>
  <c r="E210" i="21"/>
  <c r="H210" i="21" s="1"/>
  <c r="E211" i="21"/>
  <c r="H211" i="21" s="1"/>
  <c r="E212" i="21"/>
  <c r="E213" i="21"/>
  <c r="H213" i="21" s="1"/>
  <c r="E214" i="21"/>
  <c r="H214" i="21" s="1"/>
  <c r="E215" i="21"/>
  <c r="H215" i="21" s="1"/>
  <c r="E216" i="21"/>
  <c r="H216" i="21" s="1"/>
  <c r="E217" i="21"/>
  <c r="E218" i="21"/>
  <c r="E219" i="21"/>
  <c r="H219" i="21" s="1"/>
  <c r="E220" i="21"/>
  <c r="E221" i="21"/>
  <c r="H221" i="21" s="1"/>
  <c r="E222" i="21"/>
  <c r="H222" i="21" s="1"/>
  <c r="E223" i="21"/>
  <c r="H223" i="21" s="1"/>
  <c r="E224" i="21"/>
  <c r="H224" i="21" s="1"/>
  <c r="E225" i="21"/>
  <c r="E226" i="21"/>
  <c r="H226" i="21" s="1"/>
  <c r="E227" i="21"/>
  <c r="H227" i="21" s="1"/>
  <c r="E228" i="21"/>
  <c r="H228" i="21" s="1"/>
  <c r="E229" i="21"/>
  <c r="H229" i="21" s="1"/>
  <c r="E230" i="21"/>
  <c r="H230" i="21" s="1"/>
  <c r="E231" i="21"/>
  <c r="H231" i="21" s="1"/>
  <c r="E232" i="21"/>
  <c r="H232" i="21" s="1"/>
  <c r="E233" i="21"/>
  <c r="E234" i="21"/>
  <c r="H234" i="21" s="1"/>
  <c r="E235" i="21"/>
  <c r="H235" i="21" s="1"/>
  <c r="E236" i="21"/>
  <c r="E237" i="21"/>
  <c r="H237" i="21" s="1"/>
  <c r="E238" i="21"/>
  <c r="H238" i="21" s="1"/>
  <c r="E239" i="21"/>
  <c r="H239" i="21" s="1"/>
  <c r="E240" i="21"/>
  <c r="H240" i="21" s="1"/>
  <c r="E241" i="21"/>
  <c r="E242" i="21"/>
  <c r="E243" i="21"/>
  <c r="H243" i="21" s="1"/>
  <c r="E244" i="21"/>
  <c r="E245" i="21"/>
  <c r="H245" i="21" s="1"/>
  <c r="E246" i="21"/>
  <c r="H246" i="21" s="1"/>
  <c r="E247" i="21"/>
  <c r="H247" i="21" s="1"/>
  <c r="E248" i="21"/>
  <c r="H248" i="21" s="1"/>
  <c r="E249" i="21"/>
  <c r="E250" i="21"/>
  <c r="H250" i="21" s="1"/>
  <c r="E251" i="21"/>
  <c r="H251" i="21" s="1"/>
  <c r="E252" i="21"/>
  <c r="H252" i="21" s="1"/>
  <c r="E253" i="21"/>
  <c r="H253" i="21" s="1"/>
  <c r="E254" i="21"/>
  <c r="H254" i="21" s="1"/>
  <c r="E255" i="21"/>
  <c r="H255" i="21" s="1"/>
  <c r="E256" i="21"/>
  <c r="H256" i="21" s="1"/>
  <c r="E257" i="21"/>
  <c r="E258" i="21"/>
  <c r="H258" i="21" s="1"/>
  <c r="E259" i="21"/>
  <c r="H259" i="21" s="1"/>
  <c r="E260" i="21"/>
  <c r="E261" i="21"/>
  <c r="H261" i="21" s="1"/>
  <c r="E262" i="21"/>
  <c r="H262" i="21" s="1"/>
  <c r="E263" i="21"/>
  <c r="H263" i="21" s="1"/>
  <c r="E264" i="21"/>
  <c r="H264" i="21" s="1"/>
  <c r="E265" i="21"/>
  <c r="E266" i="21"/>
  <c r="H266" i="21" s="1"/>
  <c r="E267" i="21"/>
  <c r="H267" i="21" s="1"/>
  <c r="E268" i="21"/>
  <c r="E269" i="21"/>
  <c r="H269" i="21" s="1"/>
  <c r="E270" i="21"/>
  <c r="H270" i="21" s="1"/>
  <c r="E271" i="21"/>
  <c r="H271" i="21" s="1"/>
  <c r="E272" i="21"/>
  <c r="H272" i="21" s="1"/>
  <c r="E273" i="21"/>
  <c r="E274" i="21"/>
  <c r="H274" i="21" s="1"/>
  <c r="E275" i="21"/>
  <c r="H275" i="21" s="1"/>
  <c r="E276" i="21"/>
  <c r="H276" i="21" s="1"/>
  <c r="E277" i="21"/>
  <c r="H277" i="21" s="1"/>
  <c r="E278" i="21"/>
  <c r="H278" i="21" s="1"/>
  <c r="E279" i="21"/>
  <c r="E280" i="21"/>
  <c r="H280" i="21" s="1"/>
  <c r="E281" i="21"/>
  <c r="E282" i="21"/>
  <c r="H282" i="21" s="1"/>
  <c r="E283" i="21"/>
  <c r="H283" i="21" s="1"/>
  <c r="E284" i="21"/>
  <c r="E285" i="21"/>
  <c r="H285" i="21" s="1"/>
  <c r="E286" i="21"/>
  <c r="H286" i="21" s="1"/>
  <c r="E287" i="21"/>
  <c r="E288" i="21"/>
  <c r="H288" i="21" s="1"/>
  <c r="E289" i="21"/>
  <c r="E290" i="21"/>
  <c r="H290" i="21" s="1"/>
  <c r="E291" i="21"/>
  <c r="H291" i="21" s="1"/>
  <c r="E292" i="21"/>
  <c r="E293" i="21"/>
  <c r="H293" i="21" s="1"/>
  <c r="E294" i="21"/>
  <c r="H294" i="21" s="1"/>
  <c r="E295" i="21"/>
  <c r="E296" i="21"/>
  <c r="H296" i="21" s="1"/>
  <c r="E297" i="21"/>
  <c r="E298" i="21"/>
  <c r="H298" i="21" s="1"/>
  <c r="E299" i="21"/>
  <c r="H299" i="21" s="1"/>
  <c r="E300" i="21"/>
  <c r="H300" i="21" s="1"/>
  <c r="E301" i="21"/>
  <c r="H301" i="21" s="1"/>
  <c r="E302" i="21"/>
  <c r="H302" i="21" s="1"/>
  <c r="E303" i="21"/>
  <c r="H303" i="21" s="1"/>
  <c r="E304" i="21"/>
  <c r="H304" i="21" s="1"/>
  <c r="E305" i="21"/>
  <c r="H305" i="21" s="1"/>
  <c r="E306" i="21"/>
  <c r="E307" i="21"/>
  <c r="H307" i="21" s="1"/>
  <c r="E308" i="21"/>
  <c r="E309" i="21"/>
  <c r="H309" i="21" s="1"/>
  <c r="E310" i="21"/>
  <c r="H310" i="21" s="1"/>
  <c r="E311" i="21"/>
  <c r="H311" i="21" s="1"/>
  <c r="E312" i="21"/>
  <c r="H312" i="21" s="1"/>
  <c r="E313" i="21"/>
  <c r="E314" i="21"/>
  <c r="H314" i="21" s="1"/>
  <c r="E315" i="21"/>
  <c r="H315" i="21" s="1"/>
  <c r="E316" i="21"/>
  <c r="E317" i="21"/>
  <c r="H317" i="21" s="1"/>
  <c r="E318" i="21"/>
  <c r="H318" i="21" s="1"/>
  <c r="E319" i="21"/>
  <c r="H319" i="21" s="1"/>
  <c r="E320" i="21"/>
  <c r="H320" i="21" s="1"/>
  <c r="E321" i="21"/>
  <c r="H321" i="21" s="1"/>
  <c r="E322" i="21"/>
  <c r="H322" i="21" s="1"/>
  <c r="E323" i="21"/>
  <c r="H323" i="21" s="1"/>
  <c r="E324" i="21"/>
  <c r="H324" i="21" s="1"/>
  <c r="E325" i="21"/>
  <c r="H325" i="21" s="1"/>
  <c r="E326" i="21"/>
  <c r="H326" i="21" s="1"/>
  <c r="E327" i="21"/>
  <c r="H327" i="21" s="1"/>
  <c r="E328" i="21"/>
  <c r="H328" i="21" s="1"/>
  <c r="E329" i="21"/>
  <c r="E330" i="21"/>
  <c r="H330" i="21" s="1"/>
  <c r="E331" i="21"/>
  <c r="H331" i="21" s="1"/>
  <c r="E332" i="21"/>
  <c r="H332" i="21" s="1"/>
  <c r="E333" i="21"/>
  <c r="H333" i="21" s="1"/>
  <c r="E334" i="21"/>
  <c r="H334" i="21" s="1"/>
  <c r="E335" i="21"/>
  <c r="H335" i="21" s="1"/>
  <c r="E336" i="21"/>
  <c r="H336" i="21" s="1"/>
  <c r="E337" i="21"/>
  <c r="H337" i="21" s="1"/>
  <c r="E338" i="21"/>
  <c r="H338" i="21" s="1"/>
  <c r="E339" i="21"/>
  <c r="H339" i="21" s="1"/>
  <c r="E340" i="21"/>
  <c r="E341" i="21"/>
  <c r="H341" i="21" s="1"/>
  <c r="E342" i="21"/>
  <c r="H342" i="21" s="1"/>
  <c r="E343" i="21"/>
  <c r="H343" i="21" s="1"/>
  <c r="E344" i="21"/>
  <c r="H344" i="21" s="1"/>
  <c r="E345" i="21"/>
  <c r="E346" i="21"/>
  <c r="H346" i="21" s="1"/>
  <c r="E347" i="21"/>
  <c r="H347" i="21" s="1"/>
  <c r="E348" i="21"/>
  <c r="E349" i="21"/>
  <c r="H349" i="21" s="1"/>
  <c r="E350" i="21"/>
  <c r="H350" i="21" s="1"/>
  <c r="E351" i="21"/>
  <c r="H351" i="21" s="1"/>
  <c r="E352" i="21"/>
  <c r="H352" i="21" s="1"/>
  <c r="E353" i="21"/>
  <c r="E354" i="21"/>
  <c r="H354" i="21" s="1"/>
  <c r="E355" i="21"/>
  <c r="H355" i="21" s="1"/>
  <c r="E356" i="21"/>
  <c r="H356" i="21" s="1"/>
  <c r="E357" i="21"/>
  <c r="H357" i="21" s="1"/>
  <c r="E358" i="21"/>
  <c r="H358" i="21" s="1"/>
  <c r="E359" i="21"/>
  <c r="H359" i="21" s="1"/>
  <c r="E360" i="21"/>
  <c r="H360" i="21" s="1"/>
  <c r="E361" i="21"/>
  <c r="E362" i="21"/>
  <c r="H362" i="21" s="1"/>
  <c r="E363" i="21"/>
  <c r="H363" i="21" s="1"/>
  <c r="E364" i="21"/>
  <c r="H364" i="21" s="1"/>
  <c r="E365" i="21"/>
  <c r="H365" i="21" s="1"/>
  <c r="E366" i="21"/>
  <c r="H366" i="21" s="1"/>
  <c r="E367" i="21"/>
  <c r="H367" i="21" s="1"/>
  <c r="E368" i="21"/>
  <c r="H368" i="21" s="1"/>
  <c r="E369" i="21"/>
  <c r="E370" i="21"/>
  <c r="E371" i="21"/>
  <c r="H371" i="21" s="1"/>
  <c r="E372" i="21"/>
  <c r="E373" i="21"/>
  <c r="H373" i="21" s="1"/>
  <c r="E374" i="21"/>
  <c r="H374" i="21" s="1"/>
  <c r="E375" i="21"/>
  <c r="H375" i="21" s="1"/>
  <c r="E376" i="21"/>
  <c r="H376" i="21" s="1"/>
  <c r="E377" i="21"/>
  <c r="H377" i="21" s="1"/>
  <c r="E378" i="21"/>
  <c r="H378" i="21" s="1"/>
  <c r="E379" i="21"/>
  <c r="H379" i="21" s="1"/>
  <c r="E380" i="21"/>
  <c r="H380" i="21" s="1"/>
  <c r="E381" i="21"/>
  <c r="H381" i="21" s="1"/>
  <c r="E382" i="21"/>
  <c r="H382" i="21" s="1"/>
  <c r="E383" i="21"/>
  <c r="H383" i="21" s="1"/>
  <c r="E384" i="21"/>
  <c r="H384" i="21" s="1"/>
  <c r="E385" i="21"/>
  <c r="E386" i="21"/>
  <c r="H386" i="21" s="1"/>
  <c r="E387" i="21"/>
  <c r="H387" i="21" s="1"/>
  <c r="E388" i="21"/>
  <c r="H388" i="21" s="1"/>
  <c r="E389" i="21"/>
  <c r="H389" i="21" s="1"/>
  <c r="E390" i="21"/>
  <c r="H390" i="21" s="1"/>
  <c r="E391" i="21"/>
  <c r="H391" i="21" s="1"/>
  <c r="E392" i="21"/>
  <c r="H392" i="21" s="1"/>
  <c r="E393" i="21"/>
  <c r="E394" i="21"/>
  <c r="H394" i="21" s="1"/>
  <c r="E395" i="21"/>
  <c r="H395" i="21" s="1"/>
  <c r="E396" i="21"/>
  <c r="E397" i="21"/>
  <c r="H397" i="21" s="1"/>
  <c r="E398" i="21"/>
  <c r="H398" i="21" s="1"/>
  <c r="E399" i="21"/>
  <c r="H399" i="21" s="1"/>
  <c r="E400" i="21"/>
  <c r="H400" i="21" s="1"/>
  <c r="E401" i="21"/>
  <c r="E402" i="21"/>
  <c r="H402" i="21" s="1"/>
  <c r="E403" i="21"/>
  <c r="H403" i="21" s="1"/>
  <c r="E404" i="21"/>
  <c r="E405" i="21"/>
  <c r="H405" i="21" s="1"/>
  <c r="E406" i="21"/>
  <c r="H406" i="21" s="1"/>
  <c r="E407" i="21"/>
  <c r="H407" i="21" s="1"/>
  <c r="E408" i="21"/>
  <c r="H408" i="21" s="1"/>
  <c r="E409" i="21"/>
  <c r="H409" i="21" s="1"/>
  <c r="E410" i="21"/>
  <c r="H410" i="21" s="1"/>
  <c r="E411" i="21"/>
  <c r="H411" i="21" s="1"/>
  <c r="E412" i="21"/>
  <c r="H412" i="21" s="1"/>
  <c r="E413" i="21"/>
  <c r="H413" i="21" s="1"/>
  <c r="E414" i="21"/>
  <c r="H414" i="21" s="1"/>
  <c r="E415" i="21"/>
  <c r="H415" i="21" s="1"/>
  <c r="E416" i="21"/>
  <c r="H416" i="21" s="1"/>
  <c r="E417" i="21"/>
  <c r="H417" i="21" s="1"/>
  <c r="E418" i="21"/>
  <c r="H418" i="21" s="1"/>
  <c r="E419" i="21"/>
  <c r="H419" i="21" s="1"/>
  <c r="E420" i="21"/>
  <c r="H420" i="21" s="1"/>
  <c r="E421" i="21"/>
  <c r="H421" i="21" s="1"/>
  <c r="E422" i="21"/>
  <c r="H422" i="21" s="1"/>
  <c r="E423" i="21"/>
  <c r="H423" i="21" s="1"/>
  <c r="E424" i="21"/>
  <c r="H424" i="21" s="1"/>
  <c r="E425" i="21"/>
  <c r="H425" i="21" s="1"/>
  <c r="E426" i="21"/>
  <c r="E427" i="21"/>
  <c r="E428" i="21"/>
  <c r="E429" i="21"/>
  <c r="H429" i="21" s="1"/>
  <c r="F179" i="21"/>
  <c r="F180" i="21"/>
  <c r="F181" i="21"/>
  <c r="F182" i="21"/>
  <c r="F183" i="21"/>
  <c r="F184" i="21"/>
  <c r="I184" i="21" s="1"/>
  <c r="F185" i="21"/>
  <c r="F186" i="21"/>
  <c r="F187" i="21"/>
  <c r="I187" i="21" s="1"/>
  <c r="F188" i="21"/>
  <c r="AC188" i="21" s="1"/>
  <c r="F189" i="21"/>
  <c r="F190" i="21"/>
  <c r="F191" i="21"/>
  <c r="F192" i="21"/>
  <c r="I192" i="21" s="1"/>
  <c r="F193" i="21"/>
  <c r="F194" i="21"/>
  <c r="F195" i="21"/>
  <c r="F196" i="21"/>
  <c r="AC196" i="21" s="1"/>
  <c r="F197" i="21"/>
  <c r="F198" i="21"/>
  <c r="F199" i="21"/>
  <c r="F200" i="21"/>
  <c r="I200" i="21" s="1"/>
  <c r="F201" i="21"/>
  <c r="I201" i="21" s="1"/>
  <c r="F202" i="21"/>
  <c r="F203" i="21"/>
  <c r="F204" i="21"/>
  <c r="AC204" i="21" s="1"/>
  <c r="F205" i="21"/>
  <c r="F206" i="21"/>
  <c r="F207" i="21"/>
  <c r="F208" i="21"/>
  <c r="I208" i="21" s="1"/>
  <c r="F209" i="21"/>
  <c r="I209" i="21" s="1"/>
  <c r="F210" i="21"/>
  <c r="F211" i="21"/>
  <c r="F212" i="21"/>
  <c r="AC212" i="21" s="1"/>
  <c r="F213" i="21"/>
  <c r="F214" i="21"/>
  <c r="F215" i="21"/>
  <c r="F216" i="21"/>
  <c r="I216" i="21" s="1"/>
  <c r="F217" i="21"/>
  <c r="I217" i="21" s="1"/>
  <c r="F218" i="21"/>
  <c r="F219" i="21"/>
  <c r="F220" i="21"/>
  <c r="AC220" i="21" s="1"/>
  <c r="F221" i="21"/>
  <c r="F222" i="21"/>
  <c r="F223" i="21"/>
  <c r="F224" i="21"/>
  <c r="I224" i="21" s="1"/>
  <c r="F225" i="21"/>
  <c r="F226" i="21"/>
  <c r="F227" i="21"/>
  <c r="F228" i="21"/>
  <c r="AC228" i="21" s="1"/>
  <c r="F229" i="21"/>
  <c r="F230" i="21"/>
  <c r="F231" i="21"/>
  <c r="F232" i="21"/>
  <c r="I232" i="21" s="1"/>
  <c r="F233" i="21"/>
  <c r="F234" i="21"/>
  <c r="F235" i="21"/>
  <c r="I235" i="21" s="1"/>
  <c r="F236" i="21"/>
  <c r="AC236" i="21" s="1"/>
  <c r="F237" i="21"/>
  <c r="F238" i="21"/>
  <c r="F239" i="21"/>
  <c r="F240" i="21"/>
  <c r="I240" i="21" s="1"/>
  <c r="F241" i="21"/>
  <c r="I241" i="21" s="1"/>
  <c r="F242" i="21"/>
  <c r="F243" i="21"/>
  <c r="I243" i="21" s="1"/>
  <c r="F244" i="21"/>
  <c r="AC244" i="21" s="1"/>
  <c r="F245" i="21"/>
  <c r="F246" i="21"/>
  <c r="F247" i="21"/>
  <c r="F248" i="21"/>
  <c r="I248" i="21" s="1"/>
  <c r="F249" i="21"/>
  <c r="I249" i="21" s="1"/>
  <c r="F250" i="21"/>
  <c r="F251" i="21"/>
  <c r="F252" i="21"/>
  <c r="AC252" i="21" s="1"/>
  <c r="F253" i="21"/>
  <c r="F254" i="21"/>
  <c r="F255" i="21"/>
  <c r="F256" i="21"/>
  <c r="I256" i="21" s="1"/>
  <c r="F257" i="21"/>
  <c r="F258" i="21"/>
  <c r="F259" i="21"/>
  <c r="F260" i="21"/>
  <c r="AC260" i="21" s="1"/>
  <c r="F261" i="21"/>
  <c r="F262" i="21"/>
  <c r="F263" i="21"/>
  <c r="F264" i="21"/>
  <c r="I264" i="21" s="1"/>
  <c r="F265" i="21"/>
  <c r="F266" i="21"/>
  <c r="F267" i="21"/>
  <c r="F268" i="21"/>
  <c r="AC268" i="21" s="1"/>
  <c r="F269" i="21"/>
  <c r="F270" i="21"/>
  <c r="F271" i="21"/>
  <c r="F272" i="21"/>
  <c r="I272" i="21" s="1"/>
  <c r="F273" i="21"/>
  <c r="F274" i="21"/>
  <c r="F275" i="21"/>
  <c r="I275" i="21" s="1"/>
  <c r="F276" i="21"/>
  <c r="AC276" i="21" s="1"/>
  <c r="F277" i="21"/>
  <c r="F278" i="21"/>
  <c r="F279" i="21"/>
  <c r="F280" i="21"/>
  <c r="I280" i="21" s="1"/>
  <c r="F281" i="21"/>
  <c r="I281" i="21" s="1"/>
  <c r="F282" i="21"/>
  <c r="F283" i="21"/>
  <c r="F284" i="21"/>
  <c r="AC284" i="21" s="1"/>
  <c r="F285" i="21"/>
  <c r="F286" i="21"/>
  <c r="F287" i="21"/>
  <c r="F288" i="21"/>
  <c r="I288" i="21" s="1"/>
  <c r="F289" i="21"/>
  <c r="I289" i="21" s="1"/>
  <c r="F290" i="21"/>
  <c r="F291" i="21"/>
  <c r="F292" i="21"/>
  <c r="AC292" i="21" s="1"/>
  <c r="F293" i="21"/>
  <c r="F294" i="21"/>
  <c r="F295" i="21"/>
  <c r="F296" i="21"/>
  <c r="I296" i="21" s="1"/>
  <c r="F297" i="21"/>
  <c r="I297" i="21" s="1"/>
  <c r="F298" i="21"/>
  <c r="F299" i="21"/>
  <c r="F300" i="21"/>
  <c r="AC300" i="21" s="1"/>
  <c r="F301" i="21"/>
  <c r="F302" i="21"/>
  <c r="F303" i="21"/>
  <c r="F304" i="21"/>
  <c r="I304" i="21" s="1"/>
  <c r="F305" i="21"/>
  <c r="F306" i="21"/>
  <c r="F307" i="21"/>
  <c r="I307" i="21" s="1"/>
  <c r="F308" i="21"/>
  <c r="AC308" i="21" s="1"/>
  <c r="F309" i="21"/>
  <c r="F310" i="21"/>
  <c r="F311" i="21"/>
  <c r="F312" i="21"/>
  <c r="I312" i="21" s="1"/>
  <c r="F313" i="21"/>
  <c r="I313" i="21" s="1"/>
  <c r="F314" i="21"/>
  <c r="F315" i="21"/>
  <c r="F316" i="21"/>
  <c r="AC316" i="21" s="1"/>
  <c r="F317" i="21"/>
  <c r="F318" i="21"/>
  <c r="F319" i="21"/>
  <c r="F320" i="21"/>
  <c r="I320" i="21" s="1"/>
  <c r="F321" i="21"/>
  <c r="I321" i="21" s="1"/>
  <c r="F322" i="21"/>
  <c r="F323" i="21"/>
  <c r="F324" i="21"/>
  <c r="AC324" i="21" s="1"/>
  <c r="F325" i="21"/>
  <c r="F326" i="21"/>
  <c r="F327" i="21"/>
  <c r="F328" i="21"/>
  <c r="I328" i="21" s="1"/>
  <c r="F329" i="21"/>
  <c r="I329" i="21" s="1"/>
  <c r="F330" i="21"/>
  <c r="F331" i="21"/>
  <c r="F332" i="21"/>
  <c r="AC332" i="21" s="1"/>
  <c r="F333" i="21"/>
  <c r="F334" i="21"/>
  <c r="F335" i="21"/>
  <c r="F336" i="21"/>
  <c r="I336" i="21" s="1"/>
  <c r="F337" i="21"/>
  <c r="F338" i="21"/>
  <c r="F339" i="21"/>
  <c r="I339" i="21" s="1"/>
  <c r="F340" i="21"/>
  <c r="AC340" i="21" s="1"/>
  <c r="F341" i="21"/>
  <c r="F342" i="21"/>
  <c r="F343" i="21"/>
  <c r="F344" i="21"/>
  <c r="I344" i="21" s="1"/>
  <c r="F345" i="21"/>
  <c r="F346" i="21"/>
  <c r="F347" i="21"/>
  <c r="I347" i="21" s="1"/>
  <c r="F348" i="21"/>
  <c r="AC348" i="21" s="1"/>
  <c r="F349" i="21"/>
  <c r="F350" i="21"/>
  <c r="F351" i="21"/>
  <c r="F352" i="21"/>
  <c r="I352" i="21" s="1"/>
  <c r="F353" i="21"/>
  <c r="I353" i="21" s="1"/>
  <c r="F354" i="21"/>
  <c r="F355" i="21"/>
  <c r="I355" i="21" s="1"/>
  <c r="F356" i="21"/>
  <c r="AC356" i="21" s="1"/>
  <c r="F357" i="21"/>
  <c r="F358" i="21"/>
  <c r="F359" i="21"/>
  <c r="F360" i="21"/>
  <c r="I360" i="21" s="1"/>
  <c r="F361" i="21"/>
  <c r="I361" i="21" s="1"/>
  <c r="F362" i="21"/>
  <c r="F363" i="21"/>
  <c r="I363" i="21" s="1"/>
  <c r="F364" i="21"/>
  <c r="AC364" i="21" s="1"/>
  <c r="F365" i="21"/>
  <c r="F366" i="21"/>
  <c r="F367" i="21"/>
  <c r="F368" i="21"/>
  <c r="I368" i="21" s="1"/>
  <c r="F369" i="21"/>
  <c r="I369" i="21" s="1"/>
  <c r="F370" i="21"/>
  <c r="F371" i="21"/>
  <c r="I371" i="21" s="1"/>
  <c r="F372" i="21"/>
  <c r="AC372" i="21" s="1"/>
  <c r="F373" i="21"/>
  <c r="F374" i="21"/>
  <c r="F375" i="21"/>
  <c r="F376" i="21"/>
  <c r="I376" i="21" s="1"/>
  <c r="F377" i="21"/>
  <c r="F378" i="21"/>
  <c r="F379" i="21"/>
  <c r="F380" i="21"/>
  <c r="AC380" i="21" s="1"/>
  <c r="F381" i="21"/>
  <c r="F382" i="21"/>
  <c r="F383" i="21"/>
  <c r="F384" i="21"/>
  <c r="I384" i="21" s="1"/>
  <c r="F385" i="21"/>
  <c r="I385" i="21" s="1"/>
  <c r="F386" i="21"/>
  <c r="F387" i="21"/>
  <c r="F388" i="21"/>
  <c r="AC388" i="21" s="1"/>
  <c r="F389" i="21"/>
  <c r="F390" i="21"/>
  <c r="F391" i="21"/>
  <c r="I391" i="21" s="1"/>
  <c r="F392" i="21"/>
  <c r="I392" i="21" s="1"/>
  <c r="F393" i="21"/>
  <c r="I393" i="21" s="1"/>
  <c r="F394" i="21"/>
  <c r="F395" i="21"/>
  <c r="I395" i="21" s="1"/>
  <c r="F396" i="21"/>
  <c r="AC396" i="21" s="1"/>
  <c r="F397" i="21"/>
  <c r="F398" i="21"/>
  <c r="F399" i="21"/>
  <c r="I399" i="21" s="1"/>
  <c r="F400" i="21"/>
  <c r="I400" i="21" s="1"/>
  <c r="F401" i="21"/>
  <c r="I401" i="21" s="1"/>
  <c r="F402" i="21"/>
  <c r="F403" i="21"/>
  <c r="I403" i="21" s="1"/>
  <c r="F404" i="21"/>
  <c r="AC404" i="21" s="1"/>
  <c r="F405" i="21"/>
  <c r="F406" i="21"/>
  <c r="F407" i="21"/>
  <c r="F408" i="21"/>
  <c r="I408" i="21" s="1"/>
  <c r="F409" i="21"/>
  <c r="I409" i="21" s="1"/>
  <c r="F410" i="21"/>
  <c r="F411" i="21"/>
  <c r="F412" i="21"/>
  <c r="AC412" i="21" s="1"/>
  <c r="F413" i="21"/>
  <c r="F414" i="21"/>
  <c r="F415" i="21"/>
  <c r="F416" i="21"/>
  <c r="I416" i="21" s="1"/>
  <c r="F417" i="21"/>
  <c r="F418" i="21"/>
  <c r="F419" i="21"/>
  <c r="I419" i="21" s="1"/>
  <c r="F420" i="21"/>
  <c r="AC420" i="21" s="1"/>
  <c r="F421" i="21"/>
  <c r="F422" i="21"/>
  <c r="F423" i="21"/>
  <c r="F424" i="21"/>
  <c r="I424" i="21" s="1"/>
  <c r="F425" i="21"/>
  <c r="F426" i="21"/>
  <c r="F427" i="21"/>
  <c r="I427" i="21" s="1"/>
  <c r="F428" i="21"/>
  <c r="AC428" i="21" s="1"/>
  <c r="F429" i="21"/>
  <c r="G180" i="21"/>
  <c r="G188" i="21"/>
  <c r="G189" i="21"/>
  <c r="G191" i="21"/>
  <c r="G196" i="21"/>
  <c r="G204" i="21"/>
  <c r="G207" i="21"/>
  <c r="G212" i="21"/>
  <c r="G219" i="21"/>
  <c r="G220" i="21"/>
  <c r="G228" i="21"/>
  <c r="G231" i="21"/>
  <c r="G236" i="21"/>
  <c r="G244" i="21"/>
  <c r="G247" i="21"/>
  <c r="G252" i="21"/>
  <c r="G254" i="21"/>
  <c r="G260" i="21"/>
  <c r="G263" i="21"/>
  <c r="G265" i="21"/>
  <c r="G266" i="21"/>
  <c r="G268" i="21"/>
  <c r="G276" i="21"/>
  <c r="G279" i="21"/>
  <c r="G281" i="21"/>
  <c r="G282" i="21"/>
  <c r="G284" i="21"/>
  <c r="G292" i="21"/>
  <c r="G293" i="21"/>
  <c r="G295" i="21"/>
  <c r="G297" i="21"/>
  <c r="G300" i="21"/>
  <c r="G308" i="21"/>
  <c r="G311" i="21"/>
  <c r="G313" i="21"/>
  <c r="G316" i="21"/>
  <c r="G324" i="21"/>
  <c r="G332" i="21"/>
  <c r="G335" i="21"/>
  <c r="G337" i="21"/>
  <c r="G340" i="21"/>
  <c r="G348" i="21"/>
  <c r="G356" i="21"/>
  <c r="G359" i="21"/>
  <c r="G364" i="21"/>
  <c r="G372" i="21"/>
  <c r="G375" i="21"/>
  <c r="G377" i="21"/>
  <c r="G380" i="21"/>
  <c r="G388" i="21"/>
  <c r="G396" i="21"/>
  <c r="G399" i="21"/>
  <c r="G401" i="21"/>
  <c r="G404" i="21"/>
  <c r="G412" i="21"/>
  <c r="G420" i="21"/>
  <c r="G423" i="21"/>
  <c r="G428" i="21"/>
  <c r="H185" i="21"/>
  <c r="H188" i="21"/>
  <c r="H193" i="21"/>
  <c r="H201" i="21"/>
  <c r="H209" i="21"/>
  <c r="H212" i="21"/>
  <c r="H217" i="21"/>
  <c r="H220" i="21"/>
  <c r="H225" i="21"/>
  <c r="H233" i="21"/>
  <c r="H236" i="21"/>
  <c r="H241" i="21"/>
  <c r="H244" i="21"/>
  <c r="H249" i="21"/>
  <c r="H257" i="21"/>
  <c r="H260" i="21"/>
  <c r="H265" i="21"/>
  <c r="H268" i="21"/>
  <c r="H273" i="21"/>
  <c r="H281" i="21"/>
  <c r="H284" i="21"/>
  <c r="H289" i="21"/>
  <c r="H292" i="21"/>
  <c r="H295" i="21"/>
  <c r="H297" i="21"/>
  <c r="H306" i="21"/>
  <c r="H308" i="21"/>
  <c r="H313" i="21"/>
  <c r="H316" i="21"/>
  <c r="H340" i="21"/>
  <c r="H345" i="21"/>
  <c r="H348" i="21"/>
  <c r="H353" i="21"/>
  <c r="H361" i="21"/>
  <c r="H369" i="21"/>
  <c r="H370" i="21"/>
  <c r="H372" i="21"/>
  <c r="H385" i="21"/>
  <c r="H393" i="21"/>
  <c r="H396" i="21"/>
  <c r="H401" i="21"/>
  <c r="H404" i="21"/>
  <c r="H426" i="21"/>
  <c r="H427" i="21"/>
  <c r="H428" i="21"/>
  <c r="I182" i="21"/>
  <c r="I185" i="21"/>
  <c r="I193" i="21"/>
  <c r="I215" i="21"/>
  <c r="I222" i="21"/>
  <c r="I225" i="21"/>
  <c r="I233" i="21"/>
  <c r="I238" i="21"/>
  <c r="I246" i="21"/>
  <c r="I254" i="21"/>
  <c r="I257" i="21"/>
  <c r="I265" i="21"/>
  <c r="I273" i="21"/>
  <c r="I279" i="21"/>
  <c r="I286" i="21"/>
  <c r="I302" i="21"/>
  <c r="I305" i="21"/>
  <c r="I310" i="21"/>
  <c r="I311" i="21"/>
  <c r="I326" i="21"/>
  <c r="I334" i="21"/>
  <c r="I337" i="21"/>
  <c r="I345" i="21"/>
  <c r="I350" i="21"/>
  <c r="I366" i="21"/>
  <c r="I374" i="21"/>
  <c r="I375" i="21"/>
  <c r="I377" i="21"/>
  <c r="I382" i="21"/>
  <c r="I414" i="21"/>
  <c r="I417" i="21"/>
  <c r="I425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197" i="21"/>
  <c r="J198" i="21"/>
  <c r="J199" i="21"/>
  <c r="J200" i="21"/>
  <c r="J201" i="21"/>
  <c r="J202" i="21"/>
  <c r="J203" i="21"/>
  <c r="J204" i="21"/>
  <c r="J205" i="21"/>
  <c r="J206" i="21"/>
  <c r="J207" i="21"/>
  <c r="J208" i="21"/>
  <c r="J209" i="21"/>
  <c r="J210" i="21"/>
  <c r="J211" i="21"/>
  <c r="J212" i="21"/>
  <c r="J213" i="21"/>
  <c r="J214" i="21"/>
  <c r="J215" i="21"/>
  <c r="J216" i="21"/>
  <c r="J217" i="21"/>
  <c r="J218" i="21"/>
  <c r="J219" i="21"/>
  <c r="J220" i="21"/>
  <c r="J221" i="21"/>
  <c r="J222" i="21"/>
  <c r="J223" i="21"/>
  <c r="J224" i="21"/>
  <c r="J225" i="21"/>
  <c r="J226" i="21"/>
  <c r="J227" i="21"/>
  <c r="J228" i="21"/>
  <c r="J229" i="21"/>
  <c r="J230" i="21"/>
  <c r="J231" i="21"/>
  <c r="J232" i="21"/>
  <c r="J233" i="21"/>
  <c r="J234" i="21"/>
  <c r="J235" i="21"/>
  <c r="J236" i="21"/>
  <c r="J237" i="21"/>
  <c r="J238" i="21"/>
  <c r="J239" i="21"/>
  <c r="J240" i="21"/>
  <c r="J241" i="21"/>
  <c r="J242" i="21"/>
  <c r="J243" i="21"/>
  <c r="J244" i="21"/>
  <c r="J245" i="21"/>
  <c r="J246" i="21"/>
  <c r="J247" i="21"/>
  <c r="J248" i="21"/>
  <c r="J249" i="21"/>
  <c r="J250" i="21"/>
  <c r="J251" i="21"/>
  <c r="J252" i="21"/>
  <c r="J253" i="21"/>
  <c r="J254" i="21"/>
  <c r="J255" i="21"/>
  <c r="J256" i="21"/>
  <c r="J257" i="21"/>
  <c r="J258" i="21"/>
  <c r="J259" i="21"/>
  <c r="J260" i="21"/>
  <c r="J261" i="21"/>
  <c r="J262" i="21"/>
  <c r="J263" i="21"/>
  <c r="J264" i="21"/>
  <c r="J265" i="21"/>
  <c r="J266" i="21"/>
  <c r="J267" i="21"/>
  <c r="J268" i="21"/>
  <c r="J269" i="21"/>
  <c r="J270" i="21"/>
  <c r="J271" i="21"/>
  <c r="J272" i="21"/>
  <c r="J273" i="21"/>
  <c r="J274" i="21"/>
  <c r="J275" i="21"/>
  <c r="J276" i="21"/>
  <c r="J277" i="21"/>
  <c r="J278" i="21"/>
  <c r="J279" i="21"/>
  <c r="J280" i="21"/>
  <c r="J281" i="21"/>
  <c r="J282" i="21"/>
  <c r="J283" i="21"/>
  <c r="J284" i="21"/>
  <c r="J285" i="21"/>
  <c r="J286" i="21"/>
  <c r="J287" i="21"/>
  <c r="J288" i="21"/>
  <c r="J289" i="21"/>
  <c r="J290" i="21"/>
  <c r="J291" i="21"/>
  <c r="J292" i="21"/>
  <c r="J293" i="21"/>
  <c r="J294" i="21"/>
  <c r="J295" i="21"/>
  <c r="J296" i="21"/>
  <c r="J297" i="21"/>
  <c r="J298" i="21"/>
  <c r="J299" i="21"/>
  <c r="J300" i="21"/>
  <c r="J301" i="21"/>
  <c r="J302" i="21"/>
  <c r="J303" i="21"/>
  <c r="J304" i="21"/>
  <c r="J305" i="21"/>
  <c r="J306" i="21"/>
  <c r="J307" i="21"/>
  <c r="J308" i="21"/>
  <c r="J309" i="21"/>
  <c r="J310" i="21"/>
  <c r="J311" i="21"/>
  <c r="J312" i="21"/>
  <c r="J313" i="21"/>
  <c r="J314" i="21"/>
  <c r="J315" i="21"/>
  <c r="J316" i="21"/>
  <c r="J317" i="21"/>
  <c r="J318" i="21"/>
  <c r="J319" i="21"/>
  <c r="J320" i="21"/>
  <c r="J321" i="21"/>
  <c r="J322" i="21"/>
  <c r="J323" i="21"/>
  <c r="J324" i="21"/>
  <c r="J325" i="21"/>
  <c r="J326" i="21"/>
  <c r="J327" i="21"/>
  <c r="J328" i="21"/>
  <c r="J329" i="21"/>
  <c r="J330" i="21"/>
  <c r="J331" i="21"/>
  <c r="J332" i="21"/>
  <c r="J333" i="21"/>
  <c r="J334" i="21"/>
  <c r="J335" i="21"/>
  <c r="J336" i="21"/>
  <c r="J337" i="21"/>
  <c r="J338" i="21"/>
  <c r="J339" i="21"/>
  <c r="J340" i="21"/>
  <c r="J341" i="21"/>
  <c r="J342" i="21"/>
  <c r="J343" i="21"/>
  <c r="J344" i="21"/>
  <c r="J345" i="21"/>
  <c r="J346" i="21"/>
  <c r="J347" i="21"/>
  <c r="J348" i="21"/>
  <c r="J349" i="21"/>
  <c r="J350" i="21"/>
  <c r="J351" i="21"/>
  <c r="J352" i="21"/>
  <c r="J353" i="21"/>
  <c r="J354" i="21"/>
  <c r="J355" i="21"/>
  <c r="J356" i="21"/>
  <c r="J357" i="21"/>
  <c r="J358" i="21"/>
  <c r="J359" i="21"/>
  <c r="J360" i="21"/>
  <c r="J361" i="21"/>
  <c r="J362" i="21"/>
  <c r="J363" i="21"/>
  <c r="J364" i="21"/>
  <c r="J365" i="21"/>
  <c r="J366" i="21"/>
  <c r="J367" i="21"/>
  <c r="J368" i="21"/>
  <c r="J369" i="21"/>
  <c r="J370" i="21"/>
  <c r="J371" i="21"/>
  <c r="J372" i="21"/>
  <c r="J373" i="21"/>
  <c r="J374" i="21"/>
  <c r="J375" i="21"/>
  <c r="J376" i="21"/>
  <c r="J377" i="21"/>
  <c r="J378" i="21"/>
  <c r="J379" i="21"/>
  <c r="J380" i="21"/>
  <c r="J381" i="21"/>
  <c r="J382" i="21"/>
  <c r="J383" i="21"/>
  <c r="J384" i="21"/>
  <c r="J385" i="21"/>
  <c r="J386" i="21"/>
  <c r="J387" i="21"/>
  <c r="J388" i="21"/>
  <c r="J389" i="21"/>
  <c r="J390" i="21"/>
  <c r="J391" i="21"/>
  <c r="J392" i="21"/>
  <c r="J393" i="21"/>
  <c r="J394" i="21"/>
  <c r="J395" i="21"/>
  <c r="J396" i="21"/>
  <c r="J397" i="21"/>
  <c r="J398" i="21"/>
  <c r="J399" i="21"/>
  <c r="J400" i="21"/>
  <c r="J401" i="21"/>
  <c r="J402" i="21"/>
  <c r="J403" i="21"/>
  <c r="J404" i="21"/>
  <c r="J405" i="21"/>
  <c r="J406" i="21"/>
  <c r="J407" i="21"/>
  <c r="J408" i="21"/>
  <c r="J409" i="21"/>
  <c r="J410" i="21"/>
  <c r="J411" i="21"/>
  <c r="J412" i="21"/>
  <c r="J413" i="21"/>
  <c r="J414" i="21"/>
  <c r="J415" i="21"/>
  <c r="J416" i="21"/>
  <c r="J417" i="21"/>
  <c r="J418" i="21"/>
  <c r="J419" i="21"/>
  <c r="J420" i="21"/>
  <c r="J421" i="21"/>
  <c r="J422" i="21"/>
  <c r="J423" i="21"/>
  <c r="J424" i="21"/>
  <c r="J425" i="21"/>
  <c r="J426" i="21"/>
  <c r="J427" i="21"/>
  <c r="J428" i="21"/>
  <c r="J429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197" i="21"/>
  <c r="K198" i="21"/>
  <c r="K199" i="21"/>
  <c r="K200" i="21"/>
  <c r="K201" i="21"/>
  <c r="K202" i="21"/>
  <c r="K203" i="21"/>
  <c r="K204" i="21"/>
  <c r="K205" i="21"/>
  <c r="K206" i="21"/>
  <c r="K207" i="21"/>
  <c r="K208" i="21"/>
  <c r="K209" i="21"/>
  <c r="K210" i="21"/>
  <c r="K211" i="21"/>
  <c r="K212" i="21"/>
  <c r="K213" i="21"/>
  <c r="K214" i="21"/>
  <c r="K215" i="21"/>
  <c r="K216" i="21"/>
  <c r="K217" i="21"/>
  <c r="K218" i="21"/>
  <c r="K219" i="21"/>
  <c r="K220" i="21"/>
  <c r="K221" i="21"/>
  <c r="K222" i="21"/>
  <c r="K223" i="21"/>
  <c r="K224" i="21"/>
  <c r="K225" i="21"/>
  <c r="K226" i="21"/>
  <c r="K227" i="21"/>
  <c r="K228" i="21"/>
  <c r="K229" i="21"/>
  <c r="K230" i="21"/>
  <c r="K231" i="21"/>
  <c r="K232" i="21"/>
  <c r="K233" i="21"/>
  <c r="K234" i="21"/>
  <c r="K235" i="21"/>
  <c r="K236" i="21"/>
  <c r="K237" i="21"/>
  <c r="K238" i="21"/>
  <c r="K239" i="21"/>
  <c r="K240" i="21"/>
  <c r="K241" i="21"/>
  <c r="K242" i="21"/>
  <c r="K243" i="21"/>
  <c r="K244" i="21"/>
  <c r="K245" i="21"/>
  <c r="K246" i="21"/>
  <c r="K247" i="21"/>
  <c r="K248" i="21"/>
  <c r="K249" i="21"/>
  <c r="K250" i="21"/>
  <c r="K251" i="21"/>
  <c r="K252" i="21"/>
  <c r="K253" i="21"/>
  <c r="K254" i="21"/>
  <c r="K255" i="21"/>
  <c r="K256" i="21"/>
  <c r="K257" i="21"/>
  <c r="K258" i="21"/>
  <c r="K259" i="21"/>
  <c r="K260" i="21"/>
  <c r="K261" i="21"/>
  <c r="K262" i="21"/>
  <c r="K263" i="21"/>
  <c r="K264" i="21"/>
  <c r="K265" i="21"/>
  <c r="K266" i="21"/>
  <c r="K267" i="21"/>
  <c r="K268" i="21"/>
  <c r="K269" i="21"/>
  <c r="K270" i="21"/>
  <c r="K271" i="21"/>
  <c r="K272" i="21"/>
  <c r="K273" i="21"/>
  <c r="K274" i="21"/>
  <c r="K275" i="21"/>
  <c r="K276" i="21"/>
  <c r="K277" i="21"/>
  <c r="K278" i="21"/>
  <c r="K279" i="21"/>
  <c r="K280" i="21"/>
  <c r="K281" i="21"/>
  <c r="K282" i="21"/>
  <c r="K283" i="21"/>
  <c r="K284" i="21"/>
  <c r="K285" i="21"/>
  <c r="K286" i="21"/>
  <c r="K287" i="21"/>
  <c r="K288" i="21"/>
  <c r="K289" i="21"/>
  <c r="K290" i="21"/>
  <c r="K291" i="21"/>
  <c r="K292" i="21"/>
  <c r="K293" i="21"/>
  <c r="K294" i="21"/>
  <c r="K295" i="21"/>
  <c r="K296" i="21"/>
  <c r="K297" i="21"/>
  <c r="K298" i="21"/>
  <c r="K299" i="21"/>
  <c r="K300" i="21"/>
  <c r="K301" i="21"/>
  <c r="K302" i="21"/>
  <c r="K303" i="21"/>
  <c r="K304" i="21"/>
  <c r="K305" i="21"/>
  <c r="K306" i="21"/>
  <c r="K307" i="21"/>
  <c r="K308" i="21"/>
  <c r="K309" i="21"/>
  <c r="K310" i="21"/>
  <c r="K311" i="21"/>
  <c r="K312" i="21"/>
  <c r="K313" i="21"/>
  <c r="K314" i="21"/>
  <c r="K315" i="21"/>
  <c r="K316" i="21"/>
  <c r="K317" i="21"/>
  <c r="K318" i="21"/>
  <c r="K319" i="21"/>
  <c r="K320" i="21"/>
  <c r="K321" i="21"/>
  <c r="K322" i="21"/>
  <c r="K323" i="21"/>
  <c r="K324" i="21"/>
  <c r="K325" i="21"/>
  <c r="K326" i="21"/>
  <c r="K327" i="21"/>
  <c r="K328" i="21"/>
  <c r="K329" i="21"/>
  <c r="K330" i="21"/>
  <c r="K331" i="21"/>
  <c r="K332" i="21"/>
  <c r="K333" i="21"/>
  <c r="K334" i="21"/>
  <c r="K335" i="21"/>
  <c r="K336" i="21"/>
  <c r="K337" i="21"/>
  <c r="K338" i="21"/>
  <c r="K339" i="21"/>
  <c r="K340" i="21"/>
  <c r="K341" i="21"/>
  <c r="K342" i="21"/>
  <c r="K343" i="21"/>
  <c r="K344" i="21"/>
  <c r="K345" i="21"/>
  <c r="K346" i="21"/>
  <c r="K347" i="21"/>
  <c r="K348" i="21"/>
  <c r="K349" i="21"/>
  <c r="K350" i="21"/>
  <c r="K351" i="21"/>
  <c r="K352" i="21"/>
  <c r="K353" i="21"/>
  <c r="K354" i="21"/>
  <c r="K355" i="21"/>
  <c r="K356" i="21"/>
  <c r="K357" i="21"/>
  <c r="K358" i="21"/>
  <c r="K359" i="21"/>
  <c r="K360" i="21"/>
  <c r="K361" i="21"/>
  <c r="K362" i="21"/>
  <c r="K363" i="21"/>
  <c r="K364" i="21"/>
  <c r="K365" i="21"/>
  <c r="K366" i="21"/>
  <c r="K367" i="21"/>
  <c r="K368" i="21"/>
  <c r="K369" i="21"/>
  <c r="K370" i="21"/>
  <c r="K371" i="21"/>
  <c r="K372" i="21"/>
  <c r="K373" i="21"/>
  <c r="K374" i="21"/>
  <c r="K375" i="21"/>
  <c r="K376" i="21"/>
  <c r="K377" i="21"/>
  <c r="K378" i="21"/>
  <c r="K379" i="21"/>
  <c r="K380" i="21"/>
  <c r="K381" i="21"/>
  <c r="K382" i="21"/>
  <c r="K383" i="21"/>
  <c r="K384" i="21"/>
  <c r="K385" i="21"/>
  <c r="K386" i="21"/>
  <c r="K387" i="21"/>
  <c r="K388" i="21"/>
  <c r="K389" i="21"/>
  <c r="K390" i="21"/>
  <c r="K391" i="21"/>
  <c r="K392" i="21"/>
  <c r="K393" i="21"/>
  <c r="K394" i="21"/>
  <c r="K395" i="21"/>
  <c r="K396" i="21"/>
  <c r="K397" i="21"/>
  <c r="K398" i="21"/>
  <c r="K399" i="21"/>
  <c r="K400" i="21"/>
  <c r="K401" i="21"/>
  <c r="K402" i="21"/>
  <c r="K403" i="21"/>
  <c r="K404" i="21"/>
  <c r="K405" i="21"/>
  <c r="K406" i="21"/>
  <c r="K407" i="21"/>
  <c r="K408" i="21"/>
  <c r="K409" i="21"/>
  <c r="K410" i="21"/>
  <c r="K411" i="21"/>
  <c r="K412" i="21"/>
  <c r="K413" i="21"/>
  <c r="K414" i="21"/>
  <c r="K415" i="21"/>
  <c r="K416" i="21"/>
  <c r="K417" i="21"/>
  <c r="K418" i="21"/>
  <c r="K419" i="21"/>
  <c r="K420" i="21"/>
  <c r="K421" i="21"/>
  <c r="K422" i="21"/>
  <c r="K423" i="21"/>
  <c r="K424" i="21"/>
  <c r="K425" i="21"/>
  <c r="K426" i="21"/>
  <c r="K427" i="21"/>
  <c r="K428" i="21"/>
  <c r="K429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L211" i="21"/>
  <c r="L212" i="21"/>
  <c r="L213" i="21"/>
  <c r="L214" i="21"/>
  <c r="L215" i="21"/>
  <c r="L216" i="21"/>
  <c r="L217" i="21"/>
  <c r="L218" i="21"/>
  <c r="L219" i="21"/>
  <c r="L220" i="21"/>
  <c r="L221" i="21"/>
  <c r="L222" i="21"/>
  <c r="L223" i="21"/>
  <c r="L224" i="21"/>
  <c r="L225" i="21"/>
  <c r="L226" i="21"/>
  <c r="L227" i="21"/>
  <c r="L228" i="21"/>
  <c r="L229" i="21"/>
  <c r="L230" i="21"/>
  <c r="L231" i="21"/>
  <c r="L232" i="21"/>
  <c r="L233" i="21"/>
  <c r="L234" i="21"/>
  <c r="L235" i="21"/>
  <c r="L236" i="21"/>
  <c r="L237" i="21"/>
  <c r="L238" i="21"/>
  <c r="L239" i="21"/>
  <c r="L240" i="21"/>
  <c r="L241" i="21"/>
  <c r="L242" i="21"/>
  <c r="L243" i="21"/>
  <c r="L244" i="21"/>
  <c r="L245" i="21"/>
  <c r="L246" i="21"/>
  <c r="L247" i="21"/>
  <c r="L248" i="21"/>
  <c r="L249" i="21"/>
  <c r="L250" i="21"/>
  <c r="L251" i="21"/>
  <c r="L252" i="21"/>
  <c r="L253" i="21"/>
  <c r="L254" i="21"/>
  <c r="L255" i="21"/>
  <c r="L256" i="21"/>
  <c r="L257" i="21"/>
  <c r="L258" i="21"/>
  <c r="L259" i="21"/>
  <c r="L260" i="21"/>
  <c r="L261" i="21"/>
  <c r="L262" i="21"/>
  <c r="L263" i="21"/>
  <c r="L264" i="21"/>
  <c r="L265" i="21"/>
  <c r="L266" i="21"/>
  <c r="L267" i="21"/>
  <c r="L268" i="21"/>
  <c r="L269" i="21"/>
  <c r="L270" i="21"/>
  <c r="L271" i="21"/>
  <c r="L272" i="21"/>
  <c r="L273" i="21"/>
  <c r="L274" i="21"/>
  <c r="L275" i="21"/>
  <c r="L276" i="21"/>
  <c r="L277" i="21"/>
  <c r="L278" i="21"/>
  <c r="L279" i="21"/>
  <c r="L280" i="21"/>
  <c r="L281" i="21"/>
  <c r="L282" i="21"/>
  <c r="L283" i="21"/>
  <c r="L284" i="21"/>
  <c r="L285" i="21"/>
  <c r="L286" i="21"/>
  <c r="L287" i="21"/>
  <c r="L288" i="21"/>
  <c r="L289" i="21"/>
  <c r="L290" i="21"/>
  <c r="L291" i="21"/>
  <c r="L292" i="21"/>
  <c r="L293" i="21"/>
  <c r="L294" i="21"/>
  <c r="L295" i="21"/>
  <c r="L296" i="21"/>
  <c r="L297" i="21"/>
  <c r="L298" i="21"/>
  <c r="L299" i="21"/>
  <c r="L300" i="21"/>
  <c r="L301" i="21"/>
  <c r="L302" i="21"/>
  <c r="L303" i="21"/>
  <c r="L304" i="21"/>
  <c r="L305" i="21"/>
  <c r="L306" i="21"/>
  <c r="L307" i="21"/>
  <c r="L308" i="21"/>
  <c r="L309" i="21"/>
  <c r="L310" i="21"/>
  <c r="L311" i="21"/>
  <c r="L312" i="21"/>
  <c r="L313" i="21"/>
  <c r="L314" i="21"/>
  <c r="L315" i="21"/>
  <c r="L316" i="21"/>
  <c r="L317" i="21"/>
  <c r="L318" i="21"/>
  <c r="L319" i="21"/>
  <c r="L320" i="21"/>
  <c r="L321" i="21"/>
  <c r="L322" i="21"/>
  <c r="L323" i="21"/>
  <c r="L324" i="21"/>
  <c r="L325" i="21"/>
  <c r="L326" i="21"/>
  <c r="L327" i="21"/>
  <c r="L328" i="21"/>
  <c r="L329" i="21"/>
  <c r="L330" i="21"/>
  <c r="L331" i="21"/>
  <c r="L332" i="21"/>
  <c r="L333" i="21"/>
  <c r="L334" i="21"/>
  <c r="L335" i="21"/>
  <c r="L336" i="21"/>
  <c r="L337" i="21"/>
  <c r="L338" i="21"/>
  <c r="L339" i="21"/>
  <c r="L340" i="21"/>
  <c r="L341" i="21"/>
  <c r="L342" i="21"/>
  <c r="L343" i="21"/>
  <c r="L344" i="21"/>
  <c r="L345" i="21"/>
  <c r="L346" i="21"/>
  <c r="L347" i="21"/>
  <c r="L348" i="21"/>
  <c r="L349" i="21"/>
  <c r="L350" i="21"/>
  <c r="L351" i="21"/>
  <c r="L352" i="21"/>
  <c r="L353" i="21"/>
  <c r="L354" i="21"/>
  <c r="L355" i="21"/>
  <c r="L356" i="21"/>
  <c r="L357" i="21"/>
  <c r="L358" i="21"/>
  <c r="L359" i="21"/>
  <c r="L360" i="21"/>
  <c r="L361" i="21"/>
  <c r="L362" i="21"/>
  <c r="L363" i="21"/>
  <c r="L364" i="21"/>
  <c r="L365" i="21"/>
  <c r="L366" i="21"/>
  <c r="L367" i="21"/>
  <c r="L368" i="21"/>
  <c r="L369" i="21"/>
  <c r="L370" i="21"/>
  <c r="L371" i="21"/>
  <c r="L372" i="21"/>
  <c r="L373" i="21"/>
  <c r="L374" i="21"/>
  <c r="L375" i="21"/>
  <c r="L376" i="21"/>
  <c r="L377" i="21"/>
  <c r="L378" i="21"/>
  <c r="L379" i="21"/>
  <c r="L380" i="21"/>
  <c r="L381" i="21"/>
  <c r="L382" i="21"/>
  <c r="L383" i="21"/>
  <c r="L384" i="21"/>
  <c r="L385" i="21"/>
  <c r="L386" i="21"/>
  <c r="L387" i="21"/>
  <c r="L388" i="21"/>
  <c r="L389" i="21"/>
  <c r="L390" i="21"/>
  <c r="L391" i="21"/>
  <c r="L392" i="21"/>
  <c r="L393" i="21"/>
  <c r="L394" i="21"/>
  <c r="L395" i="21"/>
  <c r="L396" i="21"/>
  <c r="L397" i="21"/>
  <c r="L398" i="21"/>
  <c r="L399" i="21"/>
  <c r="L400" i="21"/>
  <c r="L401" i="21"/>
  <c r="L402" i="21"/>
  <c r="L403" i="21"/>
  <c r="L404" i="21"/>
  <c r="L405" i="21"/>
  <c r="L406" i="21"/>
  <c r="L407" i="21"/>
  <c r="L408" i="21"/>
  <c r="L409" i="21"/>
  <c r="L410" i="21"/>
  <c r="L411" i="21"/>
  <c r="L412" i="21"/>
  <c r="L413" i="21"/>
  <c r="L414" i="21"/>
  <c r="L415" i="21"/>
  <c r="L416" i="21"/>
  <c r="L417" i="21"/>
  <c r="L418" i="21"/>
  <c r="L419" i="21"/>
  <c r="L420" i="21"/>
  <c r="L421" i="21"/>
  <c r="L422" i="21"/>
  <c r="L423" i="21"/>
  <c r="L424" i="21"/>
  <c r="L425" i="21"/>
  <c r="L426" i="21"/>
  <c r="L427" i="21"/>
  <c r="L428" i="21"/>
  <c r="L429" i="21"/>
  <c r="Z179" i="21" a="1"/>
  <c r="Z179" i="21" s="1"/>
  <c r="Z180" i="21" s="1" a="1"/>
  <c r="Z180" i="21" s="1"/>
  <c r="Z181" i="21" s="1" a="1"/>
  <c r="Z181" i="21" s="1"/>
  <c r="Z182" i="21" s="1" a="1"/>
  <c r="Z182" i="21" s="1"/>
  <c r="Z183" i="21" s="1" a="1"/>
  <c r="Z183" i="21" s="1"/>
  <c r="Z184" i="21" s="1" a="1"/>
  <c r="Z184" i="21" s="1"/>
  <c r="Z185" i="21" s="1" a="1"/>
  <c r="Z185" i="21" s="1"/>
  <c r="Z186" i="21" a="1"/>
  <c r="Z186" i="21" s="1"/>
  <c r="Z187" i="21" a="1"/>
  <c r="Z187" i="21" s="1"/>
  <c r="Z188" i="21" s="1" a="1"/>
  <c r="Z188" i="21" s="1"/>
  <c r="Z189" i="21" s="1" a="1"/>
  <c r="Z189" i="21" s="1"/>
  <c r="Z190" i="21" s="1" a="1"/>
  <c r="Z190" i="21" s="1"/>
  <c r="Z191" i="21" a="1"/>
  <c r="Z191" i="21" s="1"/>
  <c r="Z192" i="21" s="1" a="1"/>
  <c r="Z192" i="21" s="1"/>
  <c r="Z193" i="21" s="1" a="1"/>
  <c r="Z193" i="21" s="1"/>
  <c r="Z194" i="21" s="1" a="1"/>
  <c r="Z194" i="21" s="1"/>
  <c r="Z195" i="21" s="1" a="1"/>
  <c r="Z195" i="21" s="1"/>
  <c r="Z196" i="21" s="1" a="1"/>
  <c r="Z196" i="21" s="1"/>
  <c r="Z197" i="21" s="1" a="1"/>
  <c r="Z197" i="21" s="1"/>
  <c r="Z198" i="21" s="1" a="1"/>
  <c r="Z198" i="21" s="1"/>
  <c r="Z199" i="21" s="1" a="1"/>
  <c r="Z199" i="21" s="1"/>
  <c r="Z200" i="21" s="1" a="1"/>
  <c r="Z200" i="21" s="1"/>
  <c r="Z201" i="21" s="1" a="1"/>
  <c r="Z201" i="21" s="1"/>
  <c r="Z202" i="21" s="1" a="1"/>
  <c r="Z202" i="21" s="1"/>
  <c r="Z203" i="21" s="1" a="1"/>
  <c r="Z203" i="21" s="1"/>
  <c r="Z204" i="21" s="1" a="1"/>
  <c r="Z204" i="21" s="1"/>
  <c r="Z205" i="21" s="1" a="1"/>
  <c r="Z205" i="21" s="1"/>
  <c r="Z206" i="21" s="1" a="1"/>
  <c r="Z206" i="21" s="1"/>
  <c r="Z207" i="21" a="1"/>
  <c r="Z207" i="21" s="1"/>
  <c r="Z208" i="21" s="1" a="1"/>
  <c r="Z208" i="21" s="1"/>
  <c r="Z209" i="21" s="1" a="1"/>
  <c r="Z209" i="21" s="1"/>
  <c r="Z210" i="21" s="1" a="1"/>
  <c r="Z210" i="21" s="1"/>
  <c r="Z211" i="21" s="1" a="1"/>
  <c r="Z211" i="21" s="1"/>
  <c r="Z212" i="21" s="1" a="1"/>
  <c r="Z212" i="21" s="1"/>
  <c r="Z213" i="21" s="1" a="1"/>
  <c r="Z213" i="21" s="1"/>
  <c r="Z214" i="21" s="1" a="1"/>
  <c r="Z214" i="21" s="1"/>
  <c r="Z215" i="21" s="1" a="1"/>
  <c r="Z215" i="21" s="1"/>
  <c r="Z216" i="21" s="1" a="1"/>
  <c r="Z216" i="21" s="1"/>
  <c r="Z217" i="21" s="1" a="1"/>
  <c r="Z217" i="21" s="1"/>
  <c r="Z218" i="21" a="1"/>
  <c r="Z218" i="21" s="1"/>
  <c r="Z219" i="21" s="1" a="1"/>
  <c r="Z219" i="21" s="1"/>
  <c r="Z220" i="21" s="1" a="1"/>
  <c r="Z220" i="21" s="1"/>
  <c r="Z221" i="21" s="1" a="1"/>
  <c r="Z221" i="21" s="1"/>
  <c r="Z222" i="21" s="1" a="1"/>
  <c r="Z222" i="21" s="1"/>
  <c r="Z223" i="21" s="1" a="1"/>
  <c r="Z223" i="21" s="1"/>
  <c r="Z224" i="21" s="1" a="1"/>
  <c r="Z224" i="21" s="1"/>
  <c r="Z225" i="21" s="1" a="1"/>
  <c r="Z225" i="21" s="1"/>
  <c r="Z226" i="21" s="1" a="1"/>
  <c r="Z226" i="21" s="1"/>
  <c r="Z227" i="21" a="1"/>
  <c r="Z227" i="21" s="1"/>
  <c r="Z228" i="21" s="1" a="1"/>
  <c r="Z228" i="21" s="1"/>
  <c r="Z229" i="21" s="1" a="1"/>
  <c r="Z229" i="21" s="1"/>
  <c r="Z230" i="21" s="1" a="1"/>
  <c r="Z230" i="21" s="1"/>
  <c r="Z231" i="21" s="1" a="1"/>
  <c r="Z231" i="21" s="1"/>
  <c r="Z232" i="21" s="1" a="1"/>
  <c r="Z232" i="21" s="1"/>
  <c r="Z233" i="21" s="1" a="1"/>
  <c r="Z233" i="21" s="1"/>
  <c r="Z234" i="21" s="1" a="1"/>
  <c r="Z234" i="21" s="1"/>
  <c r="Z235" i="21" a="1"/>
  <c r="Z235" i="21" s="1"/>
  <c r="Z236" i="21" s="1" a="1"/>
  <c r="Z236" i="21" s="1"/>
  <c r="Z237" i="21" s="1" a="1"/>
  <c r="Z237" i="21" s="1"/>
  <c r="Z238" i="21" s="1" a="1"/>
  <c r="Z238" i="21" s="1"/>
  <c r="Z239" i="21" s="1" a="1"/>
  <c r="Z239" i="21" s="1"/>
  <c r="Z240" i="21" s="1" a="1"/>
  <c r="Z240" i="21" s="1"/>
  <c r="Z241" i="21" a="1"/>
  <c r="Z241" i="21" s="1"/>
  <c r="Z242" i="21" s="1" a="1"/>
  <c r="Z242" i="21" s="1"/>
  <c r="Z243" i="21" s="1" a="1"/>
  <c r="Z243" i="21" s="1"/>
  <c r="Z244" i="21" s="1" a="1"/>
  <c r="Z244" i="21" s="1"/>
  <c r="Z245" i="21" s="1" a="1"/>
  <c r="Z245" i="21" s="1"/>
  <c r="Z246" i="21" s="1" a="1"/>
  <c r="Z246" i="21" s="1"/>
  <c r="Z247" i="21" s="1" a="1"/>
  <c r="Z247" i="21" s="1"/>
  <c r="Z248" i="21" s="1" a="1"/>
  <c r="Z248" i="21" s="1"/>
  <c r="Z249" i="21" s="1" a="1"/>
  <c r="Z249" i="21" s="1"/>
  <c r="Z250" i="21" a="1"/>
  <c r="Z250" i="21" s="1"/>
  <c r="Z251" i="21" s="1" a="1"/>
  <c r="Z251" i="21" s="1"/>
  <c r="Z252" i="21" s="1" a="1"/>
  <c r="Z252" i="21" s="1"/>
  <c r="Z253" i="21" s="1" a="1"/>
  <c r="Z253" i="21" s="1"/>
  <c r="Z254" i="21" s="1" a="1"/>
  <c r="Z254" i="21" s="1"/>
  <c r="Z255" i="21" s="1" a="1"/>
  <c r="Z255" i="21" s="1"/>
  <c r="Z256" i="21" s="1" a="1"/>
  <c r="Z256" i="21" s="1"/>
  <c r="Z257" i="21" s="1" a="1"/>
  <c r="Z257" i="21" s="1"/>
  <c r="Z258" i="21" s="1" a="1"/>
  <c r="Z258" i="21" s="1"/>
  <c r="Z259" i="21" a="1"/>
  <c r="Z259" i="21" s="1"/>
  <c r="Z260" i="21" a="1"/>
  <c r="Z260" i="21" s="1"/>
  <c r="Z261" i="21" s="1" a="1"/>
  <c r="Z261" i="21" s="1"/>
  <c r="Z262" i="21" s="1" a="1"/>
  <c r="Z262" i="21" s="1"/>
  <c r="Z263" i="21" s="1" a="1"/>
  <c r="Z263" i="21" s="1"/>
  <c r="Z264" i="21" s="1" a="1"/>
  <c r="Z264" i="21" s="1"/>
  <c r="Z265" i="21" s="1" a="1"/>
  <c r="Z265" i="21" s="1"/>
  <c r="Z266" i="21" s="1" a="1"/>
  <c r="Z266" i="21" s="1"/>
  <c r="Z267" i="21" s="1" a="1"/>
  <c r="Z267" i="21" s="1"/>
  <c r="Z268" i="21" s="1" a="1"/>
  <c r="Z268" i="21" s="1"/>
  <c r="Z269" i="21" s="1" a="1"/>
  <c r="Z269" i="21" s="1"/>
  <c r="Z270" i="21" a="1"/>
  <c r="Z270" i="21" s="1"/>
  <c r="Z271" i="21" s="1" a="1"/>
  <c r="Z271" i="21" s="1"/>
  <c r="Z272" i="21" s="1" a="1"/>
  <c r="Z272" i="21" s="1"/>
  <c r="Z273" i="21" s="1" a="1"/>
  <c r="Z273" i="21" s="1"/>
  <c r="Z274" i="21" s="1" a="1"/>
  <c r="Z274" i="21" s="1"/>
  <c r="Z275" i="21" s="1" a="1"/>
  <c r="Z275" i="21" s="1"/>
  <c r="Z276" i="21" s="1" a="1"/>
  <c r="Z276" i="21" s="1"/>
  <c r="Z277" i="21" s="1" a="1"/>
  <c r="Z277" i="21" s="1"/>
  <c r="Z278" i="21" s="1" a="1"/>
  <c r="Z278" i="21" s="1"/>
  <c r="Z279" i="21" s="1" a="1"/>
  <c r="Z279" i="21" s="1"/>
  <c r="Z280" i="21" a="1"/>
  <c r="Z280" i="21" s="1"/>
  <c r="Z281" i="21" s="1" a="1"/>
  <c r="Z281" i="21" s="1"/>
  <c r="Z282" i="21" s="1" a="1"/>
  <c r="Z282" i="21" s="1"/>
  <c r="Z283" i="21" s="1" a="1"/>
  <c r="Z283" i="21" s="1"/>
  <c r="Z284" i="21" s="1" a="1"/>
  <c r="Z284" i="21" s="1"/>
  <c r="Z285" i="21" s="1" a="1"/>
  <c r="Z285" i="21" s="1"/>
  <c r="Z286" i="21" s="1" a="1"/>
  <c r="Z286" i="21" s="1"/>
  <c r="Z287" i="21" s="1" a="1"/>
  <c r="Z287" i="21" s="1"/>
  <c r="Z288" i="21" a="1"/>
  <c r="Z288" i="21" s="1"/>
  <c r="Z289" i="21" s="1" a="1"/>
  <c r="Z289" i="21" s="1"/>
  <c r="Z290" i="21" s="1" a="1"/>
  <c r="Z290" i="21" s="1"/>
  <c r="Z291" i="21" s="1" a="1"/>
  <c r="Z291" i="21" s="1"/>
  <c r="Z292" i="21" s="1" a="1"/>
  <c r="Z292" i="21" s="1"/>
  <c r="Z293" i="21" s="1" a="1"/>
  <c r="Z293" i="21" s="1"/>
  <c r="Z294" i="21" a="1"/>
  <c r="Z294" i="21" s="1"/>
  <c r="Z295" i="21" s="1" a="1"/>
  <c r="Z295" i="21" s="1"/>
  <c r="Z296" i="21" s="1" a="1"/>
  <c r="Z296" i="21" s="1"/>
  <c r="Z297" i="21" s="1" a="1"/>
  <c r="Z297" i="21" s="1"/>
  <c r="Z298" i="21" s="1" a="1"/>
  <c r="Z298" i="21" s="1"/>
  <c r="Z299" i="21" s="1" a="1"/>
  <c r="Z299" i="21" s="1"/>
  <c r="Z300" i="21" s="1" a="1"/>
  <c r="Z300" i="21" s="1"/>
  <c r="Z301" i="21" a="1"/>
  <c r="Z301" i="21" s="1"/>
  <c r="Z302" i="21" s="1" a="1"/>
  <c r="Z302" i="21" s="1"/>
  <c r="Z303" i="21" s="1" a="1"/>
  <c r="Z303" i="21" s="1"/>
  <c r="Z304" i="21" s="1" a="1"/>
  <c r="Z304" i="21" s="1"/>
  <c r="Z305" i="21" s="1" a="1"/>
  <c r="Z305" i="21" s="1"/>
  <c r="Z306" i="21" s="1" a="1"/>
  <c r="Z306" i="21" s="1"/>
  <c r="Z307" i="21" s="1" a="1"/>
  <c r="Z307" i="21" s="1"/>
  <c r="Z308" i="21" s="1" a="1"/>
  <c r="Z308" i="21" s="1"/>
  <c r="Z309" i="21" a="1"/>
  <c r="Z309" i="21" s="1"/>
  <c r="Z310" i="21" s="1" a="1"/>
  <c r="Z310" i="21" s="1"/>
  <c r="Z311" i="21" s="1" a="1"/>
  <c r="Z311" i="21" s="1"/>
  <c r="Z312" i="21" s="1" a="1"/>
  <c r="Z312" i="21" s="1"/>
  <c r="Z313" i="21" s="1" a="1"/>
  <c r="Z313" i="21" s="1"/>
  <c r="Z314" i="21" s="1" a="1"/>
  <c r="Z314" i="21" s="1"/>
  <c r="Z315" i="21" s="1" a="1"/>
  <c r="Z315" i="21" s="1"/>
  <c r="Z316" i="21" a="1"/>
  <c r="Z316" i="21" s="1"/>
  <c r="Z317" i="21" s="1" a="1"/>
  <c r="Z317" i="21" s="1"/>
  <c r="Z318" i="21" s="1" a="1"/>
  <c r="Z318" i="21" s="1"/>
  <c r="Z319" i="21" s="1" a="1"/>
  <c r="Z319" i="21" s="1"/>
  <c r="Z320" i="21" s="1" a="1"/>
  <c r="Z320" i="21" s="1"/>
  <c r="Z321" i="21" s="1" a="1"/>
  <c r="Z321" i="21" s="1"/>
  <c r="Z322" i="21" s="1" a="1"/>
  <c r="Z322" i="21" s="1"/>
  <c r="Z323" i="21" s="1" a="1"/>
  <c r="Z323" i="21" s="1"/>
  <c r="Z324" i="21" s="1" a="1"/>
  <c r="Z324" i="21" s="1"/>
  <c r="Z325" i="21" a="1"/>
  <c r="Z325" i="21" s="1"/>
  <c r="Z326" i="21" s="1" a="1"/>
  <c r="Z326" i="21" s="1"/>
  <c r="Z327" i="21" s="1" a="1"/>
  <c r="Z327" i="21" s="1"/>
  <c r="Z328" i="21" s="1" a="1"/>
  <c r="Z328" i="21" s="1"/>
  <c r="Z329" i="21" s="1" a="1"/>
  <c r="Z329" i="21" s="1"/>
  <c r="Z330" i="21" a="1"/>
  <c r="Z330" i="21" s="1"/>
  <c r="Z331" i="21" s="1" a="1"/>
  <c r="Z331" i="21" s="1"/>
  <c r="Z332" i="21" s="1" a="1"/>
  <c r="Z332" i="21" s="1"/>
  <c r="Z333" i="21" s="1" a="1"/>
  <c r="Z333" i="21" s="1"/>
  <c r="Z334" i="21" s="1" a="1"/>
  <c r="Z334" i="21" s="1"/>
  <c r="Z335" i="21" s="1" a="1"/>
  <c r="Z335" i="21" s="1"/>
  <c r="Z336" i="21" a="1"/>
  <c r="Z336" i="21" s="1"/>
  <c r="Z337" i="21" s="1" a="1"/>
  <c r="Z337" i="21" s="1"/>
  <c r="Z338" i="21" s="1" a="1"/>
  <c r="Z338" i="21" s="1"/>
  <c r="Z339" i="21" s="1" a="1"/>
  <c r="Z339" i="21" s="1"/>
  <c r="Z340" i="21" s="1" a="1"/>
  <c r="Z340" i="21" s="1"/>
  <c r="Z341" i="21" s="1" a="1"/>
  <c r="Z341" i="21" s="1"/>
  <c r="Z342" i="21" s="1" a="1"/>
  <c r="Z342" i="21" s="1"/>
  <c r="Z343" i="21" s="1" a="1"/>
  <c r="Z343" i="21" s="1"/>
  <c r="Z344" i="21" s="1" a="1"/>
  <c r="Z344" i="21" s="1"/>
  <c r="Z345" i="21" s="1" a="1"/>
  <c r="Z345" i="21" s="1"/>
  <c r="Z346" i="21" a="1"/>
  <c r="Z346" i="21" s="1"/>
  <c r="Z347" i="21" s="1" a="1"/>
  <c r="Z347" i="21" s="1"/>
  <c r="Z348" i="21" s="1" a="1"/>
  <c r="Z348" i="21" s="1"/>
  <c r="Z349" i="21" s="1" a="1"/>
  <c r="Z349" i="21" s="1"/>
  <c r="Z350" i="21" s="1" a="1"/>
  <c r="Z350" i="21" s="1"/>
  <c r="Z351" i="21" s="1" a="1"/>
  <c r="Z351" i="21" s="1"/>
  <c r="Z352" i="21" s="1" a="1"/>
  <c r="Z352" i="21" s="1"/>
  <c r="Z353" i="21" s="1" a="1"/>
  <c r="Z353" i="21" s="1"/>
  <c r="Z354" i="21" a="1"/>
  <c r="Z354" i="21" s="1"/>
  <c r="Z355" i="21" s="1" a="1"/>
  <c r="Z355" i="21" s="1"/>
  <c r="Z356" i="21" s="1" a="1"/>
  <c r="Z356" i="21" s="1"/>
  <c r="Z357" i="21" s="1" a="1"/>
  <c r="Z357" i="21" s="1"/>
  <c r="Z358" i="21" s="1" a="1"/>
  <c r="Z358" i="21" s="1"/>
  <c r="Z359" i="21" s="1" a="1"/>
  <c r="Z359" i="21" s="1"/>
  <c r="Z360" i="21" s="1" a="1"/>
  <c r="Z360" i="21" s="1"/>
  <c r="Z361" i="21" s="1" a="1"/>
  <c r="Z361" i="21" s="1"/>
  <c r="Z362" i="21" s="1" a="1"/>
  <c r="Z362" i="21" s="1"/>
  <c r="Z363" i="21" s="1" a="1"/>
  <c r="Z363" i="21" s="1"/>
  <c r="Z364" i="21" a="1"/>
  <c r="Z364" i="21" s="1"/>
  <c r="Z365" i="21" s="1" a="1"/>
  <c r="Z365" i="21" s="1"/>
  <c r="Z366" i="21" s="1" a="1"/>
  <c r="Z366" i="21" s="1"/>
  <c r="Z367" i="21" s="1" a="1"/>
  <c r="Z367" i="21" s="1"/>
  <c r="Z368" i="21" s="1" a="1"/>
  <c r="Z368" i="21" s="1"/>
  <c r="Z369" i="21" s="1" a="1"/>
  <c r="Z369" i="21" s="1"/>
  <c r="Z370" i="21" s="1" a="1"/>
  <c r="Z370" i="21" s="1"/>
  <c r="Z371" i="21" s="1" a="1"/>
  <c r="Z371" i="21" s="1"/>
  <c r="Z372" i="21" s="1" a="1"/>
  <c r="Z372" i="21" s="1"/>
  <c r="Z373" i="21" s="1" a="1"/>
  <c r="Z373" i="21" s="1"/>
  <c r="Z374" i="21" a="1"/>
  <c r="Z374" i="21" s="1"/>
  <c r="Z375" i="21" s="1" a="1"/>
  <c r="Z375" i="21" s="1"/>
  <c r="Z376" i="21" s="1" a="1"/>
  <c r="Z376" i="21" s="1"/>
  <c r="Z377" i="21" s="1" a="1"/>
  <c r="Z377" i="21" s="1"/>
  <c r="Z378" i="21" s="1" a="1"/>
  <c r="Z378" i="21" s="1"/>
  <c r="Z379" i="21" s="1" a="1"/>
  <c r="Z379" i="21" s="1"/>
  <c r="Z380" i="21" s="1" a="1"/>
  <c r="Z380" i="21" s="1"/>
  <c r="Z381" i="21" s="1" a="1"/>
  <c r="Z381" i="21" s="1"/>
  <c r="Z382" i="21" s="1" a="1"/>
  <c r="Z382" i="21" s="1"/>
  <c r="Z383" i="21" s="1" a="1"/>
  <c r="Z383" i="21" s="1"/>
  <c r="Z384" i="21" s="1" a="1"/>
  <c r="Z384" i="21" s="1"/>
  <c r="Z385" i="21" s="1" a="1"/>
  <c r="Z385" i="21" s="1"/>
  <c r="Z386" i="21" s="1" a="1"/>
  <c r="Z386" i="21" s="1"/>
  <c r="Z387" i="21" s="1" a="1"/>
  <c r="Z387" i="21" s="1"/>
  <c r="Z388" i="21" s="1" a="1"/>
  <c r="Z388" i="21" s="1"/>
  <c r="Z389" i="21" a="1"/>
  <c r="Z389" i="21" s="1"/>
  <c r="Z390" i="21" s="1" a="1"/>
  <c r="Z390" i="21" s="1"/>
  <c r="Z391" i="21" s="1" a="1"/>
  <c r="Z391" i="21" s="1"/>
  <c r="Z392" i="21" s="1" a="1"/>
  <c r="Z392" i="21" s="1"/>
  <c r="Z393" i="21" a="1"/>
  <c r="Z393" i="21" s="1"/>
  <c r="Z394" i="21" s="1" a="1"/>
  <c r="Z394" i="21" s="1"/>
  <c r="Z395" i="21" s="1" a="1"/>
  <c r="Z395" i="21" s="1"/>
  <c r="Z396" i="21" s="1" a="1"/>
  <c r="Z396" i="21" s="1"/>
  <c r="Z397" i="21" s="1" a="1"/>
  <c r="Z397" i="21" s="1"/>
  <c r="Z398" i="21" s="1" a="1"/>
  <c r="Z398" i="21" s="1"/>
  <c r="Z399" i="21" s="1" a="1"/>
  <c r="Z399" i="21" s="1"/>
  <c r="Z400" i="21" s="1" a="1"/>
  <c r="Z400" i="21" s="1"/>
  <c r="Z401" i="21" s="1" a="1"/>
  <c r="Z401" i="21" s="1"/>
  <c r="Z402" i="21" s="1" a="1"/>
  <c r="Z402" i="21" s="1"/>
  <c r="Z403" i="21" s="1" a="1"/>
  <c r="Z403" i="21" s="1"/>
  <c r="Z404" i="21" a="1"/>
  <c r="Z404" i="21" s="1"/>
  <c r="Z405" i="21" s="1" a="1"/>
  <c r="Z405" i="21" s="1"/>
  <c r="Z406" i="21" s="1" a="1"/>
  <c r="Z406" i="21" s="1"/>
  <c r="Z407" i="21" s="1" a="1"/>
  <c r="Z407" i="21" s="1"/>
  <c r="Z408" i="21" s="1" a="1"/>
  <c r="Z408" i="21" s="1"/>
  <c r="Z409" i="21" s="1" a="1"/>
  <c r="Z409" i="21" s="1"/>
  <c r="Z410" i="21" s="1" a="1"/>
  <c r="Z410" i="21" s="1"/>
  <c r="Z411" i="21" s="1" a="1"/>
  <c r="Z411" i="21" s="1"/>
  <c r="Z412" i="21" s="1" a="1"/>
  <c r="Z412" i="21" s="1"/>
  <c r="Z413" i="21" s="1" a="1"/>
  <c r="Z413" i="21" s="1"/>
  <c r="Z414" i="21" a="1"/>
  <c r="Z414" i="21" s="1"/>
  <c r="Z415" i="21" s="1" a="1"/>
  <c r="Z415" i="21" s="1"/>
  <c r="Z416" i="21" s="1" a="1"/>
  <c r="Z416" i="21" s="1"/>
  <c r="Z417" i="21" s="1" a="1"/>
  <c r="Z417" i="21" s="1"/>
  <c r="Z418" i="21" s="1" a="1"/>
  <c r="Z418" i="21" s="1"/>
  <c r="Z419" i="21" s="1" a="1"/>
  <c r="Z419" i="21" s="1"/>
  <c r="Z420" i="21" s="1" a="1"/>
  <c r="Z420" i="21" s="1"/>
  <c r="Z421" i="21" s="1" a="1"/>
  <c r="Z421" i="21" s="1"/>
  <c r="Z422" i="21" a="1"/>
  <c r="Z422" i="21" s="1"/>
  <c r="Z423" i="21" s="1" a="1"/>
  <c r="Z423" i="21" s="1"/>
  <c r="Z424" i="21" s="1" a="1"/>
  <c r="Z424" i="21" s="1"/>
  <c r="Z425" i="21" s="1" a="1"/>
  <c r="Z425" i="21" s="1"/>
  <c r="Z426" i="21" s="1" a="1"/>
  <c r="Z426" i="21" s="1"/>
  <c r="Z427" i="21" s="1" a="1"/>
  <c r="Z427" i="21" s="1"/>
  <c r="Z428" i="21" s="1" a="1"/>
  <c r="Z428" i="21" s="1"/>
  <c r="Z429" i="21" s="1" a="1"/>
  <c r="Z429" i="21" s="1"/>
  <c r="AA179" i="21" a="1"/>
  <c r="AA179" i="21" s="1"/>
  <c r="AA180" i="21" s="1" a="1"/>
  <c r="AA180" i="21" s="1"/>
  <c r="AA181" i="21" s="1" a="1"/>
  <c r="AA181" i="21" s="1"/>
  <c r="AA182" i="21" s="1" a="1"/>
  <c r="AA182" i="21" s="1"/>
  <c r="AA183" i="21" s="1" a="1"/>
  <c r="AA183" i="21" s="1"/>
  <c r="AA184" i="21" s="1" a="1"/>
  <c r="AA184" i="21" s="1"/>
  <c r="AA185" i="21" s="1" a="1"/>
  <c r="AA185" i="21" s="1"/>
  <c r="AA186" i="21" a="1"/>
  <c r="AA186" i="21" s="1"/>
  <c r="AA187" i="21" s="1" a="1"/>
  <c r="AA187" i="21" s="1"/>
  <c r="AA188" i="21" s="1" a="1"/>
  <c r="AA188" i="21" s="1"/>
  <c r="AA189" i="21" s="1" a="1"/>
  <c r="AA189" i="21" s="1"/>
  <c r="AA190" i="21" s="1" a="1"/>
  <c r="AA190" i="21" s="1"/>
  <c r="AA191" i="21" a="1"/>
  <c r="AA191" i="21" s="1"/>
  <c r="AA192" i="21" s="1" a="1"/>
  <c r="AA192" i="21" s="1"/>
  <c r="AA193" i="21" s="1" a="1"/>
  <c r="AA193" i="21" s="1"/>
  <c r="AA194" i="21" s="1" a="1"/>
  <c r="AA194" i="21" s="1"/>
  <c r="AA195" i="21" s="1" a="1"/>
  <c r="AA195" i="21" s="1"/>
  <c r="AA196" i="21" s="1" a="1"/>
  <c r="AA196" i="21" s="1"/>
  <c r="AA197" i="21" s="1" a="1"/>
  <c r="AA197" i="21" s="1"/>
  <c r="AA198" i="21" s="1" a="1"/>
  <c r="AA198" i="21" s="1"/>
  <c r="AA199" i="21" s="1" a="1"/>
  <c r="AA199" i="21" s="1"/>
  <c r="AA200" i="21" s="1" a="1"/>
  <c r="AA200" i="21" s="1"/>
  <c r="AA201" i="21" s="1" a="1"/>
  <c r="AA201" i="21" s="1"/>
  <c r="AA202" i="21" s="1" a="1"/>
  <c r="AA202" i="21" s="1"/>
  <c r="AA203" i="21" s="1" a="1"/>
  <c r="AA203" i="21" s="1"/>
  <c r="AA204" i="21" s="1" a="1"/>
  <c r="AA204" i="21" s="1"/>
  <c r="AA205" i="21" s="1" a="1"/>
  <c r="AA205" i="21" s="1"/>
  <c r="AA206" i="21" s="1" a="1"/>
  <c r="AA206" i="21" s="1"/>
  <c r="AA207" i="21" a="1"/>
  <c r="AA207" i="21" s="1"/>
  <c r="AA208" i="21" s="1" a="1"/>
  <c r="AA208" i="21" s="1"/>
  <c r="AA209" i="21" s="1" a="1"/>
  <c r="AA209" i="21" s="1"/>
  <c r="AA210" i="21" s="1" a="1"/>
  <c r="AA210" i="21" s="1"/>
  <c r="AA211" i="21" s="1" a="1"/>
  <c r="AA211" i="21" s="1"/>
  <c r="AA212" i="21" s="1" a="1"/>
  <c r="AA212" i="21" s="1"/>
  <c r="AA213" i="21" s="1" a="1"/>
  <c r="AA213" i="21" s="1"/>
  <c r="AA214" i="21" s="1" a="1"/>
  <c r="AA214" i="21" s="1"/>
  <c r="AA215" i="21" s="1" a="1"/>
  <c r="AA215" i="21" s="1"/>
  <c r="AA216" i="21" s="1" a="1"/>
  <c r="AA216" i="21" s="1"/>
  <c r="AA217" i="21" s="1" a="1"/>
  <c r="AA217" i="21" s="1"/>
  <c r="AA218" i="21" a="1"/>
  <c r="AA218" i="21" s="1"/>
  <c r="AA219" i="21" s="1" a="1"/>
  <c r="AA219" i="21" s="1"/>
  <c r="AA220" i="21" s="1" a="1"/>
  <c r="AA220" i="21" s="1"/>
  <c r="AA221" i="21" s="1" a="1"/>
  <c r="AA221" i="21" s="1"/>
  <c r="AA222" i="21" s="1" a="1"/>
  <c r="AA222" i="21" s="1"/>
  <c r="AA223" i="21" s="1" a="1"/>
  <c r="AA223" i="21" s="1"/>
  <c r="AA224" i="21" s="1" a="1"/>
  <c r="AA224" i="21" s="1"/>
  <c r="AA225" i="21" s="1" a="1"/>
  <c r="AA225" i="21" s="1"/>
  <c r="AA226" i="21" s="1" a="1"/>
  <c r="AA226" i="21" s="1"/>
  <c r="AA227" i="21" a="1"/>
  <c r="AA227" i="21" s="1"/>
  <c r="AA228" i="21" s="1" a="1"/>
  <c r="AA228" i="21" s="1"/>
  <c r="AA229" i="21" s="1" a="1"/>
  <c r="AA229" i="21" s="1"/>
  <c r="AA230" i="21" s="1" a="1"/>
  <c r="AA230" i="21" s="1"/>
  <c r="AA231" i="21" s="1" a="1"/>
  <c r="AA231" i="21" s="1"/>
  <c r="AA232" i="21" s="1" a="1"/>
  <c r="AA232" i="21" s="1"/>
  <c r="AA233" i="21" s="1" a="1"/>
  <c r="AA233" i="21" s="1"/>
  <c r="AA234" i="21" s="1" a="1"/>
  <c r="AA234" i="21" s="1"/>
  <c r="AA235" i="21" a="1"/>
  <c r="AA235" i="21" s="1"/>
  <c r="AA236" i="21" s="1" a="1"/>
  <c r="AA236" i="21" s="1"/>
  <c r="AA237" i="21" s="1" a="1"/>
  <c r="AA237" i="21" s="1"/>
  <c r="AA238" i="21" s="1" a="1"/>
  <c r="AA238" i="21" s="1"/>
  <c r="AA239" i="21" s="1" a="1"/>
  <c r="AA239" i="21" s="1"/>
  <c r="AA240" i="21" s="1" a="1"/>
  <c r="AA240" i="21" s="1"/>
  <c r="AA241" i="21" a="1"/>
  <c r="AA241" i="21" s="1"/>
  <c r="AA242" i="21" s="1" a="1"/>
  <c r="AA242" i="21" s="1"/>
  <c r="AA243" i="21" s="1" a="1"/>
  <c r="AA243" i="21" s="1"/>
  <c r="AA244" i="21" s="1" a="1"/>
  <c r="AA244" i="21" s="1"/>
  <c r="AA245" i="21" s="1" a="1"/>
  <c r="AA245" i="21" s="1"/>
  <c r="AA246" i="21" s="1" a="1"/>
  <c r="AA246" i="21" s="1"/>
  <c r="AA247" i="21" s="1" a="1"/>
  <c r="AA247" i="21" s="1"/>
  <c r="AA248" i="21" s="1" a="1"/>
  <c r="AA248" i="21" s="1"/>
  <c r="AA249" i="21" s="1" a="1"/>
  <c r="AA249" i="21" s="1"/>
  <c r="AA250" i="21" a="1"/>
  <c r="AA250" i="21" s="1"/>
  <c r="AA251" i="21" s="1" a="1"/>
  <c r="AA251" i="21" s="1"/>
  <c r="AA252" i="21" s="1" a="1"/>
  <c r="AA252" i="21" s="1"/>
  <c r="AA253" i="21" s="1" a="1"/>
  <c r="AA253" i="21" s="1"/>
  <c r="AA254" i="21" s="1" a="1"/>
  <c r="AA254" i="21" s="1"/>
  <c r="AA255" i="21" s="1" a="1"/>
  <c r="AA255" i="21" s="1"/>
  <c r="AA256" i="21" s="1" a="1"/>
  <c r="AA256" i="21" s="1"/>
  <c r="AA257" i="21" s="1" a="1"/>
  <c r="AA257" i="21" s="1"/>
  <c r="AA258" i="21" s="1" a="1"/>
  <c r="AA258" i="21" s="1"/>
  <c r="AA259" i="21" a="1"/>
  <c r="AA259" i="21" s="1"/>
  <c r="AA260" i="21" s="1" a="1"/>
  <c r="AA260" i="21" s="1"/>
  <c r="AA261" i="21" s="1" a="1"/>
  <c r="AA261" i="21" s="1"/>
  <c r="AA262" i="21" s="1" a="1"/>
  <c r="AA262" i="21" s="1"/>
  <c r="AA263" i="21" s="1" a="1"/>
  <c r="AA263" i="21" s="1"/>
  <c r="AA264" i="21" s="1" a="1"/>
  <c r="AA264" i="21" s="1"/>
  <c r="AA265" i="21" s="1" a="1"/>
  <c r="AA265" i="21" s="1"/>
  <c r="AA266" i="21" s="1" a="1"/>
  <c r="AA266" i="21" s="1"/>
  <c r="AA267" i="21" s="1" a="1"/>
  <c r="AA267" i="21" s="1"/>
  <c r="AA268" i="21" s="1" a="1"/>
  <c r="AA268" i="21" s="1"/>
  <c r="AA269" i="21" s="1" a="1"/>
  <c r="AA269" i="21" s="1"/>
  <c r="AA270" i="21" a="1"/>
  <c r="AA270" i="21" s="1"/>
  <c r="AA271" i="21" s="1" a="1"/>
  <c r="AA271" i="21" s="1"/>
  <c r="AA272" i="21" s="1" a="1"/>
  <c r="AA272" i="21" s="1"/>
  <c r="AA273" i="21" s="1" a="1"/>
  <c r="AA273" i="21" s="1"/>
  <c r="AA274" i="21" s="1" a="1"/>
  <c r="AA274" i="21" s="1"/>
  <c r="AA275" i="21" s="1" a="1"/>
  <c r="AA275" i="21" s="1"/>
  <c r="AA276" i="21" s="1" a="1"/>
  <c r="AA276" i="21" s="1"/>
  <c r="AA277" i="21" s="1" a="1"/>
  <c r="AA277" i="21" s="1"/>
  <c r="AA278" i="21" s="1" a="1"/>
  <c r="AA278" i="21" s="1"/>
  <c r="AA279" i="21" s="1" a="1"/>
  <c r="AA279" i="21" s="1"/>
  <c r="AA280" i="21" a="1"/>
  <c r="AA280" i="21" s="1"/>
  <c r="AA281" i="21" s="1" a="1"/>
  <c r="AA281" i="21" s="1"/>
  <c r="AA282" i="21" s="1" a="1"/>
  <c r="AA282" i="21" s="1"/>
  <c r="AA283" i="21" s="1" a="1"/>
  <c r="AA283" i="21" s="1"/>
  <c r="AA284" i="21" s="1" a="1"/>
  <c r="AA284" i="21" s="1"/>
  <c r="AA285" i="21" s="1" a="1"/>
  <c r="AA285" i="21" s="1"/>
  <c r="AA286" i="21" s="1" a="1"/>
  <c r="AA286" i="21" s="1"/>
  <c r="AA287" i="21" s="1" a="1"/>
  <c r="AA287" i="21" s="1"/>
  <c r="AA288" i="21" a="1"/>
  <c r="AA288" i="21" s="1"/>
  <c r="AA289" i="21" s="1" a="1"/>
  <c r="AA289" i="21" s="1"/>
  <c r="AA290" i="21" s="1" a="1"/>
  <c r="AA290" i="21" s="1"/>
  <c r="AA291" i="21" s="1" a="1"/>
  <c r="AA291" i="21" s="1"/>
  <c r="AA292" i="21" s="1" a="1"/>
  <c r="AA292" i="21" s="1"/>
  <c r="AA293" i="21" s="1" a="1"/>
  <c r="AA293" i="21" s="1"/>
  <c r="AA294" i="21" a="1"/>
  <c r="AA294" i="21" s="1"/>
  <c r="AA295" i="21" s="1" a="1"/>
  <c r="AA295" i="21" s="1"/>
  <c r="AA296" i="21" s="1" a="1"/>
  <c r="AA296" i="21" s="1"/>
  <c r="AA297" i="21" s="1" a="1"/>
  <c r="AA297" i="21" s="1"/>
  <c r="AA298" i="21" s="1" a="1"/>
  <c r="AA298" i="21" s="1"/>
  <c r="AA299" i="21" s="1" a="1"/>
  <c r="AA299" i="21" s="1"/>
  <c r="AA300" i="21" s="1" a="1"/>
  <c r="AA300" i="21" s="1"/>
  <c r="AA301" i="21" a="1"/>
  <c r="AA301" i="21" s="1"/>
  <c r="AA302" i="21" s="1" a="1"/>
  <c r="AA302" i="21" s="1"/>
  <c r="AA303" i="21" s="1" a="1"/>
  <c r="AA303" i="21" s="1"/>
  <c r="AA304" i="21" s="1" a="1"/>
  <c r="AA304" i="21" s="1"/>
  <c r="AA305" i="21" s="1" a="1"/>
  <c r="AA305" i="21" s="1"/>
  <c r="AA306" i="21" s="1" a="1"/>
  <c r="AA306" i="21" s="1"/>
  <c r="AA307" i="21" s="1" a="1"/>
  <c r="AA307" i="21" s="1"/>
  <c r="AA308" i="21" s="1" a="1"/>
  <c r="AA308" i="21" s="1"/>
  <c r="AA309" i="21" a="1"/>
  <c r="AA309" i="21" s="1"/>
  <c r="AA310" i="21" s="1" a="1"/>
  <c r="AA310" i="21" s="1"/>
  <c r="AA311" i="21" s="1" a="1"/>
  <c r="AA311" i="21" s="1"/>
  <c r="AA312" i="21" s="1" a="1"/>
  <c r="AA312" i="21" s="1"/>
  <c r="AA313" i="21" s="1" a="1"/>
  <c r="AA313" i="21" s="1"/>
  <c r="AA314" i="21" s="1" a="1"/>
  <c r="AA314" i="21" s="1"/>
  <c r="AA315" i="21" s="1" a="1"/>
  <c r="AA315" i="21" s="1"/>
  <c r="AA316" i="21" a="1"/>
  <c r="AA316" i="21" s="1"/>
  <c r="AA317" i="21" s="1" a="1"/>
  <c r="AA317" i="21" s="1"/>
  <c r="AA318" i="21" s="1" a="1"/>
  <c r="AA318" i="21" s="1"/>
  <c r="AA319" i="21" s="1" a="1"/>
  <c r="AA319" i="21" s="1"/>
  <c r="AA320" i="21" s="1" a="1"/>
  <c r="AA320" i="21" s="1"/>
  <c r="AA321" i="21" s="1" a="1"/>
  <c r="AA321" i="21" s="1"/>
  <c r="AA322" i="21" s="1" a="1"/>
  <c r="AA322" i="21" s="1"/>
  <c r="AA323" i="21" s="1" a="1"/>
  <c r="AA323" i="21" s="1"/>
  <c r="AA324" i="21" s="1" a="1"/>
  <c r="AA324" i="21" s="1"/>
  <c r="AA325" i="21" a="1"/>
  <c r="AA325" i="21" s="1"/>
  <c r="AA326" i="21" s="1" a="1"/>
  <c r="AA326" i="21" s="1"/>
  <c r="AA328" i="21" a="1"/>
  <c r="AA328" i="21" s="1"/>
  <c r="AA329" i="21" s="1" a="1"/>
  <c r="AA329" i="21" s="1"/>
  <c r="AA330" i="21" a="1"/>
  <c r="AA330" i="21" s="1"/>
  <c r="AA331" i="21" s="1" a="1"/>
  <c r="AA331" i="21" s="1"/>
  <c r="AA332" i="21" s="1" a="1"/>
  <c r="AA332" i="21" s="1"/>
  <c r="AA333" i="21" s="1" a="1"/>
  <c r="AA333" i="21" s="1"/>
  <c r="AA334" i="21" s="1" a="1"/>
  <c r="AA334" i="21" s="1"/>
  <c r="AA335" i="21" s="1" a="1"/>
  <c r="AA335" i="21" s="1"/>
  <c r="AA336" i="21" a="1"/>
  <c r="AA336" i="21" s="1"/>
  <c r="AA337" i="21" s="1" a="1"/>
  <c r="AA337" i="21" s="1"/>
  <c r="AA338" i="21" s="1" a="1"/>
  <c r="AA338" i="21" s="1"/>
  <c r="AA339" i="21" s="1" a="1"/>
  <c r="AA339" i="21" s="1"/>
  <c r="AA340" i="21" s="1" a="1"/>
  <c r="AA340" i="21" s="1"/>
  <c r="AA341" i="21" s="1" a="1"/>
  <c r="AA341" i="21" s="1"/>
  <c r="AA342" i="21" s="1" a="1"/>
  <c r="AA342" i="21" s="1"/>
  <c r="AA343" i="21" s="1" a="1"/>
  <c r="AA343" i="21" s="1"/>
  <c r="AA344" i="21" s="1" a="1"/>
  <c r="AA344" i="21" s="1"/>
  <c r="AA345" i="21" s="1" a="1"/>
  <c r="AA345" i="21" s="1"/>
  <c r="AA346" i="21" a="1"/>
  <c r="AA346" i="21" s="1"/>
  <c r="AA347" i="21" s="1" a="1"/>
  <c r="AA347" i="21" s="1"/>
  <c r="AA348" i="21" s="1" a="1"/>
  <c r="AA348" i="21" s="1"/>
  <c r="AA349" i="21" s="1" a="1"/>
  <c r="AA349" i="21" s="1"/>
  <c r="AA350" i="21" s="1" a="1"/>
  <c r="AA350" i="21" s="1"/>
  <c r="AA351" i="21" s="1" a="1"/>
  <c r="AA351" i="21" s="1"/>
  <c r="AA352" i="21" s="1" a="1"/>
  <c r="AA352" i="21" s="1"/>
  <c r="AA353" i="21" s="1" a="1"/>
  <c r="AA353" i="21" s="1"/>
  <c r="AA354" i="21" a="1"/>
  <c r="AA354" i="21" s="1"/>
  <c r="AA355" i="21" s="1" a="1"/>
  <c r="AA355" i="21" s="1"/>
  <c r="AA356" i="21" s="1" a="1"/>
  <c r="AA356" i="21" s="1"/>
  <c r="AA357" i="21" s="1" a="1"/>
  <c r="AA357" i="21" s="1"/>
  <c r="AA358" i="21" s="1" a="1"/>
  <c r="AA358" i="21" s="1"/>
  <c r="AA359" i="21" s="1" a="1"/>
  <c r="AA359" i="21" s="1"/>
  <c r="AA360" i="21" s="1" a="1"/>
  <c r="AA360" i="21" s="1"/>
  <c r="AA361" i="21" s="1" a="1"/>
  <c r="AA361" i="21" s="1"/>
  <c r="AA362" i="21" s="1" a="1"/>
  <c r="AA362" i="21" s="1"/>
  <c r="AA363" i="21" s="1" a="1"/>
  <c r="AA363" i="21" s="1"/>
  <c r="AA364" i="21" a="1"/>
  <c r="AA364" i="21" s="1"/>
  <c r="AA365" i="21" s="1" a="1"/>
  <c r="AA365" i="21" s="1"/>
  <c r="AA366" i="21" s="1" a="1"/>
  <c r="AA366" i="21" s="1"/>
  <c r="AA367" i="21" s="1" a="1"/>
  <c r="AA367" i="21" s="1"/>
  <c r="AA368" i="21" s="1" a="1"/>
  <c r="AA368" i="21" s="1"/>
  <c r="AA369" i="21" s="1" a="1"/>
  <c r="AA369" i="21" s="1"/>
  <c r="AA370" i="21" s="1" a="1"/>
  <c r="AA370" i="21" s="1"/>
  <c r="AA371" i="21" s="1" a="1"/>
  <c r="AA371" i="21" s="1"/>
  <c r="AA372" i="21" s="1" a="1"/>
  <c r="AA372" i="21" s="1"/>
  <c r="AA373" i="21" s="1" a="1"/>
  <c r="AA373" i="21" s="1"/>
  <c r="AA374" i="21" a="1"/>
  <c r="AA374" i="21" s="1"/>
  <c r="AA375" i="21" s="1" a="1"/>
  <c r="AA375" i="21" s="1"/>
  <c r="AA376" i="21" s="1" a="1"/>
  <c r="AA376" i="21" s="1"/>
  <c r="AA377" i="21" s="1" a="1"/>
  <c r="AA377" i="21" s="1"/>
  <c r="AA378" i="21" s="1" a="1"/>
  <c r="AA378" i="21" s="1"/>
  <c r="AA379" i="21" s="1" a="1"/>
  <c r="AA379" i="21" s="1"/>
  <c r="AA380" i="21" s="1" a="1"/>
  <c r="AA380" i="21" s="1"/>
  <c r="AA381" i="21" s="1" a="1"/>
  <c r="AA381" i="21" s="1"/>
  <c r="AA382" i="21" s="1" a="1"/>
  <c r="AA382" i="21" s="1"/>
  <c r="AA383" i="21" s="1" a="1"/>
  <c r="AA383" i="21" s="1"/>
  <c r="AA384" i="21" s="1" a="1"/>
  <c r="AA384" i="21" s="1"/>
  <c r="AA385" i="21" s="1" a="1"/>
  <c r="AA385" i="21" s="1"/>
  <c r="AA386" i="21" s="1" a="1"/>
  <c r="AA386" i="21" s="1"/>
  <c r="AA387" i="21" s="1" a="1"/>
  <c r="AA387" i="21" s="1"/>
  <c r="AA388" i="21" s="1" a="1"/>
  <c r="AA388" i="21" s="1"/>
  <c r="AA389" i="21" a="1"/>
  <c r="AA389" i="21" s="1"/>
  <c r="AA390" i="21" s="1" a="1"/>
  <c r="AA390" i="21" s="1"/>
  <c r="AA391" i="21" s="1" a="1"/>
  <c r="AA391" i="21" s="1"/>
  <c r="AA392" i="21" s="1" a="1"/>
  <c r="AA392" i="21" s="1"/>
  <c r="AA393" i="21" a="1"/>
  <c r="AA393" i="21" s="1"/>
  <c r="AA394" i="21" s="1" a="1"/>
  <c r="AA394" i="21" s="1"/>
  <c r="AA395" i="21" s="1" a="1"/>
  <c r="AA395" i="21" s="1"/>
  <c r="AA396" i="21" s="1" a="1"/>
  <c r="AA396" i="21" s="1"/>
  <c r="AA397" i="21" s="1" a="1"/>
  <c r="AA397" i="21" s="1"/>
  <c r="AA398" i="21" s="1" a="1"/>
  <c r="AA398" i="21" s="1"/>
  <c r="AA399" i="21" s="1" a="1"/>
  <c r="AA399" i="21" s="1"/>
  <c r="AA400" i="21" s="1" a="1"/>
  <c r="AA400" i="21" s="1"/>
  <c r="AA401" i="21" s="1" a="1"/>
  <c r="AA401" i="21" s="1"/>
  <c r="AA402" i="21" s="1" a="1"/>
  <c r="AA402" i="21" s="1"/>
  <c r="AA403" i="21" s="1" a="1"/>
  <c r="AA403" i="21" s="1"/>
  <c r="AA404" i="21" a="1"/>
  <c r="AA404" i="21" s="1"/>
  <c r="AA405" i="21" s="1" a="1"/>
  <c r="AA405" i="21" s="1"/>
  <c r="AA406" i="21" s="1" a="1"/>
  <c r="AA406" i="21" s="1"/>
  <c r="AA407" i="21" s="1" a="1"/>
  <c r="AA407" i="21" s="1"/>
  <c r="AA408" i="21" s="1" a="1"/>
  <c r="AA408" i="21" s="1"/>
  <c r="AA409" i="21" s="1" a="1"/>
  <c r="AA409" i="21" s="1"/>
  <c r="AA410" i="21" s="1" a="1"/>
  <c r="AA410" i="21" s="1"/>
  <c r="AA411" i="21" s="1" a="1"/>
  <c r="AA411" i="21" s="1"/>
  <c r="AA412" i="21" s="1" a="1"/>
  <c r="AA412" i="21" s="1"/>
  <c r="AA413" i="21" s="1" a="1"/>
  <c r="AA413" i="21" s="1"/>
  <c r="AA414" i="21" a="1"/>
  <c r="AA414" i="21" s="1"/>
  <c r="AA415" i="21" s="1" a="1"/>
  <c r="AA415" i="21" s="1"/>
  <c r="AA416" i="21" s="1" a="1"/>
  <c r="AA416" i="21" s="1"/>
  <c r="AA417" i="21" s="1" a="1"/>
  <c r="AA417" i="21" s="1"/>
  <c r="AA418" i="21" s="1" a="1"/>
  <c r="AA418" i="21" s="1"/>
  <c r="AA419" i="21" s="1" a="1"/>
  <c r="AA419" i="21" s="1"/>
  <c r="AA420" i="21" s="1" a="1"/>
  <c r="AA420" i="21" s="1"/>
  <c r="AA421" i="21" s="1" a="1"/>
  <c r="AA421" i="21" s="1"/>
  <c r="AA422" i="21" a="1"/>
  <c r="AA422" i="21" s="1"/>
  <c r="AA423" i="21" s="1" a="1"/>
  <c r="AA423" i="21" s="1"/>
  <c r="AA424" i="21" s="1" a="1"/>
  <c r="AA424" i="21" s="1"/>
  <c r="AA425" i="21" s="1" a="1"/>
  <c r="AA425" i="21" s="1"/>
  <c r="AA426" i="21" s="1" a="1"/>
  <c r="AA426" i="21" s="1"/>
  <c r="AA427" i="21" s="1" a="1"/>
  <c r="AA427" i="21" s="1"/>
  <c r="AA428" i="21" s="1" a="1"/>
  <c r="AA428" i="21" s="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E161" i="21"/>
  <c r="H161" i="21" s="1"/>
  <c r="E162" i="21"/>
  <c r="H162" i="21" s="1"/>
  <c r="E163" i="21"/>
  <c r="H163" i="21" s="1"/>
  <c r="E164" i="21"/>
  <c r="H164" i="21" s="1"/>
  <c r="E165" i="21"/>
  <c r="H165" i="21" s="1"/>
  <c r="E166" i="21"/>
  <c r="H166" i="21" s="1"/>
  <c r="E167" i="21"/>
  <c r="H167" i="21" s="1"/>
  <c r="E168" i="21"/>
  <c r="H168" i="21" s="1"/>
  <c r="E169" i="21"/>
  <c r="H169" i="21" s="1"/>
  <c r="E170" i="21"/>
  <c r="H170" i="21" s="1"/>
  <c r="E171" i="21"/>
  <c r="H171" i="21" s="1"/>
  <c r="E172" i="21"/>
  <c r="H172" i="21" s="1"/>
  <c r="E173" i="21"/>
  <c r="H173" i="21" s="1"/>
  <c r="E174" i="21"/>
  <c r="H174" i="21" s="1"/>
  <c r="E175" i="21"/>
  <c r="H175" i="21" s="1"/>
  <c r="E176" i="21"/>
  <c r="H176" i="21" s="1"/>
  <c r="E177" i="21"/>
  <c r="H177" i="21" s="1"/>
  <c r="E178" i="21"/>
  <c r="H178" i="21" s="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Z161" i="21" a="1"/>
  <c r="Z161" i="21" s="1"/>
  <c r="Z162" i="21" s="1" a="1"/>
  <c r="Z162" i="21" s="1"/>
  <c r="Z163" i="21" s="1" a="1"/>
  <c r="Z163" i="21" s="1"/>
  <c r="Z164" i="21" s="1" a="1"/>
  <c r="Z164" i="21" s="1"/>
  <c r="Z165" i="21" s="1" a="1"/>
  <c r="Z165" i="21" s="1"/>
  <c r="Z166" i="21" s="1" a="1"/>
  <c r="Z166" i="21" s="1"/>
  <c r="Z167" i="21" a="1"/>
  <c r="Z167" i="21" s="1"/>
  <c r="Z168" i="21" s="1" a="1"/>
  <c r="Z168" i="21" s="1"/>
  <c r="Z169" i="21" s="1" a="1"/>
  <c r="Z169" i="21" s="1"/>
  <c r="Z170" i="21" s="1" a="1"/>
  <c r="Z170" i="21" s="1"/>
  <c r="Z171" i="21" s="1" a="1"/>
  <c r="Z171" i="21" s="1"/>
  <c r="Z172" i="21" s="1" a="1"/>
  <c r="Z172" i="21" s="1"/>
  <c r="Z173" i="21" a="1"/>
  <c r="Z173" i="21" s="1"/>
  <c r="Z174" i="21" s="1" a="1"/>
  <c r="Z174" i="21" s="1"/>
  <c r="Z175" i="21" s="1" a="1"/>
  <c r="Z175" i="21" s="1"/>
  <c r="Z176" i="21" s="1" a="1"/>
  <c r="Z176" i="21" s="1"/>
  <c r="Z177" i="21" s="1" a="1"/>
  <c r="Z177" i="21" s="1"/>
  <c r="Z178" i="21" s="1" a="1"/>
  <c r="Z178" i="21" s="1"/>
  <c r="AA161" i="21" a="1"/>
  <c r="AA161" i="21" s="1"/>
  <c r="AA162" i="21" s="1" a="1"/>
  <c r="AA162" i="21" s="1"/>
  <c r="AA163" i="21" s="1" a="1"/>
  <c r="AA163" i="21" s="1"/>
  <c r="AA164" i="21" s="1" a="1"/>
  <c r="AA164" i="21" s="1"/>
  <c r="AA165" i="21" s="1" a="1"/>
  <c r="AA165" i="21" s="1"/>
  <c r="AA166" i="21" s="1" a="1"/>
  <c r="AA166" i="21" s="1"/>
  <c r="AA167" i="21" a="1"/>
  <c r="AA167" i="21" s="1"/>
  <c r="AA168" i="21" s="1" a="1"/>
  <c r="AA168" i="21" s="1"/>
  <c r="AA169" i="21" s="1" a="1"/>
  <c r="AA169" i="21" s="1"/>
  <c r="AA170" i="21" s="1" a="1"/>
  <c r="AA170" i="21" s="1"/>
  <c r="AA171" i="21" s="1" a="1"/>
  <c r="AA171" i="21" s="1"/>
  <c r="AA172" i="21" s="1" a="1"/>
  <c r="AA172" i="21" s="1"/>
  <c r="AA173" i="21" a="1"/>
  <c r="AA173" i="21" s="1"/>
  <c r="AA174" i="21" s="1" a="1"/>
  <c r="AA174" i="21" s="1"/>
  <c r="AA175" i="21" s="1" a="1"/>
  <c r="AA175" i="21" s="1"/>
  <c r="AA176" i="21" s="1" a="1"/>
  <c r="AA176" i="21" s="1"/>
  <c r="AA177" i="21" s="1" a="1"/>
  <c r="AA177" i="21" s="1"/>
  <c r="AA178" i="21" s="1" a="1"/>
  <c r="AA178" i="21" s="1"/>
  <c r="AC180" i="21" l="1"/>
  <c r="AC343" i="21"/>
  <c r="AC335" i="21"/>
  <c r="AC327" i="21"/>
  <c r="AC319" i="21"/>
  <c r="AC311" i="21"/>
  <c r="AC303" i="21"/>
  <c r="AC295" i="21"/>
  <c r="AC287" i="21"/>
  <c r="AC279" i="21"/>
  <c r="AC271" i="21"/>
  <c r="AC263" i="21"/>
  <c r="AC255" i="21"/>
  <c r="AC247" i="21"/>
  <c r="AC239" i="21"/>
  <c r="AC231" i="21"/>
  <c r="AC223" i="21"/>
  <c r="AC215" i="21"/>
  <c r="AC207" i="21"/>
  <c r="AC199" i="21"/>
  <c r="AC191" i="21"/>
  <c r="AC183" i="21"/>
  <c r="AD178" i="21"/>
  <c r="AD170" i="21"/>
  <c r="AD162" i="21"/>
  <c r="AC173" i="21"/>
  <c r="AC165" i="21"/>
  <c r="AC197" i="21"/>
  <c r="AC189" i="21"/>
  <c r="AC181" i="21"/>
  <c r="AC174" i="21"/>
  <c r="AC166" i="21"/>
  <c r="AC386" i="21"/>
  <c r="AC378" i="21"/>
  <c r="AC370" i="21"/>
  <c r="AC362" i="21"/>
  <c r="AC354" i="21"/>
  <c r="AC346" i="21"/>
  <c r="AC338" i="21"/>
  <c r="AC330" i="21"/>
  <c r="AC322" i="21"/>
  <c r="AC314" i="21"/>
  <c r="AC306" i="21"/>
  <c r="AC298" i="21"/>
  <c r="AC290" i="21"/>
  <c r="AC282" i="21"/>
  <c r="AC274" i="21"/>
  <c r="AC266" i="21"/>
  <c r="AC258" i="21"/>
  <c r="AC250" i="21"/>
  <c r="AC242" i="21"/>
  <c r="AC234" i="21"/>
  <c r="AC226" i="21"/>
  <c r="AC218" i="21"/>
  <c r="AC210" i="21"/>
  <c r="AC202" i="21"/>
  <c r="AC194" i="21"/>
  <c r="AC186" i="21"/>
  <c r="I199" i="21"/>
  <c r="AC429" i="21"/>
  <c r="AC421" i="21"/>
  <c r="AC413" i="21"/>
  <c r="AC405" i="21"/>
  <c r="AC397" i="21"/>
  <c r="AC389" i="21"/>
  <c r="AC381" i="21"/>
  <c r="AC373" i="21"/>
  <c r="AC365" i="21"/>
  <c r="AC357" i="21"/>
  <c r="AC349" i="21"/>
  <c r="AC341" i="21"/>
  <c r="AC333" i="21"/>
  <c r="AC325" i="21"/>
  <c r="AC317" i="21"/>
  <c r="AC309" i="21"/>
  <c r="AC301" i="21"/>
  <c r="AC293" i="21"/>
  <c r="AC285" i="21"/>
  <c r="AC277" i="21"/>
  <c r="AC269" i="21"/>
  <c r="AC261" i="21"/>
  <c r="AC253" i="21"/>
  <c r="AC245" i="21"/>
  <c r="AC237" i="21"/>
  <c r="AC229" i="21"/>
  <c r="AC221" i="21"/>
  <c r="AC213" i="21"/>
  <c r="AC205" i="21"/>
  <c r="AC175" i="21"/>
  <c r="AC167" i="21"/>
  <c r="AD171" i="21"/>
  <c r="AE171" i="21" s="1"/>
  <c r="AD163" i="21"/>
  <c r="AE163" i="21" s="1"/>
  <c r="I271" i="21"/>
  <c r="I247" i="21"/>
  <c r="I207" i="21"/>
  <c r="AC417" i="21"/>
  <c r="AC409" i="21"/>
  <c r="AC401" i="21"/>
  <c r="AC393" i="21"/>
  <c r="AC385" i="21"/>
  <c r="AC377" i="21"/>
  <c r="AC297" i="21"/>
  <c r="AC289" i="21"/>
  <c r="AC281" i="21"/>
  <c r="AC273" i="21"/>
  <c r="AC265" i="21"/>
  <c r="AC257" i="21"/>
  <c r="AC249" i="21"/>
  <c r="AC241" i="21"/>
  <c r="AC233" i="21"/>
  <c r="AC225" i="21"/>
  <c r="AC217" i="21"/>
  <c r="AC209" i="21"/>
  <c r="AC201" i="21"/>
  <c r="AC193" i="21"/>
  <c r="AC185" i="21"/>
  <c r="AD367" i="21"/>
  <c r="AE367" i="21" s="1"/>
  <c r="AD204" i="21"/>
  <c r="AE204" i="21" s="1"/>
  <c r="AD410" i="21"/>
  <c r="AD246" i="21"/>
  <c r="AE246" i="21" s="1"/>
  <c r="AD346" i="21"/>
  <c r="AE346" i="21" s="1"/>
  <c r="AD303" i="21"/>
  <c r="AC411" i="21"/>
  <c r="AC395" i="21"/>
  <c r="AC387" i="21"/>
  <c r="AC379" i="21"/>
  <c r="AC347" i="21"/>
  <c r="AC331" i="21"/>
  <c r="AC323" i="21"/>
  <c r="AC315" i="21"/>
  <c r="AC299" i="21"/>
  <c r="AC291" i="21"/>
  <c r="AC283" i="21"/>
  <c r="AC267" i="21"/>
  <c r="AC259" i="21"/>
  <c r="AC251" i="21"/>
  <c r="AC235" i="21"/>
  <c r="AC227" i="21"/>
  <c r="AC219" i="21"/>
  <c r="AC211" i="21"/>
  <c r="AC203" i="21"/>
  <c r="AC195" i="21"/>
  <c r="AC187" i="21"/>
  <c r="AC179" i="21"/>
  <c r="AD425" i="21"/>
  <c r="AE425" i="21" s="1"/>
  <c r="AD241" i="21"/>
  <c r="AC172" i="21"/>
  <c r="AC164" i="21"/>
  <c r="I428" i="21"/>
  <c r="I263" i="21"/>
  <c r="AC418" i="21"/>
  <c r="AC410" i="21"/>
  <c r="AC402" i="21"/>
  <c r="AC394" i="21"/>
  <c r="AC369" i="21"/>
  <c r="AC361" i="21"/>
  <c r="AC353" i="21"/>
  <c r="AC345" i="21"/>
  <c r="AC337" i="21"/>
  <c r="AC329" i="21"/>
  <c r="AC321" i="21"/>
  <c r="AC313" i="21"/>
  <c r="AC305" i="21"/>
  <c r="I379" i="21"/>
  <c r="I316" i="21"/>
  <c r="I299" i="21"/>
  <c r="AC200" i="21"/>
  <c r="AC192" i="21"/>
  <c r="AC184" i="21"/>
  <c r="AD387" i="21"/>
  <c r="AD323" i="21"/>
  <c r="AE323" i="21" s="1"/>
  <c r="AB323" i="21"/>
  <c r="AB346" i="21"/>
  <c r="AD427" i="21"/>
  <c r="AE427" i="21" s="1"/>
  <c r="AD419" i="21"/>
  <c r="AD411" i="21"/>
  <c r="AD403" i="21"/>
  <c r="AD395" i="21"/>
  <c r="AD379" i="21"/>
  <c r="AD371" i="21"/>
  <c r="AE371" i="21" s="1"/>
  <c r="AD363" i="21"/>
  <c r="AD355" i="21"/>
  <c r="AE355" i="21" s="1"/>
  <c r="AD347" i="21"/>
  <c r="AD339" i="21"/>
  <c r="AE339" i="21" s="1"/>
  <c r="AD331" i="21"/>
  <c r="AD315" i="21"/>
  <c r="AE315" i="21" s="1"/>
  <c r="AD307" i="21"/>
  <c r="AE307" i="21" s="1"/>
  <c r="AD299" i="21"/>
  <c r="AD291" i="21"/>
  <c r="AE291" i="21" s="1"/>
  <c r="AD283" i="21"/>
  <c r="AC371" i="21"/>
  <c r="AC307" i="21"/>
  <c r="AC243" i="21"/>
  <c r="AD177" i="21"/>
  <c r="AE177" i="21" s="1"/>
  <c r="AD169" i="21"/>
  <c r="AE169" i="21" s="1"/>
  <c r="AD161" i="21"/>
  <c r="AE161" i="21" s="1"/>
  <c r="I331" i="21"/>
  <c r="I315" i="21"/>
  <c r="I283" i="21"/>
  <c r="I267" i="21"/>
  <c r="I251" i="21"/>
  <c r="I219" i="21"/>
  <c r="I203" i="21"/>
  <c r="AD426" i="21"/>
  <c r="AE426" i="21" s="1"/>
  <c r="AD418" i="21"/>
  <c r="AD402" i="21"/>
  <c r="AD394" i="21"/>
  <c r="AE394" i="21" s="1"/>
  <c r="AD386" i="21"/>
  <c r="AD378" i="21"/>
  <c r="AD370" i="21"/>
  <c r="AD362" i="21"/>
  <c r="AD354" i="21"/>
  <c r="AD338" i="21"/>
  <c r="AD330" i="21"/>
  <c r="AD322" i="21"/>
  <c r="AD314" i="21"/>
  <c r="AD306" i="21"/>
  <c r="AD298" i="21"/>
  <c r="AE298" i="21" s="1"/>
  <c r="AD290" i="21"/>
  <c r="AD274" i="21"/>
  <c r="AD266" i="21"/>
  <c r="AD258" i="21"/>
  <c r="AC427" i="21"/>
  <c r="AC363" i="21"/>
  <c r="AD176" i="21"/>
  <c r="AE176" i="21" s="1"/>
  <c r="AD168" i="21"/>
  <c r="I411" i="21"/>
  <c r="I426" i="21"/>
  <c r="AC426" i="21"/>
  <c r="H197" i="21"/>
  <c r="AD197" i="21"/>
  <c r="AD424" i="21"/>
  <c r="AE424" i="21" s="1"/>
  <c r="AD416" i="21"/>
  <c r="AE416" i="21" s="1"/>
  <c r="AD408" i="21"/>
  <c r="AE408" i="21" s="1"/>
  <c r="AD400" i="21"/>
  <c r="AD392" i="21"/>
  <c r="AE392" i="21" s="1"/>
  <c r="AD384" i="21"/>
  <c r="AE384" i="21" s="1"/>
  <c r="AD376" i="21"/>
  <c r="AE376" i="21" s="1"/>
  <c r="AD368" i="21"/>
  <c r="AE368" i="21" s="1"/>
  <c r="AD360" i="21"/>
  <c r="AE360" i="21" s="1"/>
  <c r="AD352" i="21"/>
  <c r="AE352" i="21" s="1"/>
  <c r="AD344" i="21"/>
  <c r="AE344" i="21" s="1"/>
  <c r="AD336" i="21"/>
  <c r="AE336" i="21" s="1"/>
  <c r="AD328" i="21"/>
  <c r="AE328" i="21" s="1"/>
  <c r="AD320" i="21"/>
  <c r="AD312" i="21"/>
  <c r="AE312" i="21" s="1"/>
  <c r="AD304" i="21"/>
  <c r="AE304" i="21" s="1"/>
  <c r="AD296" i="21"/>
  <c r="AD288" i="21"/>
  <c r="AE288" i="21" s="1"/>
  <c r="AD280" i="21"/>
  <c r="AE280" i="21" s="1"/>
  <c r="AD272" i="21"/>
  <c r="AE272" i="21" s="1"/>
  <c r="AD264" i="21"/>
  <c r="AE264" i="21" s="1"/>
  <c r="AD256" i="21"/>
  <c r="AE256" i="21" s="1"/>
  <c r="AD248" i="21"/>
  <c r="AE248" i="21" s="1"/>
  <c r="AD240" i="21"/>
  <c r="AD232" i="21"/>
  <c r="AE232" i="21" s="1"/>
  <c r="AD224" i="21"/>
  <c r="AD216" i="21"/>
  <c r="AD208" i="21"/>
  <c r="AE208" i="21" s="1"/>
  <c r="AD200" i="21"/>
  <c r="AD192" i="21"/>
  <c r="AD184" i="21"/>
  <c r="AC163" i="21"/>
  <c r="AD175" i="21"/>
  <c r="AD167" i="21"/>
  <c r="I179" i="21"/>
  <c r="AC425" i="21"/>
  <c r="AD423" i="21"/>
  <c r="AE423" i="21" s="1"/>
  <c r="AD415" i="21"/>
  <c r="AD407" i="21"/>
  <c r="AD399" i="21"/>
  <c r="AE399" i="21" s="1"/>
  <c r="AD391" i="21"/>
  <c r="AD383" i="21"/>
  <c r="AE383" i="21" s="1"/>
  <c r="AD375" i="21"/>
  <c r="AE375" i="21" s="1"/>
  <c r="AD359" i="21"/>
  <c r="AE359" i="21" s="1"/>
  <c r="AD351" i="21"/>
  <c r="AD343" i="21"/>
  <c r="AD335" i="21"/>
  <c r="AD327" i="21"/>
  <c r="AD319" i="21"/>
  <c r="AD311" i="21"/>
  <c r="AD295" i="21"/>
  <c r="AD287" i="21"/>
  <c r="AD279" i="21"/>
  <c r="AD271" i="21"/>
  <c r="AD263" i="21"/>
  <c r="AD255" i="21"/>
  <c r="AC403" i="21"/>
  <c r="AC339" i="21"/>
  <c r="AC275" i="21"/>
  <c r="AB425" i="21"/>
  <c r="AC178" i="21"/>
  <c r="AC170" i="21"/>
  <c r="AC162" i="21"/>
  <c r="AD174" i="21"/>
  <c r="AD166" i="21"/>
  <c r="I323" i="21"/>
  <c r="I291" i="21"/>
  <c r="I259" i="21"/>
  <c r="I227" i="21"/>
  <c r="I211" i="21"/>
  <c r="I195" i="21"/>
  <c r="AC424" i="21"/>
  <c r="AC416" i="21"/>
  <c r="AC408" i="21"/>
  <c r="AC400" i="21"/>
  <c r="AC392" i="21"/>
  <c r="AC384" i="21"/>
  <c r="AC376" i="21"/>
  <c r="AC368" i="21"/>
  <c r="AC360" i="21"/>
  <c r="AC352" i="21"/>
  <c r="AC344" i="21"/>
  <c r="AC336" i="21"/>
  <c r="AC328" i="21"/>
  <c r="AC320" i="21"/>
  <c r="AC312" i="21"/>
  <c r="AC304" i="21"/>
  <c r="AC296" i="21"/>
  <c r="AC288" i="21"/>
  <c r="AC280" i="21"/>
  <c r="AC272" i="21"/>
  <c r="AC264" i="21"/>
  <c r="AC256" i="21"/>
  <c r="AC248" i="21"/>
  <c r="AC240" i="21"/>
  <c r="AC232" i="21"/>
  <c r="AC224" i="21"/>
  <c r="AC216" i="21"/>
  <c r="AC208" i="21"/>
  <c r="AD422" i="21"/>
  <c r="AE422" i="21" s="1"/>
  <c r="AD414" i="21"/>
  <c r="AE414" i="21" s="1"/>
  <c r="AD406" i="21"/>
  <c r="AE406" i="21" s="1"/>
  <c r="AD398" i="21"/>
  <c r="AE398" i="21" s="1"/>
  <c r="AD390" i="21"/>
  <c r="AE390" i="21" s="1"/>
  <c r="AD382" i="21"/>
  <c r="AD374" i="21"/>
  <c r="AD366" i="21"/>
  <c r="AD358" i="21"/>
  <c r="AD350" i="21"/>
  <c r="AD342" i="21"/>
  <c r="AE342" i="21" s="1"/>
  <c r="AD334" i="21"/>
  <c r="AE334" i="21" s="1"/>
  <c r="AD326" i="21"/>
  <c r="AD318" i="21"/>
  <c r="AD310" i="21"/>
  <c r="AD302" i="21"/>
  <c r="AC419" i="21"/>
  <c r="AC355" i="21"/>
  <c r="AC171" i="21"/>
  <c r="AC177" i="21"/>
  <c r="AC169" i="21"/>
  <c r="AC161" i="21"/>
  <c r="AD173" i="21"/>
  <c r="AD165" i="21"/>
  <c r="AC176" i="21"/>
  <c r="AC168" i="21"/>
  <c r="AD172" i="21"/>
  <c r="AD164" i="21"/>
  <c r="I387" i="21"/>
  <c r="G425" i="21"/>
  <c r="AC423" i="21"/>
  <c r="AC415" i="21"/>
  <c r="AC407" i="21"/>
  <c r="AC399" i="21"/>
  <c r="AC391" i="21"/>
  <c r="AC383" i="21"/>
  <c r="AC375" i="21"/>
  <c r="AC367" i="21"/>
  <c r="AC359" i="21"/>
  <c r="AC351" i="21"/>
  <c r="AD429" i="21"/>
  <c r="AD421" i="21"/>
  <c r="AD413" i="21"/>
  <c r="AD405" i="21"/>
  <c r="AD397" i="21"/>
  <c r="AD389" i="21"/>
  <c r="AD381" i="21"/>
  <c r="AD373" i="21"/>
  <c r="AD365" i="21"/>
  <c r="AD357" i="21"/>
  <c r="AD349" i="21"/>
  <c r="AD341" i="21"/>
  <c r="AD333" i="21"/>
  <c r="AD325" i="21"/>
  <c r="AD317" i="21"/>
  <c r="AD309" i="21"/>
  <c r="AD301" i="21"/>
  <c r="AD237" i="21"/>
  <c r="AD282" i="21"/>
  <c r="AE282" i="21" s="1"/>
  <c r="AB171" i="21"/>
  <c r="AC422" i="21"/>
  <c r="AC414" i="21"/>
  <c r="AC406" i="21"/>
  <c r="AC398" i="21"/>
  <c r="I390" i="21"/>
  <c r="AC390" i="21"/>
  <c r="AC382" i="21"/>
  <c r="AC374" i="21"/>
  <c r="AC366" i="21"/>
  <c r="AC358" i="21"/>
  <c r="AC350" i="21"/>
  <c r="AC342" i="21"/>
  <c r="AC334" i="21"/>
  <c r="AC326" i="21"/>
  <c r="AC318" i="21"/>
  <c r="AC310" i="21"/>
  <c r="AC302" i="21"/>
  <c r="AC294" i="21"/>
  <c r="AC286" i="21"/>
  <c r="AC278" i="21"/>
  <c r="AC270" i="21"/>
  <c r="I262" i="21"/>
  <c r="AC262" i="21"/>
  <c r="AC254" i="21"/>
  <c r="AC246" i="21"/>
  <c r="AB246" i="21" s="1"/>
  <c r="AC238" i="21"/>
  <c r="AC230" i="21"/>
  <c r="AC222" i="21"/>
  <c r="AC214" i="21"/>
  <c r="AC206" i="21"/>
  <c r="AC198" i="21"/>
  <c r="AC190" i="21"/>
  <c r="AC182" i="21"/>
  <c r="AD228" i="21"/>
  <c r="AD220" i="21"/>
  <c r="AD188" i="21"/>
  <c r="AD250" i="21"/>
  <c r="AD247" i="21"/>
  <c r="AD239" i="21"/>
  <c r="AD231" i="21"/>
  <c r="AD223" i="21"/>
  <c r="AD215" i="21"/>
  <c r="AD207" i="21"/>
  <c r="AD199" i="21"/>
  <c r="AD191" i="21"/>
  <c r="AD183" i="21"/>
  <c r="AD294" i="21"/>
  <c r="AE294" i="21" s="1"/>
  <c r="AD286" i="21"/>
  <c r="AD278" i="21"/>
  <c r="AE278" i="21" s="1"/>
  <c r="AD270" i="21"/>
  <c r="AE270" i="21" s="1"/>
  <c r="AD262" i="21"/>
  <c r="AD254" i="21"/>
  <c r="AD238" i="21"/>
  <c r="AE238" i="21" s="1"/>
  <c r="AD230" i="21"/>
  <c r="AD222" i="21"/>
  <c r="AE222" i="21" s="1"/>
  <c r="AD214" i="21"/>
  <c r="AE214" i="21" s="1"/>
  <c r="AD206" i="21"/>
  <c r="AD198" i="21"/>
  <c r="AD190" i="21"/>
  <c r="AE190" i="21" s="1"/>
  <c r="AD182" i="21"/>
  <c r="AD293" i="21"/>
  <c r="AD285" i="21"/>
  <c r="AE285" i="21" s="1"/>
  <c r="AD277" i="21"/>
  <c r="AD269" i="21"/>
  <c r="AD261" i="21"/>
  <c r="G253" i="21"/>
  <c r="AD253" i="21"/>
  <c r="G245" i="21"/>
  <c r="AD245" i="21"/>
  <c r="AD229" i="21"/>
  <c r="AD221" i="21"/>
  <c r="AE221" i="21" s="1"/>
  <c r="AD205" i="21"/>
  <c r="AD189" i="21"/>
  <c r="AD181" i="21"/>
  <c r="AD428" i="21"/>
  <c r="AD420" i="21"/>
  <c r="AD412" i="21"/>
  <c r="AD404" i="21"/>
  <c r="AD396" i="21"/>
  <c r="AD388" i="21"/>
  <c r="AD380" i="21"/>
  <c r="AD372" i="21"/>
  <c r="AD364" i="21"/>
  <c r="AD356" i="21"/>
  <c r="AD348" i="21"/>
  <c r="AD340" i="21"/>
  <c r="AD332" i="21"/>
  <c r="AD324" i="21"/>
  <c r="AD316" i="21"/>
  <c r="AD308" i="21"/>
  <c r="AD300" i="21"/>
  <c r="AD292" i="21"/>
  <c r="AD284" i="21"/>
  <c r="AD276" i="21"/>
  <c r="AD268" i="21"/>
  <c r="AD260" i="21"/>
  <c r="AD252" i="21"/>
  <c r="AD244" i="21"/>
  <c r="AD236" i="21"/>
  <c r="AD212" i="21"/>
  <c r="AD196" i="21"/>
  <c r="AD180" i="21"/>
  <c r="AD275" i="21"/>
  <c r="AD267" i="21"/>
  <c r="AE267" i="21" s="1"/>
  <c r="AD259" i="21"/>
  <c r="AD251" i="21"/>
  <c r="AD243" i="21"/>
  <c r="AD235" i="21"/>
  <c r="AD227" i="21"/>
  <c r="AD219" i="21"/>
  <c r="AD211" i="21"/>
  <c r="AD203" i="21"/>
  <c r="AD195" i="21"/>
  <c r="AD187" i="21"/>
  <c r="AD179" i="21"/>
  <c r="AD242" i="21"/>
  <c r="AD234" i="21"/>
  <c r="AD226" i="21"/>
  <c r="AD218" i="21"/>
  <c r="AE218" i="21" s="1"/>
  <c r="AD210" i="21"/>
  <c r="AD202" i="21"/>
  <c r="AD194" i="21"/>
  <c r="AD186" i="21"/>
  <c r="AD417" i="21"/>
  <c r="AD409" i="21"/>
  <c r="AD401" i="21"/>
  <c r="AD393" i="21"/>
  <c r="AD385" i="21"/>
  <c r="AD377" i="21"/>
  <c r="AD369" i="21"/>
  <c r="AD361" i="21"/>
  <c r="AD353" i="21"/>
  <c r="AD345" i="21"/>
  <c r="AD337" i="21"/>
  <c r="AD329" i="21"/>
  <c r="AD321" i="21"/>
  <c r="AD313" i="21"/>
  <c r="AD305" i="21"/>
  <c r="AD297" i="21"/>
  <c r="AE297" i="21" s="1"/>
  <c r="AD289" i="21"/>
  <c r="AD281" i="21"/>
  <c r="AD273" i="21"/>
  <c r="AD265" i="21"/>
  <c r="AD257" i="21"/>
  <c r="AD249" i="21"/>
  <c r="AD233" i="21"/>
  <c r="AE233" i="21" s="1"/>
  <c r="AD225" i="21"/>
  <c r="AD217" i="21"/>
  <c r="AD209" i="21"/>
  <c r="AD201" i="21"/>
  <c r="AD193" i="21"/>
  <c r="AD185" i="21"/>
  <c r="AD213" i="21"/>
  <c r="I174" i="21"/>
  <c r="I166" i="21"/>
  <c r="I415" i="21"/>
  <c r="I351" i="21"/>
  <c r="I287" i="21"/>
  <c r="I223" i="21"/>
  <c r="I198" i="21"/>
  <c r="I183" i="21"/>
  <c r="G405" i="21"/>
  <c r="G381" i="21"/>
  <c r="G349" i="21"/>
  <c r="G325" i="21"/>
  <c r="G301" i="21"/>
  <c r="G237" i="21"/>
  <c r="G195" i="21"/>
  <c r="I171" i="21"/>
  <c r="I163" i="21"/>
  <c r="G175" i="21"/>
  <c r="G167" i="21"/>
  <c r="I423" i="21"/>
  <c r="I398" i="21"/>
  <c r="I359" i="21"/>
  <c r="I319" i="21"/>
  <c r="I295" i="21"/>
  <c r="I270" i="21"/>
  <c r="I231" i="21"/>
  <c r="I206" i="21"/>
  <c r="H329" i="21"/>
  <c r="G413" i="21"/>
  <c r="G365" i="21"/>
  <c r="G309" i="21"/>
  <c r="I429" i="21"/>
  <c r="I421" i="21"/>
  <c r="I413" i="21"/>
  <c r="I405" i="21"/>
  <c r="I397" i="21"/>
  <c r="I389" i="21"/>
  <c r="I381" i="21"/>
  <c r="I373" i="21"/>
  <c r="I365" i="21"/>
  <c r="I357" i="21"/>
  <c r="I349" i="21"/>
  <c r="I341" i="21"/>
  <c r="I333" i="21"/>
  <c r="I325" i="21"/>
  <c r="I317" i="21"/>
  <c r="I309" i="21"/>
  <c r="I301" i="21"/>
  <c r="I293" i="21"/>
  <c r="I285" i="21"/>
  <c r="I277" i="21"/>
  <c r="I269" i="21"/>
  <c r="I261" i="21"/>
  <c r="I253" i="21"/>
  <c r="I245" i="21"/>
  <c r="I237" i="21"/>
  <c r="I229" i="21"/>
  <c r="I221" i="21"/>
  <c r="I213" i="21"/>
  <c r="I205" i="21"/>
  <c r="I197" i="21"/>
  <c r="I189" i="21"/>
  <c r="I422" i="21"/>
  <c r="I383" i="21"/>
  <c r="I358" i="21"/>
  <c r="I318" i="21"/>
  <c r="I294" i="21"/>
  <c r="I255" i="21"/>
  <c r="I230" i="21"/>
  <c r="I190" i="21"/>
  <c r="H194" i="21"/>
  <c r="I420" i="21"/>
  <c r="I412" i="21"/>
  <c r="I404" i="21"/>
  <c r="I396" i="21"/>
  <c r="I388" i="21"/>
  <c r="I380" i="21"/>
  <c r="I364" i="21"/>
  <c r="I356" i="21"/>
  <c r="I348" i="21"/>
  <c r="I340" i="21"/>
  <c r="I332" i="21"/>
  <c r="I324" i="21"/>
  <c r="I300" i="21"/>
  <c r="I292" i="21"/>
  <c r="I284" i="21"/>
  <c r="I276" i="21"/>
  <c r="I268" i="21"/>
  <c r="I260" i="21"/>
  <c r="I252" i="21"/>
  <c r="I236" i="21"/>
  <c r="I228" i="21"/>
  <c r="H287" i="21"/>
  <c r="H279" i="21"/>
  <c r="I407" i="21"/>
  <c r="I343" i="21"/>
  <c r="I406" i="21"/>
  <c r="I367" i="21"/>
  <c r="I342" i="21"/>
  <c r="I327" i="21"/>
  <c r="I303" i="21"/>
  <c r="I278" i="21"/>
  <c r="I239" i="21"/>
  <c r="I214" i="21"/>
  <c r="H242" i="21"/>
  <c r="H218" i="21"/>
  <c r="I418" i="21"/>
  <c r="I410" i="21"/>
  <c r="I402" i="21"/>
  <c r="I394" i="21"/>
  <c r="I386" i="21"/>
  <c r="I378" i="21"/>
  <c r="I370" i="21"/>
  <c r="I362" i="21"/>
  <c r="I354" i="21"/>
  <c r="I346" i="21"/>
  <c r="I338" i="21"/>
  <c r="I330" i="21"/>
  <c r="I322" i="21"/>
  <c r="I314" i="21"/>
  <c r="I306" i="21"/>
  <c r="I298" i="21"/>
  <c r="I290" i="21"/>
  <c r="I282" i="21"/>
  <c r="I274" i="21"/>
  <c r="I266" i="21"/>
  <c r="I258" i="21"/>
  <c r="I244" i="21"/>
  <c r="G178" i="21"/>
  <c r="I226" i="21"/>
  <c r="I202" i="21"/>
  <c r="I173" i="21"/>
  <c r="G161" i="21"/>
  <c r="G177" i="21"/>
  <c r="G176" i="21"/>
  <c r="I242" i="21"/>
  <c r="I210" i="21"/>
  <c r="I186" i="21"/>
  <c r="I164" i="21"/>
  <c r="G168" i="21"/>
  <c r="I180" i="21"/>
  <c r="G416" i="21"/>
  <c r="I178" i="21"/>
  <c r="I170" i="21"/>
  <c r="I162" i="21"/>
  <c r="G174" i="21"/>
  <c r="G166" i="21"/>
  <c r="I372" i="21"/>
  <c r="I335" i="21"/>
  <c r="I191" i="21"/>
  <c r="G357" i="21"/>
  <c r="G333" i="21"/>
  <c r="G261" i="21"/>
  <c r="G197" i="21"/>
  <c r="G170" i="21"/>
  <c r="I234" i="21"/>
  <c r="I218" i="21"/>
  <c r="I194" i="21"/>
  <c r="I165" i="21"/>
  <c r="I172" i="21"/>
  <c r="G169" i="21"/>
  <c r="I177" i="21"/>
  <c r="I169" i="21"/>
  <c r="I161" i="21"/>
  <c r="G173" i="21"/>
  <c r="G165" i="21"/>
  <c r="I181" i="21"/>
  <c r="G427" i="21"/>
  <c r="G419" i="21"/>
  <c r="G411" i="21"/>
  <c r="G403" i="21"/>
  <c r="G395" i="21"/>
  <c r="G387" i="21"/>
  <c r="G379" i="21"/>
  <c r="G371" i="21"/>
  <c r="G363" i="21"/>
  <c r="G355" i="21"/>
  <c r="G347" i="21"/>
  <c r="G339" i="21"/>
  <c r="G331" i="21"/>
  <c r="G323" i="21"/>
  <c r="G315" i="21"/>
  <c r="G307" i="21"/>
  <c r="G299" i="21"/>
  <c r="G162" i="21"/>
  <c r="I168" i="21"/>
  <c r="G164" i="21"/>
  <c r="I204" i="21"/>
  <c r="I188" i="21"/>
  <c r="G410" i="21"/>
  <c r="G402" i="21"/>
  <c r="G394" i="21"/>
  <c r="G386" i="21"/>
  <c r="G378" i="21"/>
  <c r="G346" i="21"/>
  <c r="G338" i="21"/>
  <c r="G330" i="21"/>
  <c r="G322" i="21"/>
  <c r="G314" i="21"/>
  <c r="I176" i="21"/>
  <c r="G172" i="21"/>
  <c r="I220" i="21"/>
  <c r="I212" i="21"/>
  <c r="I196" i="21"/>
  <c r="I175" i="21"/>
  <c r="I167" i="21"/>
  <c r="G171" i="21"/>
  <c r="G163" i="21"/>
  <c r="I308" i="21"/>
  <c r="G341" i="21"/>
  <c r="G304" i="21"/>
  <c r="G285" i="21"/>
  <c r="G221" i="21"/>
  <c r="I250" i="21"/>
  <c r="G424" i="21"/>
  <c r="G408" i="21"/>
  <c r="G400" i="21"/>
  <c r="G392" i="21"/>
  <c r="G376" i="21"/>
  <c r="G368" i="21"/>
  <c r="G360" i="21"/>
  <c r="G352" i="21"/>
  <c r="G344" i="21"/>
  <c r="G336" i="21"/>
  <c r="G328" i="21"/>
  <c r="G320" i="21"/>
  <c r="G312" i="21"/>
  <c r="G296" i="21"/>
  <c r="G288" i="21"/>
  <c r="G280" i="21"/>
  <c r="G272" i="21"/>
  <c r="G264" i="21"/>
  <c r="G256" i="21"/>
  <c r="G248" i="21"/>
  <c r="G240" i="21"/>
  <c r="G232" i="21"/>
  <c r="G224" i="21"/>
  <c r="G216" i="21"/>
  <c r="G208" i="21"/>
  <c r="G200" i="21"/>
  <c r="G192" i="21"/>
  <c r="G184" i="21"/>
  <c r="AB367" i="21" l="1"/>
  <c r="AB329" i="21"/>
  <c r="AE329" i="21"/>
  <c r="AB275" i="21"/>
  <c r="AE275" i="21"/>
  <c r="AB337" i="21"/>
  <c r="AE337" i="21"/>
  <c r="AB180" i="21"/>
  <c r="AE180" i="21"/>
  <c r="AB404" i="21"/>
  <c r="AE404" i="21"/>
  <c r="AB183" i="21"/>
  <c r="AE183" i="21"/>
  <c r="AB413" i="21"/>
  <c r="AE413" i="21"/>
  <c r="AB172" i="21"/>
  <c r="AE172" i="21"/>
  <c r="AB343" i="21"/>
  <c r="AE343" i="21"/>
  <c r="AB192" i="21"/>
  <c r="AE192" i="21"/>
  <c r="AB338" i="21"/>
  <c r="AE338" i="21"/>
  <c r="AB418" i="21"/>
  <c r="AE418" i="21"/>
  <c r="AB209" i="21"/>
  <c r="AE209" i="21"/>
  <c r="AB281" i="21"/>
  <c r="AE281" i="21"/>
  <c r="AB345" i="21"/>
  <c r="AE345" i="21"/>
  <c r="AB409" i="21"/>
  <c r="AE409" i="21"/>
  <c r="AB234" i="21"/>
  <c r="AE234" i="21"/>
  <c r="AB227" i="21"/>
  <c r="AE227" i="21"/>
  <c r="AB196" i="21"/>
  <c r="AE196" i="21"/>
  <c r="AB284" i="21"/>
  <c r="AE284" i="21"/>
  <c r="AB348" i="21"/>
  <c r="AE348" i="21"/>
  <c r="AB412" i="21"/>
  <c r="AE412" i="21"/>
  <c r="AB245" i="21"/>
  <c r="AE245" i="21"/>
  <c r="AB293" i="21"/>
  <c r="AE293" i="21"/>
  <c r="AB191" i="21"/>
  <c r="AE191" i="21"/>
  <c r="AB250" i="21"/>
  <c r="AE250" i="21"/>
  <c r="AB237" i="21"/>
  <c r="AE237" i="21"/>
  <c r="AB357" i="21"/>
  <c r="AE357" i="21"/>
  <c r="AB421" i="21"/>
  <c r="AE421" i="21"/>
  <c r="AB350" i="21"/>
  <c r="AE350" i="21"/>
  <c r="AB279" i="21"/>
  <c r="AE279" i="21"/>
  <c r="AB351" i="21"/>
  <c r="AE351" i="21"/>
  <c r="AB200" i="21"/>
  <c r="AE200" i="21"/>
  <c r="AB274" i="21"/>
  <c r="AE274" i="21"/>
  <c r="AB354" i="21"/>
  <c r="AE354" i="21"/>
  <c r="AB299" i="21"/>
  <c r="AE299" i="21"/>
  <c r="AB393" i="21"/>
  <c r="AE393" i="21"/>
  <c r="AB201" i="21"/>
  <c r="AE201" i="21"/>
  <c r="AB219" i="21"/>
  <c r="AE219" i="21"/>
  <c r="AB363" i="21"/>
  <c r="AE363" i="21"/>
  <c r="AB289" i="21"/>
  <c r="AE289" i="21"/>
  <c r="AB235" i="21"/>
  <c r="AE235" i="21"/>
  <c r="AB420" i="21"/>
  <c r="AE420" i="21"/>
  <c r="AB199" i="21"/>
  <c r="AE199" i="21"/>
  <c r="AB358" i="21"/>
  <c r="AE358" i="21"/>
  <c r="AB400" i="21"/>
  <c r="AE400" i="21"/>
  <c r="AB362" i="21"/>
  <c r="AE362" i="21"/>
  <c r="AB204" i="21"/>
  <c r="AB361" i="21"/>
  <c r="AE361" i="21"/>
  <c r="AB179" i="21"/>
  <c r="AE179" i="21"/>
  <c r="AB243" i="21"/>
  <c r="AE243" i="21"/>
  <c r="AB236" i="21"/>
  <c r="AE236" i="21"/>
  <c r="AB300" i="21"/>
  <c r="AE300" i="21"/>
  <c r="AB364" i="21"/>
  <c r="AE364" i="21"/>
  <c r="AB428" i="21"/>
  <c r="AE428" i="21"/>
  <c r="AB253" i="21"/>
  <c r="AE253" i="21"/>
  <c r="AB262" i="21"/>
  <c r="AE262" i="21"/>
  <c r="AB207" i="21"/>
  <c r="AE207" i="21"/>
  <c r="AB220" i="21"/>
  <c r="AE220" i="21"/>
  <c r="AB309" i="21"/>
  <c r="AE309" i="21"/>
  <c r="AB373" i="21"/>
  <c r="AE373" i="21"/>
  <c r="AB165" i="21"/>
  <c r="AE165" i="21"/>
  <c r="AB302" i="21"/>
  <c r="AE302" i="21"/>
  <c r="AB366" i="21"/>
  <c r="AE366" i="21"/>
  <c r="AB295" i="21"/>
  <c r="AE295" i="21"/>
  <c r="AB216" i="21"/>
  <c r="AE216" i="21"/>
  <c r="AB168" i="21"/>
  <c r="AE168" i="21"/>
  <c r="AB370" i="21"/>
  <c r="AE370" i="21"/>
  <c r="AB395" i="21"/>
  <c r="AE395" i="21"/>
  <c r="AB193" i="21"/>
  <c r="AE193" i="21"/>
  <c r="AB332" i="21"/>
  <c r="AE332" i="21"/>
  <c r="AB401" i="21"/>
  <c r="AE401" i="21"/>
  <c r="AB340" i="21"/>
  <c r="AE340" i="21"/>
  <c r="AB247" i="21"/>
  <c r="AE247" i="21"/>
  <c r="AB349" i="21"/>
  <c r="AE349" i="21"/>
  <c r="AB271" i="21"/>
  <c r="AE271" i="21"/>
  <c r="AB320" i="21"/>
  <c r="AE320" i="21"/>
  <c r="AB266" i="21"/>
  <c r="AE266" i="21"/>
  <c r="AB353" i="21"/>
  <c r="AE353" i="21"/>
  <c r="AB212" i="21"/>
  <c r="AE212" i="21"/>
  <c r="AB182" i="21"/>
  <c r="AE182" i="21"/>
  <c r="AB301" i="21"/>
  <c r="AE301" i="21"/>
  <c r="AB225" i="21"/>
  <c r="AE225" i="21"/>
  <c r="AB186" i="21"/>
  <c r="AE186" i="21"/>
  <c r="AB305" i="21"/>
  <c r="AE305" i="21"/>
  <c r="AB369" i="21"/>
  <c r="AE369" i="21"/>
  <c r="AB194" i="21"/>
  <c r="AE194" i="21"/>
  <c r="AB187" i="21"/>
  <c r="AE187" i="21"/>
  <c r="AB251" i="21"/>
  <c r="AE251" i="21"/>
  <c r="AB244" i="21"/>
  <c r="AE244" i="21"/>
  <c r="AB308" i="21"/>
  <c r="AE308" i="21"/>
  <c r="AB372" i="21"/>
  <c r="AE372" i="21"/>
  <c r="AB181" i="21"/>
  <c r="AE181" i="21"/>
  <c r="AB198" i="21"/>
  <c r="AE198" i="21"/>
  <c r="AB215" i="21"/>
  <c r="AE215" i="21"/>
  <c r="AB228" i="21"/>
  <c r="AE228" i="21"/>
  <c r="AB317" i="21"/>
  <c r="AE317" i="21"/>
  <c r="AB381" i="21"/>
  <c r="AE381" i="21"/>
  <c r="AB173" i="21"/>
  <c r="AE173" i="21"/>
  <c r="AB310" i="21"/>
  <c r="AE310" i="21"/>
  <c r="AB374" i="21"/>
  <c r="AE374" i="21"/>
  <c r="AB311" i="21"/>
  <c r="AE311" i="21"/>
  <c r="AB167" i="21"/>
  <c r="AE167" i="21"/>
  <c r="AB224" i="21"/>
  <c r="AE224" i="21"/>
  <c r="AB306" i="21"/>
  <c r="AE306" i="21"/>
  <c r="AB378" i="21"/>
  <c r="AE378" i="21"/>
  <c r="AB331" i="21"/>
  <c r="AE331" i="21"/>
  <c r="AB403" i="21"/>
  <c r="AE403" i="21"/>
  <c r="AB387" i="21"/>
  <c r="AE387" i="21"/>
  <c r="AB241" i="21"/>
  <c r="AE241" i="21"/>
  <c r="AB303" i="21"/>
  <c r="AE303" i="21"/>
  <c r="AB273" i="21"/>
  <c r="AE273" i="21"/>
  <c r="AB276" i="21"/>
  <c r="AE276" i="21"/>
  <c r="AB230" i="21"/>
  <c r="AE230" i="21"/>
  <c r="AB415" i="21"/>
  <c r="AE415" i="21"/>
  <c r="AB217" i="21"/>
  <c r="AE217" i="21"/>
  <c r="AB417" i="21"/>
  <c r="AE417" i="21"/>
  <c r="AB292" i="21"/>
  <c r="AE292" i="21"/>
  <c r="AB188" i="21"/>
  <c r="AE188" i="21"/>
  <c r="AB429" i="21"/>
  <c r="AE429" i="21"/>
  <c r="AB290" i="21"/>
  <c r="AE290" i="21"/>
  <c r="AB379" i="21"/>
  <c r="AE379" i="21"/>
  <c r="AB213" i="21"/>
  <c r="AE213" i="21"/>
  <c r="AB313" i="21"/>
  <c r="AE313" i="21"/>
  <c r="AB202" i="21"/>
  <c r="AE202" i="21"/>
  <c r="AB195" i="21"/>
  <c r="AE195" i="21"/>
  <c r="AB259" i="21"/>
  <c r="AE259" i="21"/>
  <c r="AB252" i="21"/>
  <c r="AE252" i="21"/>
  <c r="AB316" i="21"/>
  <c r="AE316" i="21"/>
  <c r="AB380" i="21"/>
  <c r="AE380" i="21"/>
  <c r="AB189" i="21"/>
  <c r="AE189" i="21"/>
  <c r="AB261" i="21"/>
  <c r="AE261" i="21"/>
  <c r="AB206" i="21"/>
  <c r="AE206" i="21"/>
  <c r="AB223" i="21"/>
  <c r="AE223" i="21"/>
  <c r="AB325" i="21"/>
  <c r="AE325" i="21"/>
  <c r="AB389" i="21"/>
  <c r="AE389" i="21"/>
  <c r="AB318" i="21"/>
  <c r="AE318" i="21"/>
  <c r="AB382" i="21"/>
  <c r="AE382" i="21"/>
  <c r="AB166" i="21"/>
  <c r="AE166" i="21"/>
  <c r="AB319" i="21"/>
  <c r="AE319" i="21"/>
  <c r="AB391" i="21"/>
  <c r="AE391" i="21"/>
  <c r="AB175" i="21"/>
  <c r="AE175" i="21"/>
  <c r="AB296" i="21"/>
  <c r="AE296" i="21"/>
  <c r="AB314" i="21"/>
  <c r="AE314" i="21"/>
  <c r="AB386" i="21"/>
  <c r="AE386" i="21"/>
  <c r="AB411" i="21"/>
  <c r="AE411" i="21"/>
  <c r="AB162" i="21"/>
  <c r="AE162" i="21"/>
  <c r="AB265" i="21"/>
  <c r="AE265" i="21"/>
  <c r="AB268" i="21"/>
  <c r="AE268" i="21"/>
  <c r="AB226" i="21"/>
  <c r="AE226" i="21"/>
  <c r="AB229" i="21"/>
  <c r="AE229" i="21"/>
  <c r="AB242" i="21"/>
  <c r="AE242" i="21"/>
  <c r="AB356" i="21"/>
  <c r="AE356" i="21"/>
  <c r="AB254" i="21"/>
  <c r="AE254" i="21"/>
  <c r="AB365" i="21"/>
  <c r="AE365" i="21"/>
  <c r="AB287" i="21"/>
  <c r="AE287" i="21"/>
  <c r="AB249" i="21"/>
  <c r="AE249" i="21"/>
  <c r="AB377" i="21"/>
  <c r="AE377" i="21"/>
  <c r="AB185" i="21"/>
  <c r="AE185" i="21"/>
  <c r="AB257" i="21"/>
  <c r="AE257" i="21"/>
  <c r="AB321" i="21"/>
  <c r="AE321" i="21"/>
  <c r="AB385" i="21"/>
  <c r="AE385" i="21"/>
  <c r="AB210" i="21"/>
  <c r="AE210" i="21"/>
  <c r="AB203" i="21"/>
  <c r="AE203" i="21"/>
  <c r="AB260" i="21"/>
  <c r="AE260" i="21"/>
  <c r="AB324" i="21"/>
  <c r="AE324" i="21"/>
  <c r="AB388" i="21"/>
  <c r="AE388" i="21"/>
  <c r="AB205" i="21"/>
  <c r="AE205" i="21"/>
  <c r="AB269" i="21"/>
  <c r="AE269" i="21"/>
  <c r="AB286" i="21"/>
  <c r="AE286" i="21"/>
  <c r="AB231" i="21"/>
  <c r="AE231" i="21"/>
  <c r="AB163" i="21"/>
  <c r="AB333" i="21"/>
  <c r="AE333" i="21"/>
  <c r="AB397" i="21"/>
  <c r="AE397" i="21"/>
  <c r="AB326" i="21"/>
  <c r="AE326" i="21"/>
  <c r="AB174" i="21"/>
  <c r="AE174" i="21"/>
  <c r="AB255" i="21"/>
  <c r="AE255" i="21"/>
  <c r="AB327" i="21"/>
  <c r="AE327" i="21"/>
  <c r="AB240" i="21"/>
  <c r="AE240" i="21"/>
  <c r="AB197" i="21"/>
  <c r="AE197" i="21"/>
  <c r="AB322" i="21"/>
  <c r="AE322" i="21"/>
  <c r="AB347" i="21"/>
  <c r="AE347" i="21"/>
  <c r="AB419" i="21"/>
  <c r="AE419" i="21"/>
  <c r="AB170" i="21"/>
  <c r="AE170" i="21"/>
  <c r="AB211" i="21"/>
  <c r="AE211" i="21"/>
  <c r="AB396" i="21"/>
  <c r="AE396" i="21"/>
  <c r="AB277" i="21"/>
  <c r="AE277" i="21"/>
  <c r="AB239" i="21"/>
  <c r="AE239" i="21"/>
  <c r="AB341" i="21"/>
  <c r="AE341" i="21"/>
  <c r="AB405" i="21"/>
  <c r="AE405" i="21"/>
  <c r="AB164" i="21"/>
  <c r="AE164" i="21"/>
  <c r="AB263" i="21"/>
  <c r="AE263" i="21"/>
  <c r="AB335" i="21"/>
  <c r="AE335" i="21"/>
  <c r="AB407" i="21"/>
  <c r="AE407" i="21"/>
  <c r="AB184" i="21"/>
  <c r="AE184" i="21"/>
  <c r="AB258" i="21"/>
  <c r="AE258" i="21"/>
  <c r="AB330" i="21"/>
  <c r="AE330" i="21"/>
  <c r="AB402" i="21"/>
  <c r="AE402" i="21"/>
  <c r="AB283" i="21"/>
  <c r="AE283" i="21"/>
  <c r="AB410" i="21"/>
  <c r="AE410" i="21"/>
  <c r="AB178" i="21"/>
  <c r="AE178" i="21"/>
  <c r="AB298" i="21"/>
  <c r="AB291" i="21"/>
  <c r="AB297" i="21"/>
  <c r="AB233" i="21"/>
  <c r="AB267" i="21"/>
  <c r="AB218" i="21"/>
  <c r="AB221" i="21"/>
  <c r="AB285" i="21"/>
  <c r="AB282" i="21"/>
  <c r="AB422" i="21"/>
  <c r="AB359" i="21"/>
  <c r="AB190" i="21"/>
  <c r="AB315" i="21"/>
  <c r="AB232" i="21"/>
  <c r="AB394" i="21"/>
  <c r="AB294" i="21"/>
  <c r="AB427" i="21"/>
  <c r="AB238" i="21"/>
  <c r="AB414" i="21"/>
  <c r="AB423" i="21"/>
  <c r="AB375" i="21"/>
  <c r="AB208" i="21"/>
  <c r="AB272" i="21"/>
  <c r="AB336" i="21"/>
  <c r="AB426" i="21"/>
  <c r="AB161" i="21"/>
  <c r="AB371" i="21"/>
  <c r="AB392" i="21"/>
  <c r="AB270" i="21"/>
  <c r="AB383" i="21"/>
  <c r="AB280" i="21"/>
  <c r="AB344" i="21"/>
  <c r="AB408" i="21"/>
  <c r="AB169" i="21"/>
  <c r="AB307" i="21"/>
  <c r="AB328" i="21"/>
  <c r="AB278" i="21"/>
  <c r="AB288" i="21"/>
  <c r="AB352" i="21"/>
  <c r="AB416" i="21"/>
  <c r="AB177" i="21"/>
  <c r="AB214" i="21"/>
  <c r="AB390" i="21"/>
  <c r="AB399" i="21"/>
  <c r="AB360" i="21"/>
  <c r="AB424" i="21"/>
  <c r="AB176" i="21"/>
  <c r="AB264" i="21"/>
  <c r="AB222" i="21"/>
  <c r="AB334" i="21"/>
  <c r="AB398" i="21"/>
  <c r="AB304" i="21"/>
  <c r="AB368" i="21"/>
  <c r="AB339" i="21"/>
  <c r="AB342" i="21"/>
  <c r="AB406" i="21"/>
  <c r="AB248" i="21"/>
  <c r="AB312" i="21"/>
  <c r="AB376" i="21"/>
  <c r="AB256" i="21"/>
  <c r="AB384" i="21"/>
  <c r="AB355" i="21"/>
  <c r="K8" i="21"/>
  <c r="AA2" i="21" a="1"/>
  <c r="AA2" i="21" s="1"/>
  <c r="AA3" i="21" s="1" a="1"/>
  <c r="AA3" i="21" s="1"/>
  <c r="AA4" i="21" s="1" a="1"/>
  <c r="AA4" i="21" s="1"/>
  <c r="AA5" i="21" s="1" a="1"/>
  <c r="AA5" i="21" s="1"/>
  <c r="AA6" i="21" s="1" a="1"/>
  <c r="AA6" i="21" s="1"/>
  <c r="AA7" i="21" s="1" a="1"/>
  <c r="AA7" i="21" s="1"/>
  <c r="AA8" i="21" s="1" a="1"/>
  <c r="AA8" i="21" s="1"/>
  <c r="AA9" i="21" s="1" a="1"/>
  <c r="AA9" i="21" s="1"/>
  <c r="AA10" i="21" a="1"/>
  <c r="AA10" i="21" s="1"/>
  <c r="AA11" i="21" s="1" a="1"/>
  <c r="AA11" i="21" s="1"/>
  <c r="AA12" i="21" s="1" a="1"/>
  <c r="AA12" i="21" s="1"/>
  <c r="AA13" i="21" s="1" a="1"/>
  <c r="AA13" i="21" s="1"/>
  <c r="AA14" i="21" s="1" a="1"/>
  <c r="AA14" i="21" s="1"/>
  <c r="AA15" i="21" s="1" a="1"/>
  <c r="AA15" i="21" s="1"/>
  <c r="AA16" i="21" s="1" a="1"/>
  <c r="AA16" i="21" s="1"/>
  <c r="AA17" i="21" a="1"/>
  <c r="AA17" i="21" s="1"/>
  <c r="AA18" i="21" s="1" a="1"/>
  <c r="AA18" i="21" s="1"/>
  <c r="AA19" i="21" s="1" a="1"/>
  <c r="AA19" i="21" s="1"/>
  <c r="AA20" i="21" s="1" a="1"/>
  <c r="AA20" i="21" s="1"/>
  <c r="AA21" i="21" s="1" a="1"/>
  <c r="AA21" i="21" s="1"/>
  <c r="AA22" i="21" s="1" a="1"/>
  <c r="AA22" i="21" s="1"/>
  <c r="AA23" i="21" s="1" a="1"/>
  <c r="AA23" i="21" s="1"/>
  <c r="AA24" i="21" s="1" a="1"/>
  <c r="AA24" i="21" s="1"/>
  <c r="AA25" i="21" s="1" a="1"/>
  <c r="AA25" i="21" s="1"/>
  <c r="AA26" i="21" s="1" a="1"/>
  <c r="AA26" i="21" s="1"/>
  <c r="AA27" i="21" a="1"/>
  <c r="AA27" i="21" s="1"/>
  <c r="AA28" i="21" s="1" a="1"/>
  <c r="AA28" i="21" s="1"/>
  <c r="AA29" i="21" s="1" a="1"/>
  <c r="AA29" i="21" s="1"/>
  <c r="AA30" i="21" s="1" a="1"/>
  <c r="AA30" i="21" s="1"/>
  <c r="AA31" i="21" s="1" a="1"/>
  <c r="AA31" i="21" s="1"/>
  <c r="AA32" i="21" s="1" a="1"/>
  <c r="AA32" i="21" s="1"/>
  <c r="AA33" i="21" s="1" a="1"/>
  <c r="AA33" i="21" s="1"/>
  <c r="AA34" i="21" s="1" a="1"/>
  <c r="AA34" i="21" s="1"/>
  <c r="AA35" i="21" s="1" a="1"/>
  <c r="AA35" i="21" s="1"/>
  <c r="AA36" i="21" a="1"/>
  <c r="AA36" i="21" s="1"/>
  <c r="AA37" i="21" s="1" a="1"/>
  <c r="AA37" i="21" s="1"/>
  <c r="AA38" i="21" s="1" a="1"/>
  <c r="AA38" i="21" s="1"/>
  <c r="AA39" i="21" s="1" a="1"/>
  <c r="AA39" i="21" s="1"/>
  <c r="AA40" i="21" s="1" a="1"/>
  <c r="AA40" i="21" s="1"/>
  <c r="AA41" i="21" s="1" a="1"/>
  <c r="AA41" i="21" s="1"/>
  <c r="AA42" i="21" s="1" a="1"/>
  <c r="AA42" i="21" s="1"/>
  <c r="AA43" i="21" a="1"/>
  <c r="AA43" i="21" s="1"/>
  <c r="AA44" i="21" s="1" a="1"/>
  <c r="AA44" i="21" s="1"/>
  <c r="AA45" i="21" s="1" a="1"/>
  <c r="AA45" i="21" s="1"/>
  <c r="AA46" i="21" s="1" a="1"/>
  <c r="AA46" i="21" s="1"/>
  <c r="AA47" i="21" s="1" a="1"/>
  <c r="AA47" i="21" s="1"/>
  <c r="AA48" i="21" s="1" a="1"/>
  <c r="AA48" i="21" s="1"/>
  <c r="AA49" i="21" s="1" a="1"/>
  <c r="AA49" i="21" s="1"/>
  <c r="AA50" i="21" a="1"/>
  <c r="AA50" i="21" s="1"/>
  <c r="AA51" i="21" s="1" a="1"/>
  <c r="AA51" i="21" s="1"/>
  <c r="AA52" i="21" s="1" a="1"/>
  <c r="AA52" i="21" s="1"/>
  <c r="AA53" i="21" s="1" a="1"/>
  <c r="AA53" i="21" s="1"/>
  <c r="AA54" i="21" s="1" a="1"/>
  <c r="AA54" i="21" s="1"/>
  <c r="AA55" i="21" s="1" a="1"/>
  <c r="AA55" i="21" s="1"/>
  <c r="AA56" i="21" a="1"/>
  <c r="AA56" i="21" s="1"/>
  <c r="AA57" i="21" s="1" a="1"/>
  <c r="AA57" i="21" s="1"/>
  <c r="AA58" i="21" s="1" a="1"/>
  <c r="AA58" i="21" s="1"/>
  <c r="AA59" i="21" s="1" a="1"/>
  <c r="AA59" i="21" s="1"/>
  <c r="AA60" i="21" s="1" a="1"/>
  <c r="AA60" i="21" s="1"/>
  <c r="AA61" i="21" s="1" a="1"/>
  <c r="AA61" i="21" s="1"/>
  <c r="AA62" i="21" s="1" a="1"/>
  <c r="AA62" i="21" s="1"/>
  <c r="AA63" i="21" s="1" a="1"/>
  <c r="AA63" i="21" s="1"/>
  <c r="AA64" i="21" a="1"/>
  <c r="AA64" i="21" s="1"/>
  <c r="AA65" i="21" s="1" a="1"/>
  <c r="AA65" i="21" s="1"/>
  <c r="AA66" i="21" s="1" a="1"/>
  <c r="AA66" i="21" s="1"/>
  <c r="AA67" i="21" s="1" a="1"/>
  <c r="AA67" i="21" s="1"/>
  <c r="AA68" i="21" s="1" a="1"/>
  <c r="AA68" i="21" s="1"/>
  <c r="AA69" i="21" a="1"/>
  <c r="AA69" i="21" s="1"/>
  <c r="AA70" i="21" s="1" a="1"/>
  <c r="AA70" i="21" s="1"/>
  <c r="AA71" i="21" s="1" a="1"/>
  <c r="AA71" i="21" s="1"/>
  <c r="AA72" i="21" s="1" a="1"/>
  <c r="AA72" i="21" s="1"/>
  <c r="AA73" i="21" s="1" a="1"/>
  <c r="AA73" i="21" s="1"/>
  <c r="AA74" i="21" s="1" a="1"/>
  <c r="AA74" i="21" s="1"/>
  <c r="AA75" i="21" s="1" a="1"/>
  <c r="AA75" i="21" s="1"/>
  <c r="AA76" i="21" s="1" a="1"/>
  <c r="AA76" i="21" s="1"/>
  <c r="AA77" i="21" s="1" a="1"/>
  <c r="AA77" i="21" s="1"/>
  <c r="AA78" i="21" a="1"/>
  <c r="AA78" i="21" s="1"/>
  <c r="AA79" i="21" s="1" a="1"/>
  <c r="AA79" i="21" s="1"/>
  <c r="AA80" i="21" s="1" a="1"/>
  <c r="AA80" i="21" s="1"/>
  <c r="AA81" i="21" s="1" a="1"/>
  <c r="AA81" i="21" s="1"/>
  <c r="AA82" i="21" s="1" a="1"/>
  <c r="AA82" i="21" s="1"/>
  <c r="AA83" i="21" s="1" a="1"/>
  <c r="AA83" i="21" s="1"/>
  <c r="AA84" i="21" s="1" a="1"/>
  <c r="AA84" i="21" s="1"/>
  <c r="AA85" i="21" s="1" a="1"/>
  <c r="AA85" i="21" s="1"/>
  <c r="AA86" i="21" s="1" a="1"/>
  <c r="AA86" i="21" s="1"/>
  <c r="AA87" i="21" s="1" a="1"/>
  <c r="AA87" i="21" s="1"/>
  <c r="AA88" i="21" a="1"/>
  <c r="AA88" i="21" s="1"/>
  <c r="AA89" i="21" s="1" a="1"/>
  <c r="AA89" i="21" s="1"/>
  <c r="AA90" i="21" s="1" a="1"/>
  <c r="AA90" i="21" s="1"/>
  <c r="AA91" i="21" s="1" a="1"/>
  <c r="AA91" i="21" s="1"/>
  <c r="AA92" i="21" s="1" a="1"/>
  <c r="AA92" i="21" s="1"/>
  <c r="AA93" i="21" s="1" a="1"/>
  <c r="AA93" i="21" s="1"/>
  <c r="AA94" i="21" s="1" a="1"/>
  <c r="AA94" i="21" s="1"/>
  <c r="AA95" i="21" a="1"/>
  <c r="AA95" i="21" s="1"/>
  <c r="AA96" i="21" s="1" a="1"/>
  <c r="AA96" i="21" s="1"/>
  <c r="AA97" i="21" s="1" a="1"/>
  <c r="AA97" i="21" s="1"/>
  <c r="AA98" i="21" s="1" a="1"/>
  <c r="AA98" i="21" s="1"/>
  <c r="AA99" i="21" s="1" a="1"/>
  <c r="AA99" i="21" s="1"/>
  <c r="AA100" i="21" s="1" a="1"/>
  <c r="AA100" i="21" s="1"/>
  <c r="AA101" i="21" s="1" a="1"/>
  <c r="AA101" i="21" s="1"/>
  <c r="AA102" i="21" s="1" a="1"/>
  <c r="AA102" i="21" s="1"/>
  <c r="AA103" i="21" s="1" a="1"/>
  <c r="AA103" i="21" s="1"/>
  <c r="AA104" i="21" s="1" a="1"/>
  <c r="AA104" i="21" s="1"/>
  <c r="AA105" i="21" s="1" a="1"/>
  <c r="AA105" i="21" s="1"/>
  <c r="AA106" i="21" s="1" a="1"/>
  <c r="AA106" i="21" s="1"/>
  <c r="AA107" i="21" a="1"/>
  <c r="AA107" i="21" s="1"/>
  <c r="AA108" i="21" s="1" a="1"/>
  <c r="AA108" i="21" s="1"/>
  <c r="AA109" i="21" s="1" a="1"/>
  <c r="AA109" i="21" s="1"/>
  <c r="AA110" i="21" s="1" a="1"/>
  <c r="AA110" i="21" s="1"/>
  <c r="AA111" i="21" s="1" a="1"/>
  <c r="AA111" i="21" s="1"/>
  <c r="AA112" i="21" s="1" a="1"/>
  <c r="AA112" i="21" s="1"/>
  <c r="AA113" i="21" s="1" a="1"/>
  <c r="AA113" i="21" s="1"/>
  <c r="AA114" i="21" s="1" a="1"/>
  <c r="AA114" i="21" s="1"/>
  <c r="AA115" i="21" a="1"/>
  <c r="AA115" i="21" s="1"/>
  <c r="AA116" i="21" s="1" a="1"/>
  <c r="AA116" i="21" s="1"/>
  <c r="AA117" i="21" s="1" a="1"/>
  <c r="AA117" i="21" s="1"/>
  <c r="AA118" i="21" s="1" a="1"/>
  <c r="AA118" i="21" s="1"/>
  <c r="AA119" i="21" s="1" a="1"/>
  <c r="AA119" i="21" s="1"/>
  <c r="AA120" i="21" s="1" a="1"/>
  <c r="AA120" i="21" s="1"/>
  <c r="AA121" i="21" a="1"/>
  <c r="AA121" i="21" s="1"/>
  <c r="AA122" i="21" s="1" a="1"/>
  <c r="AA122" i="21" s="1"/>
  <c r="AA123" i="21" s="1" a="1"/>
  <c r="AA123" i="21" s="1"/>
  <c r="AA124" i="21" s="1" a="1"/>
  <c r="AA124" i="21" s="1"/>
  <c r="AA125" i="21" s="1" a="1"/>
  <c r="AA125" i="21" s="1"/>
  <c r="AA126" i="21" s="1" a="1"/>
  <c r="AA126" i="21" s="1"/>
  <c r="AA127" i="21" s="1" a="1"/>
  <c r="AA127" i="21" s="1"/>
  <c r="AA128" i="21" s="1" a="1"/>
  <c r="AA128" i="21" s="1"/>
  <c r="AA129" i="21" s="1" a="1"/>
  <c r="AA129" i="21" s="1"/>
  <c r="AA130" i="21" s="1" a="1"/>
  <c r="AA130" i="21" s="1"/>
  <c r="AA131" i="21" s="1" a="1"/>
  <c r="AA131" i="21" s="1"/>
  <c r="AA132" i="21" s="1" a="1"/>
  <c r="AA132" i="21" s="1"/>
  <c r="AA133" i="21" a="1"/>
  <c r="AA133" i="21" s="1"/>
  <c r="AA134" i="21" s="1" a="1"/>
  <c r="AA134" i="21" s="1"/>
  <c r="AA135" i="21" s="1" a="1"/>
  <c r="AA135" i="21" s="1"/>
  <c r="AA136" i="21" s="1" a="1"/>
  <c r="AA136" i="21" s="1"/>
  <c r="AA137" i="21" s="1" a="1"/>
  <c r="AA137" i="21" s="1"/>
  <c r="AA138" i="21" s="1" a="1"/>
  <c r="AA138" i="21" s="1"/>
  <c r="AA139" i="21" s="1" a="1"/>
  <c r="AA139" i="21" s="1"/>
  <c r="AA140" i="21" s="1" a="1"/>
  <c r="AA140" i="21" s="1"/>
  <c r="AA141" i="21" a="1"/>
  <c r="AA141" i="21" s="1"/>
  <c r="AA142" i="21" s="1" a="1"/>
  <c r="AA142" i="21" s="1"/>
  <c r="AA143" i="21" s="1" a="1"/>
  <c r="AA143" i="21" s="1"/>
  <c r="AA144" i="21" s="1" a="1"/>
  <c r="AA144" i="21" s="1"/>
  <c r="AA145" i="21" s="1" a="1"/>
  <c r="AA145" i="21" s="1"/>
  <c r="AA146" i="21" a="1"/>
  <c r="AA146" i="21" s="1"/>
  <c r="AA147" i="21" s="1" a="1"/>
  <c r="AA147" i="21" s="1"/>
  <c r="AA148" i="21" s="1" a="1"/>
  <c r="AA148" i="21" s="1"/>
  <c r="AA149" i="21" s="1" a="1"/>
  <c r="AA149" i="21" s="1"/>
  <c r="AA150" i="21" s="1" a="1"/>
  <c r="AA150" i="21" s="1"/>
  <c r="AA151" i="21" s="1" a="1"/>
  <c r="AA151" i="21" s="1"/>
  <c r="AA152" i="21" s="1" a="1"/>
  <c r="AA152" i="21" s="1"/>
  <c r="AA153" i="21" s="1" a="1"/>
  <c r="AA153" i="21" s="1"/>
  <c r="AA154" i="21" s="1" a="1"/>
  <c r="AA154" i="21" s="1"/>
  <c r="AA155" i="21" a="1"/>
  <c r="AA155" i="21" s="1"/>
  <c r="AA156" i="21" s="1" a="1"/>
  <c r="AA156" i="21" s="1"/>
  <c r="AA157" i="21" s="1" a="1"/>
  <c r="AA157" i="21" s="1"/>
  <c r="AA158" i="21" s="1" a="1"/>
  <c r="AA158" i="21" s="1"/>
  <c r="AA159" i="21" s="1" a="1"/>
  <c r="AA159" i="21" s="1"/>
  <c r="AA160" i="21" s="1" a="1"/>
  <c r="AA160" i="21" s="1"/>
  <c r="L2" i="21"/>
  <c r="L3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K2" i="21"/>
  <c r="K3" i="21"/>
  <c r="K4" i="21"/>
  <c r="K5" i="21"/>
  <c r="K6" i="21"/>
  <c r="K7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J2" i="2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Z2" i="21" a="1"/>
  <c r="Z2" i="21" s="1"/>
  <c r="Z3" i="21" s="1" a="1"/>
  <c r="Z3" i="21" s="1"/>
  <c r="Z4" i="21" s="1" a="1"/>
  <c r="Z4" i="21" s="1"/>
  <c r="Z5" i="21" s="1" a="1"/>
  <c r="Z5" i="21" s="1"/>
  <c r="Z6" i="21" s="1" a="1"/>
  <c r="Z6" i="21" s="1"/>
  <c r="Z7" i="21" s="1" a="1"/>
  <c r="Z7" i="21" s="1"/>
  <c r="Z8" i="21" s="1" a="1"/>
  <c r="Z8" i="21" s="1"/>
  <c r="Z9" i="21" s="1" a="1"/>
  <c r="Z9" i="21" s="1"/>
  <c r="Z10" i="21" a="1"/>
  <c r="Z10" i="21" s="1"/>
  <c r="Z11" i="21" s="1" a="1"/>
  <c r="Z11" i="21" s="1"/>
  <c r="Z12" i="21" s="1" a="1"/>
  <c r="Z12" i="21" s="1"/>
  <c r="Z13" i="21" s="1" a="1"/>
  <c r="Z13" i="21" s="1"/>
  <c r="Z14" i="21" s="1" a="1"/>
  <c r="Z14" i="21" s="1"/>
  <c r="Z15" i="21" s="1" a="1"/>
  <c r="Z15" i="21" s="1"/>
  <c r="Z16" i="21" s="1" a="1"/>
  <c r="Z16" i="21" s="1"/>
  <c r="Z17" i="21" a="1"/>
  <c r="Z17" i="21" s="1"/>
  <c r="Z18" i="21" s="1" a="1"/>
  <c r="Z18" i="21" s="1"/>
  <c r="Z19" i="21" s="1" a="1"/>
  <c r="Z19" i="21" s="1"/>
  <c r="Z20" i="21" s="1" a="1"/>
  <c r="Z20" i="21" s="1"/>
  <c r="Z21" i="21" s="1" a="1"/>
  <c r="Z21" i="21" s="1"/>
  <c r="Z22" i="21" s="1" a="1"/>
  <c r="Z22" i="21" s="1"/>
  <c r="Z23" i="21" s="1" a="1"/>
  <c r="Z23" i="21" s="1"/>
  <c r="Z24" i="21" s="1" a="1"/>
  <c r="Z24" i="21" s="1"/>
  <c r="Z25" i="21" s="1" a="1"/>
  <c r="Z25" i="21" s="1"/>
  <c r="Z26" i="21" s="1" a="1"/>
  <c r="Z26" i="21" s="1"/>
  <c r="Z27" i="21" a="1"/>
  <c r="Z27" i="21" s="1"/>
  <c r="Z28" i="21" s="1" a="1"/>
  <c r="Z28" i="21" s="1"/>
  <c r="Z29" i="21" s="1" a="1"/>
  <c r="Z29" i="21" s="1"/>
  <c r="Z30" i="21" s="1" a="1"/>
  <c r="Z30" i="21" s="1"/>
  <c r="Z31" i="21" s="1" a="1"/>
  <c r="Z31" i="21" s="1"/>
  <c r="Z32" i="21" s="1" a="1"/>
  <c r="Z32" i="21" s="1"/>
  <c r="Z33" i="21" s="1" a="1"/>
  <c r="Z33" i="21" s="1"/>
  <c r="Z34" i="21" s="1" a="1"/>
  <c r="Z34" i="21" s="1"/>
  <c r="Z35" i="21" s="1" a="1"/>
  <c r="Z35" i="21" s="1"/>
  <c r="Z36" i="21" a="1"/>
  <c r="Z36" i="21" s="1"/>
  <c r="Z37" i="21" s="1" a="1"/>
  <c r="Z37" i="21" s="1"/>
  <c r="Z38" i="21" s="1" a="1"/>
  <c r="Z38" i="21" s="1"/>
  <c r="Z39" i="21" s="1" a="1"/>
  <c r="Z39" i="21" s="1"/>
  <c r="Z40" i="21" s="1" a="1"/>
  <c r="Z40" i="21" s="1"/>
  <c r="Z41" i="21" s="1" a="1"/>
  <c r="Z41" i="21" s="1"/>
  <c r="Z42" i="21" s="1" a="1"/>
  <c r="Z42" i="21" s="1"/>
  <c r="Z43" i="21" a="1"/>
  <c r="Z43" i="21" s="1"/>
  <c r="Z44" i="21" s="1" a="1"/>
  <c r="Z44" i="21" s="1"/>
  <c r="Z45" i="21" s="1" a="1"/>
  <c r="Z45" i="21" s="1"/>
  <c r="Z46" i="21" s="1" a="1"/>
  <c r="Z46" i="21" s="1"/>
  <c r="Z47" i="21" s="1" a="1"/>
  <c r="Z47" i="21" s="1"/>
  <c r="Z48" i="21" s="1" a="1"/>
  <c r="Z48" i="21" s="1"/>
  <c r="Z49" i="21" s="1" a="1"/>
  <c r="Z49" i="21" s="1"/>
  <c r="Z50" i="21" a="1"/>
  <c r="Z50" i="21" s="1"/>
  <c r="Z51" i="21" s="1" a="1"/>
  <c r="Z51" i="21" s="1"/>
  <c r="Z52" i="21" s="1" a="1"/>
  <c r="Z52" i="21" s="1"/>
  <c r="Z53" i="21" s="1" a="1"/>
  <c r="Z53" i="21" s="1"/>
  <c r="Z54" i="21" s="1" a="1"/>
  <c r="Z54" i="21" s="1"/>
  <c r="Z55" i="21" s="1" a="1"/>
  <c r="Z55" i="21" s="1"/>
  <c r="Z56" i="21" a="1"/>
  <c r="Z56" i="21" s="1"/>
  <c r="Z57" i="21" s="1" a="1"/>
  <c r="Z57" i="21" s="1"/>
  <c r="Z58" i="21" s="1" a="1"/>
  <c r="Z58" i="21" s="1"/>
  <c r="Z59" i="21" s="1" a="1"/>
  <c r="Z59" i="21" s="1"/>
  <c r="Z60" i="21" s="1" a="1"/>
  <c r="Z60" i="21" s="1"/>
  <c r="Z61" i="21" s="1" a="1"/>
  <c r="Z61" i="21" s="1"/>
  <c r="Z62" i="21" s="1" a="1"/>
  <c r="Z62" i="21" s="1"/>
  <c r="Z63" i="21" s="1" a="1"/>
  <c r="Z63" i="21" s="1"/>
  <c r="Z64" i="21" a="1"/>
  <c r="Z64" i="21" s="1"/>
  <c r="Z65" i="21" s="1" a="1"/>
  <c r="Z65" i="21" s="1"/>
  <c r="Z66" i="21" s="1" a="1"/>
  <c r="Z66" i="21" s="1"/>
  <c r="Z67" i="21" s="1" a="1"/>
  <c r="Z67" i="21" s="1"/>
  <c r="Z68" i="21" s="1" a="1"/>
  <c r="Z68" i="21" s="1"/>
  <c r="Z69" i="21" a="1"/>
  <c r="Z69" i="21" s="1"/>
  <c r="Z70" i="21" s="1" a="1"/>
  <c r="Z70" i="21" s="1"/>
  <c r="Z71" i="21" s="1" a="1"/>
  <c r="Z71" i="21" s="1"/>
  <c r="Z72" i="21" s="1" a="1"/>
  <c r="Z72" i="21" s="1"/>
  <c r="Z73" i="21" s="1" a="1"/>
  <c r="Z73" i="21" s="1"/>
  <c r="Z74" i="21" s="1" a="1"/>
  <c r="Z74" i="21" s="1"/>
  <c r="Z75" i="21" s="1" a="1"/>
  <c r="Z75" i="21" s="1"/>
  <c r="Z76" i="21" s="1" a="1"/>
  <c r="Z76" i="21" s="1"/>
  <c r="Z77" i="21" s="1" a="1"/>
  <c r="Z77" i="21" s="1"/>
  <c r="Z78" i="21" a="1"/>
  <c r="Z78" i="21" s="1"/>
  <c r="Z79" i="21" s="1" a="1"/>
  <c r="Z79" i="21" s="1"/>
  <c r="Z80" i="21" s="1" a="1"/>
  <c r="Z80" i="21" s="1"/>
  <c r="Z81" i="21" s="1" a="1"/>
  <c r="Z81" i="21" s="1"/>
  <c r="Z82" i="21" s="1" a="1"/>
  <c r="Z82" i="21" s="1"/>
  <c r="Z83" i="21" s="1" a="1"/>
  <c r="Z83" i="21" s="1"/>
  <c r="Z84" i="21" s="1" a="1"/>
  <c r="Z84" i="21" s="1"/>
  <c r="Z85" i="21" s="1" a="1"/>
  <c r="Z85" i="21" s="1"/>
  <c r="Z86" i="21" s="1" a="1"/>
  <c r="Z86" i="21" s="1"/>
  <c r="Z87" i="21" s="1" a="1"/>
  <c r="Z87" i="21" s="1"/>
  <c r="Z88" i="21" a="1"/>
  <c r="Z88" i="21" s="1"/>
  <c r="Z89" i="21" s="1" a="1"/>
  <c r="Z89" i="21" s="1"/>
  <c r="Z90" i="21" s="1" a="1"/>
  <c r="Z90" i="21" s="1"/>
  <c r="Z91" i="21" s="1" a="1"/>
  <c r="Z91" i="21" s="1"/>
  <c r="Z92" i="21" s="1" a="1"/>
  <c r="Z92" i="21" s="1"/>
  <c r="Z93" i="21" s="1" a="1"/>
  <c r="Z93" i="21" s="1"/>
  <c r="Z94" i="21" s="1" a="1"/>
  <c r="Z94" i="21" s="1"/>
  <c r="Z95" i="21" a="1"/>
  <c r="Z95" i="21" s="1"/>
  <c r="Z96" i="21" s="1" a="1"/>
  <c r="Z96" i="21" s="1"/>
  <c r="Z97" i="21" s="1" a="1"/>
  <c r="Z97" i="21" s="1"/>
  <c r="Z98" i="21" s="1" a="1"/>
  <c r="Z98" i="21" s="1"/>
  <c r="Z99" i="21" s="1" a="1"/>
  <c r="Z99" i="21" s="1"/>
  <c r="Z100" i="21" s="1" a="1"/>
  <c r="Z100" i="21" s="1"/>
  <c r="Z101" i="21" s="1" a="1"/>
  <c r="Z101" i="21" s="1"/>
  <c r="Z102" i="21" s="1" a="1"/>
  <c r="Z102" i="21" s="1"/>
  <c r="Z103" i="21" s="1" a="1"/>
  <c r="Z103" i="21" s="1"/>
  <c r="Z104" i="21" s="1" a="1"/>
  <c r="Z104" i="21" s="1"/>
  <c r="Z105" i="21" s="1" a="1"/>
  <c r="Z105" i="21" s="1"/>
  <c r="Z106" i="21" s="1" a="1"/>
  <c r="Z106" i="21" s="1"/>
  <c r="Z107" i="21" a="1"/>
  <c r="Z107" i="21" s="1"/>
  <c r="Z108" i="21" s="1" a="1"/>
  <c r="Z108" i="21" s="1"/>
  <c r="Z109" i="21" s="1" a="1"/>
  <c r="Z109" i="21" s="1"/>
  <c r="Z110" i="21" s="1" a="1"/>
  <c r="Z110" i="21" s="1"/>
  <c r="Z111" i="21" s="1" a="1"/>
  <c r="Z111" i="21" s="1"/>
  <c r="Z112" i="21" s="1" a="1"/>
  <c r="Z112" i="21" s="1"/>
  <c r="Z113" i="21" s="1" a="1"/>
  <c r="Z113" i="21" s="1"/>
  <c r="Z114" i="21" s="1" a="1"/>
  <c r="Z114" i="21" s="1"/>
  <c r="Z115" i="21" a="1"/>
  <c r="Z115" i="21" s="1"/>
  <c r="Z116" i="21" s="1" a="1"/>
  <c r="Z116" i="21" s="1"/>
  <c r="Z117" i="21" s="1" a="1"/>
  <c r="Z117" i="21" s="1"/>
  <c r="Z118" i="21" s="1" a="1"/>
  <c r="Z118" i="21" s="1"/>
  <c r="Z119" i="21" s="1" a="1"/>
  <c r="Z119" i="21" s="1"/>
  <c r="Z120" i="21" s="1" a="1"/>
  <c r="Z120" i="21" s="1"/>
  <c r="Z121" i="21" a="1"/>
  <c r="Z121" i="21" s="1"/>
  <c r="Z122" i="21" s="1" a="1"/>
  <c r="Z122" i="21" s="1"/>
  <c r="Z123" i="21" s="1" a="1"/>
  <c r="Z123" i="21" s="1"/>
  <c r="Z124" i="21" s="1" a="1"/>
  <c r="Z124" i="21" s="1"/>
  <c r="Z125" i="21" s="1" a="1"/>
  <c r="Z125" i="21" s="1"/>
  <c r="Z126" i="21" s="1" a="1"/>
  <c r="Z126" i="21" s="1"/>
  <c r="Z127" i="21" s="1" a="1"/>
  <c r="Z127" i="21" s="1"/>
  <c r="Z128" i="21" s="1" a="1"/>
  <c r="Z128" i="21" s="1"/>
  <c r="Z129" i="21" s="1" a="1"/>
  <c r="Z129" i="21" s="1"/>
  <c r="Z130" i="21" s="1" a="1"/>
  <c r="Z130" i="21" s="1"/>
  <c r="Z131" i="21" s="1" a="1"/>
  <c r="Z131" i="21" s="1"/>
  <c r="Z132" i="21" s="1" a="1"/>
  <c r="Z132" i="21" s="1"/>
  <c r="Z133" i="21" a="1"/>
  <c r="Z133" i="21" s="1"/>
  <c r="Z134" i="21" s="1" a="1"/>
  <c r="Z134" i="21" s="1"/>
  <c r="Z135" i="21" s="1" a="1"/>
  <c r="Z135" i="21" s="1"/>
  <c r="Z136" i="21" s="1" a="1"/>
  <c r="Z136" i="21" s="1"/>
  <c r="Z137" i="21" s="1" a="1"/>
  <c r="Z137" i="21" s="1"/>
  <c r="Z138" i="21" s="1" a="1"/>
  <c r="Z138" i="21" s="1"/>
  <c r="Z139" i="21" s="1" a="1"/>
  <c r="Z139" i="21" s="1"/>
  <c r="Z140" i="21" s="1" a="1"/>
  <c r="Z140" i="21" s="1"/>
  <c r="Z141" i="21" a="1"/>
  <c r="Z141" i="21" s="1"/>
  <c r="Z142" i="21" s="1" a="1"/>
  <c r="Z142" i="21" s="1"/>
  <c r="Z143" i="21" s="1" a="1"/>
  <c r="Z143" i="21" s="1"/>
  <c r="Z144" i="21" s="1" a="1"/>
  <c r="Z144" i="21" s="1"/>
  <c r="Z145" i="21" s="1" a="1"/>
  <c r="Z145" i="21" s="1"/>
  <c r="Z146" i="21" a="1"/>
  <c r="Z146" i="21" s="1"/>
  <c r="Z147" i="21" s="1" a="1"/>
  <c r="Z147" i="21" s="1"/>
  <c r="Z148" i="21" s="1" a="1"/>
  <c r="Z148" i="21" s="1"/>
  <c r="Z149" i="21" s="1" a="1"/>
  <c r="Z149" i="21" s="1"/>
  <c r="Z150" i="21" s="1" a="1"/>
  <c r="Z150" i="21" s="1"/>
  <c r="Z151" i="21" s="1" a="1"/>
  <c r="Z151" i="21" s="1"/>
  <c r="Z152" i="21" s="1" a="1"/>
  <c r="Z152" i="21" s="1"/>
  <c r="Z153" i="21" s="1" a="1"/>
  <c r="Z153" i="21" s="1"/>
  <c r="Z154" i="21" s="1" a="1"/>
  <c r="Z154" i="21" s="1"/>
  <c r="Z155" i="21" a="1"/>
  <c r="Z155" i="21" s="1"/>
  <c r="Z156" i="21" s="1" a="1"/>
  <c r="Z156" i="21" s="1"/>
  <c r="Z157" i="21" s="1" a="1"/>
  <c r="Z157" i="21" s="1"/>
  <c r="Z158" i="21" s="1" a="1"/>
  <c r="Z158" i="21" s="1"/>
  <c r="Z159" i="21" s="1" a="1"/>
  <c r="Z159" i="21" s="1"/>
  <c r="Z160" i="21" s="1" a="1"/>
  <c r="Z160" i="21" s="1"/>
  <c r="E2" i="21"/>
  <c r="H2" i="21" s="1"/>
  <c r="E3" i="21"/>
  <c r="H3" i="21" s="1"/>
  <c r="E4" i="21"/>
  <c r="H4" i="21" s="1"/>
  <c r="E5" i="21"/>
  <c r="H5" i="21" s="1"/>
  <c r="E6" i="21"/>
  <c r="E7" i="21"/>
  <c r="H7" i="21" s="1"/>
  <c r="E8" i="21"/>
  <c r="H8" i="21" s="1"/>
  <c r="E9" i="21"/>
  <c r="H9" i="21" s="1"/>
  <c r="E10" i="21"/>
  <c r="H10" i="21" s="1"/>
  <c r="E11" i="21"/>
  <c r="H11" i="21" s="1"/>
  <c r="E12" i="21"/>
  <c r="E13" i="21"/>
  <c r="H13" i="21" s="1"/>
  <c r="E14" i="21"/>
  <c r="H14" i="21" s="1"/>
  <c r="E15" i="21"/>
  <c r="E16" i="21"/>
  <c r="E17" i="21"/>
  <c r="H17" i="21" s="1"/>
  <c r="E18" i="21"/>
  <c r="H18" i="21" s="1"/>
  <c r="E19" i="21"/>
  <c r="H19" i="21" s="1"/>
  <c r="E20" i="21"/>
  <c r="H20" i="21" s="1"/>
  <c r="E21" i="21"/>
  <c r="H21" i="21" s="1"/>
  <c r="E22" i="21"/>
  <c r="E23" i="21"/>
  <c r="E24" i="21"/>
  <c r="H24" i="21" s="1"/>
  <c r="E25" i="21"/>
  <c r="H25" i="21" s="1"/>
  <c r="E26" i="21"/>
  <c r="H26" i="21" s="1"/>
  <c r="E27" i="21"/>
  <c r="E28" i="21"/>
  <c r="H28" i="21" s="1"/>
  <c r="E29" i="21"/>
  <c r="E30" i="21"/>
  <c r="E31" i="21"/>
  <c r="H31" i="21" s="1"/>
  <c r="E32" i="21"/>
  <c r="E33" i="21"/>
  <c r="E34" i="21"/>
  <c r="H34" i="21" s="1"/>
  <c r="E35" i="21"/>
  <c r="E36" i="21"/>
  <c r="E37" i="21"/>
  <c r="H37" i="21" s="1"/>
  <c r="E38" i="21"/>
  <c r="H38" i="21" s="1"/>
  <c r="E39" i="21"/>
  <c r="H39" i="21" s="1"/>
  <c r="E40" i="21"/>
  <c r="H40" i="21" s="1"/>
  <c r="E41" i="21"/>
  <c r="H41" i="21" s="1"/>
  <c r="E42" i="21"/>
  <c r="E43" i="21"/>
  <c r="E44" i="21"/>
  <c r="E45" i="21"/>
  <c r="H45" i="21" s="1"/>
  <c r="E46" i="21"/>
  <c r="E47" i="21"/>
  <c r="E48" i="21"/>
  <c r="E49" i="21"/>
  <c r="E50" i="21"/>
  <c r="H50" i="21" s="1"/>
  <c r="E51" i="21"/>
  <c r="E52" i="21"/>
  <c r="E53" i="21"/>
  <c r="H53" i="21" s="1"/>
  <c r="E54" i="21"/>
  <c r="H54" i="21" s="1"/>
  <c r="E55" i="21"/>
  <c r="H55" i="21" s="1"/>
  <c r="E56" i="21"/>
  <c r="E57" i="21"/>
  <c r="H57" i="21" s="1"/>
  <c r="E58" i="21"/>
  <c r="E59" i="21"/>
  <c r="E60" i="21"/>
  <c r="E61" i="21"/>
  <c r="E62" i="21"/>
  <c r="H62" i="21" s="1"/>
  <c r="E63" i="21"/>
  <c r="E64" i="21"/>
  <c r="E65" i="21"/>
  <c r="E66" i="21"/>
  <c r="H66" i="21" s="1"/>
  <c r="E67" i="21"/>
  <c r="H67" i="21" s="1"/>
  <c r="E68" i="21"/>
  <c r="H68" i="21" s="1"/>
  <c r="E69" i="21"/>
  <c r="H69" i="21" s="1"/>
  <c r="E70" i="21"/>
  <c r="H70" i="21" s="1"/>
  <c r="E71" i="21"/>
  <c r="H71" i="21" s="1"/>
  <c r="E72" i="21"/>
  <c r="H72" i="21" s="1"/>
  <c r="E73" i="21"/>
  <c r="H73" i="21" s="1"/>
  <c r="E74" i="21"/>
  <c r="H74" i="21" s="1"/>
  <c r="E75" i="21"/>
  <c r="E76" i="21"/>
  <c r="E77" i="21"/>
  <c r="H77" i="21" s="1"/>
  <c r="E78" i="21"/>
  <c r="E79" i="21"/>
  <c r="H79" i="21" s="1"/>
  <c r="E80" i="21"/>
  <c r="E81" i="21"/>
  <c r="E82" i="21"/>
  <c r="H82" i="21" s="1"/>
  <c r="E83" i="21"/>
  <c r="E84" i="21"/>
  <c r="E85" i="21"/>
  <c r="E86" i="21"/>
  <c r="H86" i="21" s="1"/>
  <c r="E87" i="21"/>
  <c r="E88" i="21"/>
  <c r="E89" i="21"/>
  <c r="H89" i="21" s="1"/>
  <c r="E90" i="21"/>
  <c r="H90" i="21" s="1"/>
  <c r="E91" i="21"/>
  <c r="H91" i="21" s="1"/>
  <c r="E92" i="21"/>
  <c r="H92" i="21" s="1"/>
  <c r="E93" i="21"/>
  <c r="H93" i="21" s="1"/>
  <c r="E94" i="21"/>
  <c r="E95" i="21"/>
  <c r="E96" i="21"/>
  <c r="H96" i="21" s="1"/>
  <c r="E97" i="21"/>
  <c r="H97" i="21" s="1"/>
  <c r="E98" i="21"/>
  <c r="H98" i="21" s="1"/>
  <c r="E99" i="21"/>
  <c r="H99" i="21" s="1"/>
  <c r="E100" i="21"/>
  <c r="H100" i="21" s="1"/>
  <c r="E101" i="21"/>
  <c r="H101" i="21" s="1"/>
  <c r="E102" i="21"/>
  <c r="H102" i="21" s="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H120" i="21" s="1"/>
  <c r="E121" i="21"/>
  <c r="H121" i="21" s="1"/>
  <c r="E122" i="21"/>
  <c r="E123" i="21"/>
  <c r="E124" i="21"/>
  <c r="E125" i="21"/>
  <c r="E126" i="21"/>
  <c r="H126" i="21" s="1"/>
  <c r="E127" i="21"/>
  <c r="H127" i="21" s="1"/>
  <c r="E128" i="21"/>
  <c r="E129" i="21"/>
  <c r="E130" i="21"/>
  <c r="E131" i="21"/>
  <c r="E132" i="21"/>
  <c r="H132" i="21" s="1"/>
  <c r="E133" i="21"/>
  <c r="H133" i="21" s="1"/>
  <c r="E134" i="21"/>
  <c r="H134" i="21" s="1"/>
  <c r="E135" i="21"/>
  <c r="H135" i="21" s="1"/>
  <c r="E136" i="21"/>
  <c r="H136" i="21" s="1"/>
  <c r="E137" i="21"/>
  <c r="H137" i="21" s="1"/>
  <c r="E138" i="21"/>
  <c r="H138" i="21" s="1"/>
  <c r="E139" i="21"/>
  <c r="H139" i="21" s="1"/>
  <c r="E140" i="21"/>
  <c r="H140" i="21" s="1"/>
  <c r="E141" i="21"/>
  <c r="H141" i="21" s="1"/>
  <c r="E142" i="21"/>
  <c r="E143" i="21"/>
  <c r="E144" i="21"/>
  <c r="H144" i="21" s="1"/>
  <c r="E145" i="21"/>
  <c r="H145" i="21" s="1"/>
  <c r="E146" i="21"/>
  <c r="H146" i="21" s="1"/>
  <c r="E147" i="21"/>
  <c r="H147" i="21" s="1"/>
  <c r="E148" i="21"/>
  <c r="H148" i="21" s="1"/>
  <c r="E149" i="21"/>
  <c r="H149" i="21" s="1"/>
  <c r="E150" i="21"/>
  <c r="H150" i="21" s="1"/>
  <c r="E151" i="21"/>
  <c r="H151" i="21" s="1"/>
  <c r="E152" i="21"/>
  <c r="H152" i="21" s="1"/>
  <c r="E153" i="21"/>
  <c r="H153" i="21" s="1"/>
  <c r="E154" i="21"/>
  <c r="H154" i="21" s="1"/>
  <c r="E155" i="21"/>
  <c r="H155" i="21" s="1"/>
  <c r="E156" i="21"/>
  <c r="E157" i="21"/>
  <c r="E158" i="21"/>
  <c r="H158" i="21" s="1"/>
  <c r="E159" i="21"/>
  <c r="H159" i="21" s="1"/>
  <c r="E160" i="21"/>
  <c r="H160" i="21" s="1"/>
  <c r="D2" i="21"/>
  <c r="D3" i="21"/>
  <c r="D4" i="21"/>
  <c r="D5" i="21"/>
  <c r="D6" i="21"/>
  <c r="D7" i="21"/>
  <c r="D8" i="21"/>
  <c r="D9" i="21"/>
  <c r="D10" i="21"/>
  <c r="D11" i="21"/>
  <c r="D12" i="21"/>
  <c r="G13" i="21"/>
  <c r="D14" i="21"/>
  <c r="D15" i="21"/>
  <c r="G16" i="21"/>
  <c r="D17" i="21"/>
  <c r="D18" i="21"/>
  <c r="D19" i="21"/>
  <c r="D20" i="21"/>
  <c r="D21" i="21"/>
  <c r="D22" i="21"/>
  <c r="D24" i="21"/>
  <c r="D25" i="21"/>
  <c r="D26" i="21"/>
  <c r="D28" i="21"/>
  <c r="D29" i="21"/>
  <c r="D31" i="21"/>
  <c r="D32" i="21"/>
  <c r="G33" i="21"/>
  <c r="D34" i="21"/>
  <c r="D35" i="21"/>
  <c r="G36" i="21"/>
  <c r="D37" i="21"/>
  <c r="D38" i="21"/>
  <c r="D39" i="21"/>
  <c r="D40" i="21"/>
  <c r="D41" i="21"/>
  <c r="D42" i="21"/>
  <c r="D44" i="21"/>
  <c r="G45" i="21"/>
  <c r="G46" i="21"/>
  <c r="D47" i="21"/>
  <c r="G48" i="21"/>
  <c r="D49" i="21"/>
  <c r="D50" i="21"/>
  <c r="D51" i="21"/>
  <c r="G52" i="21"/>
  <c r="D53" i="21"/>
  <c r="D54" i="21"/>
  <c r="D55" i="21"/>
  <c r="G56" i="21"/>
  <c r="D57" i="21"/>
  <c r="D58" i="21"/>
  <c r="D60" i="21"/>
  <c r="G61" i="21"/>
  <c r="D62" i="21"/>
  <c r="D63" i="21"/>
  <c r="D64" i="21"/>
  <c r="G65" i="21"/>
  <c r="D66" i="21"/>
  <c r="D67" i="21"/>
  <c r="D68" i="21"/>
  <c r="D69" i="21"/>
  <c r="D70" i="21"/>
  <c r="D71" i="21"/>
  <c r="D72" i="21"/>
  <c r="D73" i="21"/>
  <c r="D74" i="21"/>
  <c r="D75" i="21"/>
  <c r="D77" i="21"/>
  <c r="G78" i="21"/>
  <c r="D79" i="21"/>
  <c r="D80" i="21"/>
  <c r="G81" i="21"/>
  <c r="D82" i="21"/>
  <c r="D83" i="21"/>
  <c r="D85" i="21"/>
  <c r="AD85" i="21" s="1"/>
  <c r="AE85" i="21" s="1"/>
  <c r="D86" i="21"/>
  <c r="D87" i="21"/>
  <c r="AD87" i="21" s="1"/>
  <c r="AE87" i="21" s="1"/>
  <c r="G88" i="21"/>
  <c r="D89" i="21"/>
  <c r="D90" i="21"/>
  <c r="D91" i="21"/>
  <c r="D92" i="21"/>
  <c r="D93" i="21"/>
  <c r="D94" i="21"/>
  <c r="AD94" i="21" s="1"/>
  <c r="AE94" i="21" s="1"/>
  <c r="G95" i="21"/>
  <c r="D96" i="21"/>
  <c r="D97" i="21"/>
  <c r="D98" i="21"/>
  <c r="D99" i="21"/>
  <c r="D100" i="21"/>
  <c r="D101" i="21"/>
  <c r="D102" i="21"/>
  <c r="D103" i="21"/>
  <c r="AD103" i="21" s="1"/>
  <c r="AE103" i="21" s="1"/>
  <c r="G104" i="21"/>
  <c r="D105" i="21"/>
  <c r="AD105" i="21" s="1"/>
  <c r="G106" i="21"/>
  <c r="D108" i="21"/>
  <c r="G109" i="21"/>
  <c r="D110" i="21"/>
  <c r="G111" i="21"/>
  <c r="D112" i="21"/>
  <c r="G113" i="21"/>
  <c r="D114" i="21"/>
  <c r="D115" i="21"/>
  <c r="G116" i="21"/>
  <c r="G117" i="21"/>
  <c r="D118" i="21"/>
  <c r="G119" i="21"/>
  <c r="D120" i="21"/>
  <c r="D121" i="21"/>
  <c r="D122" i="21"/>
  <c r="D124" i="21"/>
  <c r="G125" i="21"/>
  <c r="D126" i="21"/>
  <c r="D127" i="21"/>
  <c r="D128" i="21"/>
  <c r="G129" i="21"/>
  <c r="D130" i="21"/>
  <c r="D132" i="21"/>
  <c r="D133" i="21"/>
  <c r="D134" i="21"/>
  <c r="D135" i="21"/>
  <c r="D136" i="21"/>
  <c r="D137" i="21"/>
  <c r="D138" i="21"/>
  <c r="D139" i="21"/>
  <c r="D140" i="21"/>
  <c r="D141" i="21"/>
  <c r="D142" i="21"/>
  <c r="G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G157" i="21"/>
  <c r="D158" i="21"/>
  <c r="D159" i="21"/>
  <c r="D160" i="21"/>
  <c r="H6" i="21"/>
  <c r="F2" i="21"/>
  <c r="F3" i="21"/>
  <c r="F4" i="21"/>
  <c r="F5" i="21"/>
  <c r="F6" i="21"/>
  <c r="F7" i="21"/>
  <c r="F8" i="21"/>
  <c r="F9" i="21"/>
  <c r="F10" i="21"/>
  <c r="F11" i="21"/>
  <c r="I12" i="21"/>
  <c r="F13" i="21"/>
  <c r="F14" i="21"/>
  <c r="I15" i="21"/>
  <c r="F16" i="21"/>
  <c r="F17" i="21"/>
  <c r="F18" i="21"/>
  <c r="F19" i="21"/>
  <c r="F20" i="21"/>
  <c r="F21" i="21"/>
  <c r="I22" i="21"/>
  <c r="F23" i="21"/>
  <c r="F24" i="21"/>
  <c r="F25" i="21"/>
  <c r="F26" i="21"/>
  <c r="F27" i="21"/>
  <c r="F28" i="21"/>
  <c r="I29" i="21"/>
  <c r="F30" i="21"/>
  <c r="F31" i="21"/>
  <c r="I32" i="21"/>
  <c r="F33" i="21"/>
  <c r="F34" i="21"/>
  <c r="I35" i="21"/>
  <c r="F36" i="21"/>
  <c r="F37" i="21"/>
  <c r="F38" i="21"/>
  <c r="F39" i="21"/>
  <c r="F40" i="21"/>
  <c r="F41" i="21"/>
  <c r="I42" i="21"/>
  <c r="F43" i="21"/>
  <c r="I44" i="21"/>
  <c r="I45" i="21"/>
  <c r="F46" i="21"/>
  <c r="I47" i="21"/>
  <c r="F48" i="21"/>
  <c r="I49" i="21"/>
  <c r="F50" i="21"/>
  <c r="I51" i="21"/>
  <c r="F52" i="21"/>
  <c r="F53" i="21"/>
  <c r="F54" i="21"/>
  <c r="F55" i="21"/>
  <c r="F56" i="21"/>
  <c r="F57" i="21"/>
  <c r="I58" i="21"/>
  <c r="F59" i="21"/>
  <c r="I60" i="21"/>
  <c r="F61" i="21"/>
  <c r="F62" i="21"/>
  <c r="I63" i="21"/>
  <c r="I64" i="21"/>
  <c r="F65" i="21"/>
  <c r="F66" i="21"/>
  <c r="F67" i="21"/>
  <c r="F68" i="21"/>
  <c r="F69" i="21"/>
  <c r="F70" i="21"/>
  <c r="F71" i="21"/>
  <c r="F72" i="21"/>
  <c r="F73" i="21"/>
  <c r="F74" i="21"/>
  <c r="I75" i="21"/>
  <c r="F76" i="21"/>
  <c r="F77" i="21"/>
  <c r="F78" i="21"/>
  <c r="F79" i="21"/>
  <c r="I80" i="21"/>
  <c r="F81" i="21"/>
  <c r="F82" i="21"/>
  <c r="I83" i="21"/>
  <c r="F84" i="21"/>
  <c r="I85" i="21"/>
  <c r="F86" i="21"/>
  <c r="I87" i="21"/>
  <c r="F88" i="21"/>
  <c r="F89" i="21"/>
  <c r="F90" i="21"/>
  <c r="F91" i="21"/>
  <c r="F92" i="21"/>
  <c r="F93" i="21"/>
  <c r="I94" i="21"/>
  <c r="F95" i="21"/>
  <c r="F96" i="21"/>
  <c r="F97" i="21"/>
  <c r="F98" i="21"/>
  <c r="F99" i="21"/>
  <c r="F100" i="21"/>
  <c r="F101" i="21"/>
  <c r="F102" i="21"/>
  <c r="I103" i="21"/>
  <c r="F104" i="21"/>
  <c r="I105" i="21"/>
  <c r="I106" i="21"/>
  <c r="F107" i="21"/>
  <c r="I108" i="21"/>
  <c r="F109" i="21"/>
  <c r="I110" i="21"/>
  <c r="F111" i="21"/>
  <c r="I112" i="21"/>
  <c r="F113" i="21"/>
  <c r="I114" i="21"/>
  <c r="I115" i="21"/>
  <c r="I116" i="21"/>
  <c r="F117" i="21"/>
  <c r="I118" i="21"/>
  <c r="F119" i="21"/>
  <c r="F120" i="21"/>
  <c r="F121" i="21"/>
  <c r="I122" i="21"/>
  <c r="F123" i="21"/>
  <c r="I124" i="21"/>
  <c r="F125" i="21"/>
  <c r="F126" i="21"/>
  <c r="F127" i="21"/>
  <c r="I128" i="21"/>
  <c r="F129" i="21"/>
  <c r="I130" i="21"/>
  <c r="F131" i="21"/>
  <c r="F132" i="21"/>
  <c r="F133" i="21"/>
  <c r="F134" i="21"/>
  <c r="F135" i="21"/>
  <c r="F136" i="21"/>
  <c r="F137" i="21"/>
  <c r="F138" i="21"/>
  <c r="F139" i="21"/>
  <c r="F140" i="21"/>
  <c r="F141" i="21"/>
  <c r="I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I156" i="21"/>
  <c r="F157" i="21"/>
  <c r="F158" i="21"/>
  <c r="F159" i="21"/>
  <c r="F160" i="21"/>
  <c r="G23" i="21"/>
  <c r="G27" i="21"/>
  <c r="G30" i="21"/>
  <c r="G43" i="21"/>
  <c r="G59" i="21"/>
  <c r="G76" i="21"/>
  <c r="G84" i="21"/>
  <c r="G107" i="21"/>
  <c r="G123" i="21"/>
  <c r="G131" i="21"/>
  <c r="AC21" i="21" l="1"/>
  <c r="AC13" i="21"/>
  <c r="AC5" i="21"/>
  <c r="AD99" i="21"/>
  <c r="AE99" i="21" s="1"/>
  <c r="AC75" i="21"/>
  <c r="AC84" i="21"/>
  <c r="AC76" i="21"/>
  <c r="AC52" i="21"/>
  <c r="AC36" i="21"/>
  <c r="AD29" i="21"/>
  <c r="AB29" i="21" s="1"/>
  <c r="AC58" i="21"/>
  <c r="AE29" i="21"/>
  <c r="AB105" i="21"/>
  <c r="AE105" i="21"/>
  <c r="AC113" i="21"/>
  <c r="AC65" i="21"/>
  <c r="AC33" i="21"/>
  <c r="AC17" i="21"/>
  <c r="AD130" i="21"/>
  <c r="AE130" i="21" s="1"/>
  <c r="AC32" i="21"/>
  <c r="AC50" i="21"/>
  <c r="AC18" i="21"/>
  <c r="AC2" i="21"/>
  <c r="AC129" i="21"/>
  <c r="AC121" i="21"/>
  <c r="AC81" i="21"/>
  <c r="AC57" i="21"/>
  <c r="AC41" i="21"/>
  <c r="AC9" i="21"/>
  <c r="AC77" i="21"/>
  <c r="AC61" i="21"/>
  <c r="AC10" i="21"/>
  <c r="AD122" i="21"/>
  <c r="AE122" i="21" s="1"/>
  <c r="AC92" i="21"/>
  <c r="AD108" i="21"/>
  <c r="AD91" i="21"/>
  <c r="AD12" i="21"/>
  <c r="AC115" i="21"/>
  <c r="AC83" i="21"/>
  <c r="AC100" i="21"/>
  <c r="AD124" i="21"/>
  <c r="AE124" i="21" s="1"/>
  <c r="AC74" i="21"/>
  <c r="AC66" i="21"/>
  <c r="AD156" i="21"/>
  <c r="AC25" i="21"/>
  <c r="AC112" i="21"/>
  <c r="AC144" i="21"/>
  <c r="AC104" i="21"/>
  <c r="AC48" i="21"/>
  <c r="AC16" i="21"/>
  <c r="AC159" i="21"/>
  <c r="AC151" i="21"/>
  <c r="AC143" i="21"/>
  <c r="AC135" i="21"/>
  <c r="AC127" i="21"/>
  <c r="AC119" i="21"/>
  <c r="AC111" i="21"/>
  <c r="AC95" i="21"/>
  <c r="AC79" i="21"/>
  <c r="AC55" i="21"/>
  <c r="AC23" i="21"/>
  <c r="AD153" i="21"/>
  <c r="AE153" i="21" s="1"/>
  <c r="AD145" i="21"/>
  <c r="AE145" i="21" s="1"/>
  <c r="AD137" i="21"/>
  <c r="AE137" i="21" s="1"/>
  <c r="AD128" i="21"/>
  <c r="AE128" i="21" s="1"/>
  <c r="AD102" i="21"/>
  <c r="AE102" i="21" s="1"/>
  <c r="AD86" i="21"/>
  <c r="AE86" i="21" s="1"/>
  <c r="AD68" i="21"/>
  <c r="AE68" i="21" s="1"/>
  <c r="AD60" i="21"/>
  <c r="AE60" i="21" s="1"/>
  <c r="AD51" i="21"/>
  <c r="AD42" i="21"/>
  <c r="AD34" i="21"/>
  <c r="AE34" i="21" s="1"/>
  <c r="AD24" i="21"/>
  <c r="AD15" i="21"/>
  <c r="AE15" i="21" s="1"/>
  <c r="AD7" i="21"/>
  <c r="AC142" i="21"/>
  <c r="AC118" i="21"/>
  <c r="AC110" i="21"/>
  <c r="AD78" i="21"/>
  <c r="AE78" i="21" s="1"/>
  <c r="AD46" i="21"/>
  <c r="AE46" i="21" s="1"/>
  <c r="AC22" i="21"/>
  <c r="AC157" i="21"/>
  <c r="AC149" i="21"/>
  <c r="AC141" i="21"/>
  <c r="AC133" i="21"/>
  <c r="AC125" i="21"/>
  <c r="AC117" i="21"/>
  <c r="AC109" i="21"/>
  <c r="AC101" i="21"/>
  <c r="AC93" i="21"/>
  <c r="AC69" i="21"/>
  <c r="AC53" i="21"/>
  <c r="AC37" i="21"/>
  <c r="AD49" i="21"/>
  <c r="AC44" i="21"/>
  <c r="AC152" i="21"/>
  <c r="AC120" i="21"/>
  <c r="AC96" i="21"/>
  <c r="AC72" i="21"/>
  <c r="AC40" i="21"/>
  <c r="AD4" i="21"/>
  <c r="AE4" i="21" s="1"/>
  <c r="AD131" i="21"/>
  <c r="AE131" i="21" s="1"/>
  <c r="AD123" i="21"/>
  <c r="AE123" i="21" s="1"/>
  <c r="AD107" i="21"/>
  <c r="AE107" i="21" s="1"/>
  <c r="AD59" i="21"/>
  <c r="AE59" i="21" s="1"/>
  <c r="AD43" i="21"/>
  <c r="AE43" i="21" s="1"/>
  <c r="AC35" i="21"/>
  <c r="AD27" i="21"/>
  <c r="AE27" i="21" s="1"/>
  <c r="AD73" i="21"/>
  <c r="AE73" i="21" s="1"/>
  <c r="AD31" i="21"/>
  <c r="AE31" i="21" s="1"/>
  <c r="AC160" i="21"/>
  <c r="AC136" i="21"/>
  <c r="AC88" i="21"/>
  <c r="AC56" i="21"/>
  <c r="AC8" i="21"/>
  <c r="AD39" i="21"/>
  <c r="AE39" i="21" s="1"/>
  <c r="AD20" i="21"/>
  <c r="AE20" i="21" s="1"/>
  <c r="AD64" i="21"/>
  <c r="AE64" i="21" s="1"/>
  <c r="AD47" i="21"/>
  <c r="AE47" i="21" s="1"/>
  <c r="AC154" i="21"/>
  <c r="AC146" i="21"/>
  <c r="AC138" i="21"/>
  <c r="AC98" i="21"/>
  <c r="AC90" i="21"/>
  <c r="AC82" i="21"/>
  <c r="AC26" i="21"/>
  <c r="AD148" i="21"/>
  <c r="AD140" i="21"/>
  <c r="AE140" i="21" s="1"/>
  <c r="AD132" i="21"/>
  <c r="AE132" i="21" s="1"/>
  <c r="AD114" i="21"/>
  <c r="AE114" i="21" s="1"/>
  <c r="AD97" i="21"/>
  <c r="AE97" i="21" s="1"/>
  <c r="AD89" i="21"/>
  <c r="AD80" i="21"/>
  <c r="AE80" i="21" s="1"/>
  <c r="AD71" i="21"/>
  <c r="AE71" i="21" s="1"/>
  <c r="AD63" i="21"/>
  <c r="AE63" i="21" s="1"/>
  <c r="AD28" i="21"/>
  <c r="AE28" i="21" s="1"/>
  <c r="AC24" i="21"/>
  <c r="H22" i="21"/>
  <c r="AD54" i="21"/>
  <c r="AE54" i="21" s="1"/>
  <c r="AD37" i="21"/>
  <c r="AD18" i="21"/>
  <c r="AD10" i="21"/>
  <c r="AD2" i="21"/>
  <c r="AD129" i="21"/>
  <c r="AD113" i="21"/>
  <c r="AC105" i="21"/>
  <c r="AD81" i="21"/>
  <c r="AD65" i="21"/>
  <c r="AC49" i="21"/>
  <c r="AD33" i="21"/>
  <c r="AC71" i="21"/>
  <c r="AC39" i="21"/>
  <c r="AC31" i="21"/>
  <c r="AC7" i="21"/>
  <c r="AD155" i="21"/>
  <c r="AE155" i="21" s="1"/>
  <c r="AD147" i="21"/>
  <c r="AE147" i="21" s="1"/>
  <c r="AD139" i="21"/>
  <c r="AE139" i="21" s="1"/>
  <c r="AD121" i="21"/>
  <c r="AD96" i="21"/>
  <c r="AD79" i="21"/>
  <c r="AD70" i="21"/>
  <c r="AD62" i="21"/>
  <c r="AD53" i="21"/>
  <c r="AD26" i="21"/>
  <c r="AD17" i="21"/>
  <c r="AD9" i="21"/>
  <c r="AC128" i="21"/>
  <c r="AD104" i="21"/>
  <c r="AD88" i="21"/>
  <c r="AC80" i="21"/>
  <c r="AC64" i="21"/>
  <c r="AD56" i="21"/>
  <c r="AD48" i="21"/>
  <c r="AE48" i="21" s="1"/>
  <c r="AD16" i="21"/>
  <c r="AD77" i="21"/>
  <c r="AE77" i="21" s="1"/>
  <c r="AC94" i="21"/>
  <c r="AB132" i="21"/>
  <c r="AC158" i="21"/>
  <c r="AC150" i="21"/>
  <c r="AC134" i="21"/>
  <c r="AC126" i="21"/>
  <c r="AC102" i="21"/>
  <c r="AC86" i="21"/>
  <c r="AC78" i="21"/>
  <c r="AC70" i="21"/>
  <c r="AC62" i="21"/>
  <c r="AC54" i="21"/>
  <c r="AC46" i="21"/>
  <c r="AC38" i="21"/>
  <c r="AC30" i="21"/>
  <c r="AC14" i="21"/>
  <c r="AC6" i="21"/>
  <c r="AD154" i="21"/>
  <c r="AD146" i="21"/>
  <c r="AE146" i="21" s="1"/>
  <c r="AD138" i="21"/>
  <c r="AD120" i="21"/>
  <c r="AD112" i="21"/>
  <c r="AD69" i="21"/>
  <c r="AD44" i="21"/>
  <c r="AD35" i="21"/>
  <c r="AD25" i="21"/>
  <c r="AD8" i="21"/>
  <c r="AD143" i="21"/>
  <c r="AD119" i="21"/>
  <c r="AD111" i="21"/>
  <c r="AE111" i="21" s="1"/>
  <c r="AC103" i="21"/>
  <c r="AB103" i="21" s="1"/>
  <c r="AD95" i="21"/>
  <c r="AC87" i="21"/>
  <c r="AB87" i="21" s="1"/>
  <c r="AC63" i="21"/>
  <c r="AC47" i="21"/>
  <c r="AD23" i="21"/>
  <c r="AC15" i="21"/>
  <c r="H30" i="21"/>
  <c r="AD30" i="21"/>
  <c r="AC148" i="21"/>
  <c r="AC140" i="21"/>
  <c r="AB140" i="21" s="1"/>
  <c r="AC132" i="21"/>
  <c r="AC68" i="21"/>
  <c r="AC28" i="21"/>
  <c r="AC20" i="21"/>
  <c r="AC4" i="21"/>
  <c r="AB4" i="21" s="1"/>
  <c r="AD160" i="21"/>
  <c r="AD152" i="21"/>
  <c r="AD144" i="21"/>
  <c r="AD136" i="21"/>
  <c r="AD127" i="21"/>
  <c r="AD118" i="21"/>
  <c r="AD110" i="21"/>
  <c r="AE110" i="21" s="1"/>
  <c r="AD101" i="21"/>
  <c r="AE101" i="21" s="1"/>
  <c r="AD93" i="21"/>
  <c r="AD75" i="21"/>
  <c r="AD67" i="21"/>
  <c r="AE67" i="21" s="1"/>
  <c r="AD58" i="21"/>
  <c r="AD50" i="21"/>
  <c r="AD41" i="21"/>
  <c r="AD22" i="21"/>
  <c r="AD14" i="21"/>
  <c r="AE14" i="21" s="1"/>
  <c r="AD6" i="21"/>
  <c r="AE6" i="21" s="1"/>
  <c r="AD157" i="21"/>
  <c r="AD125" i="21"/>
  <c r="AE125" i="21" s="1"/>
  <c r="AD117" i="21"/>
  <c r="AD109" i="21"/>
  <c r="AC85" i="21"/>
  <c r="AB85" i="21" s="1"/>
  <c r="AD61" i="21"/>
  <c r="AD45" i="21"/>
  <c r="AE45" i="21" s="1"/>
  <c r="AC45" i="21"/>
  <c r="AC29" i="21"/>
  <c r="AD13" i="21"/>
  <c r="AB94" i="21"/>
  <c r="AC155" i="21"/>
  <c r="AC147" i="21"/>
  <c r="AC139" i="21"/>
  <c r="AC131" i="21"/>
  <c r="AC123" i="21"/>
  <c r="AC107" i="21"/>
  <c r="AC99" i="21"/>
  <c r="AC91" i="21"/>
  <c r="AC67" i="21"/>
  <c r="AC59" i="21"/>
  <c r="AC43" i="21"/>
  <c r="AC27" i="21"/>
  <c r="AC19" i="21"/>
  <c r="AC11" i="21"/>
  <c r="AC3" i="21"/>
  <c r="AD159" i="21"/>
  <c r="AD151" i="21"/>
  <c r="AD135" i="21"/>
  <c r="AD126" i="21"/>
  <c r="AD100" i="21"/>
  <c r="AD92" i="21"/>
  <c r="AD83" i="21"/>
  <c r="AD74" i="21"/>
  <c r="AD66" i="21"/>
  <c r="AD57" i="21"/>
  <c r="AD40" i="21"/>
  <c r="AD32" i="21"/>
  <c r="AD21" i="21"/>
  <c r="AD5" i="21"/>
  <c r="AC156" i="21"/>
  <c r="AC124" i="21"/>
  <c r="AD116" i="21"/>
  <c r="AE116" i="21" s="1"/>
  <c r="AC116" i="21"/>
  <c r="AC108" i="21"/>
  <c r="AD84" i="21"/>
  <c r="AD76" i="21"/>
  <c r="AC60" i="21"/>
  <c r="AB60" i="21" s="1"/>
  <c r="AD52" i="21"/>
  <c r="AD36" i="21"/>
  <c r="AC12" i="21"/>
  <c r="AC34" i="21"/>
  <c r="AB34" i="21" s="1"/>
  <c r="AD158" i="21"/>
  <c r="AE158" i="21" s="1"/>
  <c r="AD150" i="21"/>
  <c r="AD142" i="21"/>
  <c r="AD134" i="21"/>
  <c r="AB39" i="21"/>
  <c r="AC51" i="21"/>
  <c r="AB99" i="21"/>
  <c r="AD82" i="21"/>
  <c r="AC153" i="21"/>
  <c r="AC145" i="21"/>
  <c r="AC137" i="21"/>
  <c r="AB137" i="21" s="1"/>
  <c r="AC97" i="21"/>
  <c r="AB97" i="21" s="1"/>
  <c r="AC89" i="21"/>
  <c r="AC73" i="21"/>
  <c r="AD149" i="21"/>
  <c r="AD141" i="21"/>
  <c r="AD133" i="21"/>
  <c r="AD115" i="21"/>
  <c r="AE115" i="21" s="1"/>
  <c r="AD98" i="21"/>
  <c r="AD90" i="21"/>
  <c r="AD72" i="21"/>
  <c r="AD55" i="21"/>
  <c r="AD38" i="21"/>
  <c r="AD19" i="21"/>
  <c r="AE19" i="21" s="1"/>
  <c r="AD11" i="21"/>
  <c r="AD3" i="21"/>
  <c r="AC130" i="21"/>
  <c r="AB130" i="21" s="1"/>
  <c r="AC122" i="21"/>
  <c r="AB122" i="21" s="1"/>
  <c r="AC114" i="21"/>
  <c r="AC106" i="21"/>
  <c r="AD106" i="21"/>
  <c r="AE106" i="21" s="1"/>
  <c r="AC42" i="21"/>
  <c r="I151" i="21"/>
  <c r="I119" i="21"/>
  <c r="I79" i="21"/>
  <c r="I7" i="21"/>
  <c r="G156" i="21"/>
  <c r="G122" i="21"/>
  <c r="G89" i="21"/>
  <c r="G63" i="21"/>
  <c r="G37" i="21"/>
  <c r="G2" i="21"/>
  <c r="H129" i="21"/>
  <c r="I153" i="21"/>
  <c r="I145" i="21"/>
  <c r="I137" i="21"/>
  <c r="I129" i="21"/>
  <c r="I121" i="21"/>
  <c r="I113" i="21"/>
  <c r="I97" i="21"/>
  <c r="I89" i="21"/>
  <c r="I81" i="21"/>
  <c r="I73" i="21"/>
  <c r="I65" i="21"/>
  <c r="I57" i="21"/>
  <c r="I41" i="21"/>
  <c r="I33" i="21"/>
  <c r="I25" i="21"/>
  <c r="I17" i="21"/>
  <c r="I9" i="21"/>
  <c r="G158" i="21"/>
  <c r="G150" i="21"/>
  <c r="G142" i="21"/>
  <c r="G134" i="21"/>
  <c r="G108" i="21"/>
  <c r="G99" i="21"/>
  <c r="G91" i="21"/>
  <c r="G82" i="21"/>
  <c r="G73" i="21"/>
  <c r="G39" i="21"/>
  <c r="G31" i="21"/>
  <c r="G20" i="21"/>
  <c r="G12" i="21"/>
  <c r="G4" i="21"/>
  <c r="H131" i="21"/>
  <c r="H123" i="21"/>
  <c r="H115" i="21"/>
  <c r="H107" i="21"/>
  <c r="H83" i="21"/>
  <c r="H75" i="21"/>
  <c r="H59" i="21"/>
  <c r="H51" i="21"/>
  <c r="H43" i="21"/>
  <c r="H35" i="21"/>
  <c r="H27" i="21"/>
  <c r="I159" i="21"/>
  <c r="I127" i="21"/>
  <c r="I39" i="21"/>
  <c r="G132" i="21"/>
  <c r="G105" i="21"/>
  <c r="G54" i="21"/>
  <c r="G28" i="21"/>
  <c r="H113" i="21"/>
  <c r="H105" i="21"/>
  <c r="H49" i="21"/>
  <c r="I160" i="21"/>
  <c r="I152" i="21"/>
  <c r="I144" i="21"/>
  <c r="I136" i="21"/>
  <c r="I120" i="21"/>
  <c r="I104" i="21"/>
  <c r="I96" i="21"/>
  <c r="I88" i="21"/>
  <c r="I72" i="21"/>
  <c r="I56" i="21"/>
  <c r="I48" i="21"/>
  <c r="I40" i="21"/>
  <c r="I24" i="21"/>
  <c r="I16" i="21"/>
  <c r="I8" i="21"/>
  <c r="G149" i="21"/>
  <c r="G141" i="21"/>
  <c r="G133" i="21"/>
  <c r="G124" i="21"/>
  <c r="G115" i="21"/>
  <c r="G98" i="21"/>
  <c r="G90" i="21"/>
  <c r="G72" i="21"/>
  <c r="G64" i="21"/>
  <c r="G55" i="21"/>
  <c r="G47" i="21"/>
  <c r="G38" i="21"/>
  <c r="G29" i="21"/>
  <c r="G19" i="21"/>
  <c r="G11" i="21"/>
  <c r="G3" i="21"/>
  <c r="H130" i="21"/>
  <c r="H122" i="21"/>
  <c r="H114" i="21"/>
  <c r="H106" i="21"/>
  <c r="H58" i="21"/>
  <c r="H42" i="21"/>
  <c r="I143" i="21"/>
  <c r="I95" i="21"/>
  <c r="I23" i="21"/>
  <c r="G148" i="21"/>
  <c r="G114" i="21"/>
  <c r="G80" i="21"/>
  <c r="H65" i="21"/>
  <c r="I158" i="21"/>
  <c r="I150" i="21"/>
  <c r="I134" i="21"/>
  <c r="I126" i="21"/>
  <c r="I102" i="21"/>
  <c r="I86" i="21"/>
  <c r="I78" i="21"/>
  <c r="I70" i="21"/>
  <c r="I62" i="21"/>
  <c r="I54" i="21"/>
  <c r="I46" i="21"/>
  <c r="I38" i="21"/>
  <c r="I30" i="21"/>
  <c r="I14" i="21"/>
  <c r="I6" i="21"/>
  <c r="G155" i="21"/>
  <c r="G147" i="21"/>
  <c r="G139" i="21"/>
  <c r="G130" i="21"/>
  <c r="G121" i="21"/>
  <c r="G96" i="21"/>
  <c r="G79" i="21"/>
  <c r="G70" i="21"/>
  <c r="G62" i="21"/>
  <c r="G53" i="21"/>
  <c r="G26" i="21"/>
  <c r="G17" i="21"/>
  <c r="G9" i="21"/>
  <c r="H128" i="21"/>
  <c r="H112" i="21"/>
  <c r="H104" i="21"/>
  <c r="H88" i="21"/>
  <c r="H80" i="21"/>
  <c r="H64" i="21"/>
  <c r="H56" i="21"/>
  <c r="H48" i="21"/>
  <c r="H32" i="21"/>
  <c r="H16" i="21"/>
  <c r="I31" i="21"/>
  <c r="I157" i="21"/>
  <c r="I149" i="21"/>
  <c r="I141" i="21"/>
  <c r="I133" i="21"/>
  <c r="I125" i="21"/>
  <c r="I117" i="21"/>
  <c r="I109" i="21"/>
  <c r="I101" i="21"/>
  <c r="I93" i="21"/>
  <c r="I77" i="21"/>
  <c r="I69" i="21"/>
  <c r="I61" i="21"/>
  <c r="I53" i="21"/>
  <c r="I37" i="21"/>
  <c r="I21" i="21"/>
  <c r="I13" i="21"/>
  <c r="I5" i="21"/>
  <c r="G154" i="21"/>
  <c r="G146" i="21"/>
  <c r="G138" i="21"/>
  <c r="G120" i="21"/>
  <c r="G112" i="21"/>
  <c r="G103" i="21"/>
  <c r="G87" i="21"/>
  <c r="G69" i="21"/>
  <c r="G44" i="21"/>
  <c r="G35" i="21"/>
  <c r="G25" i="21"/>
  <c r="G8" i="21"/>
  <c r="H143" i="21"/>
  <c r="H119" i="21"/>
  <c r="H111" i="21"/>
  <c r="H103" i="21"/>
  <c r="H95" i="21"/>
  <c r="H87" i="21"/>
  <c r="H63" i="21"/>
  <c r="H47" i="21"/>
  <c r="H23" i="21"/>
  <c r="H15" i="21"/>
  <c r="G10" i="21"/>
  <c r="I148" i="21"/>
  <c r="I140" i="21"/>
  <c r="I132" i="21"/>
  <c r="I100" i="21"/>
  <c r="I92" i="21"/>
  <c r="I84" i="21"/>
  <c r="I76" i="21"/>
  <c r="I68" i="21"/>
  <c r="I52" i="21"/>
  <c r="I36" i="21"/>
  <c r="I28" i="21"/>
  <c r="I20" i="21"/>
  <c r="I4" i="21"/>
  <c r="G153" i="21"/>
  <c r="G145" i="21"/>
  <c r="G137" i="21"/>
  <c r="G128" i="21"/>
  <c r="G102" i="21"/>
  <c r="G94" i="21"/>
  <c r="G86" i="21"/>
  <c r="G77" i="21"/>
  <c r="G68" i="21"/>
  <c r="G60" i="21"/>
  <c r="G51" i="21"/>
  <c r="G42" i="21"/>
  <c r="G34" i="21"/>
  <c r="G24" i="21"/>
  <c r="G15" i="21"/>
  <c r="G7" i="21"/>
  <c r="H142" i="21"/>
  <c r="H118" i="21"/>
  <c r="H110" i="21"/>
  <c r="H94" i="21"/>
  <c r="H78" i="21"/>
  <c r="H46" i="21"/>
  <c r="I135" i="21"/>
  <c r="I111" i="21"/>
  <c r="I71" i="21"/>
  <c r="G140" i="21"/>
  <c r="G97" i="21"/>
  <c r="G71" i="21"/>
  <c r="G18" i="21"/>
  <c r="H81" i="21"/>
  <c r="H33" i="21"/>
  <c r="I155" i="21"/>
  <c r="I147" i="21"/>
  <c r="I139" i="21"/>
  <c r="I131" i="21"/>
  <c r="I123" i="21"/>
  <c r="I107" i="21"/>
  <c r="I99" i="21"/>
  <c r="I91" i="21"/>
  <c r="I67" i="21"/>
  <c r="I59" i="21"/>
  <c r="I43" i="21"/>
  <c r="I27" i="21"/>
  <c r="I19" i="21"/>
  <c r="I11" i="21"/>
  <c r="I3" i="21"/>
  <c r="G160" i="21"/>
  <c r="G152" i="21"/>
  <c r="G144" i="21"/>
  <c r="G136" i="21"/>
  <c r="G127" i="21"/>
  <c r="G118" i="21"/>
  <c r="G110" i="21"/>
  <c r="G101" i="21"/>
  <c r="G93" i="21"/>
  <c r="G85" i="21"/>
  <c r="G75" i="21"/>
  <c r="G67" i="21"/>
  <c r="G58" i="21"/>
  <c r="G50" i="21"/>
  <c r="G41" i="21"/>
  <c r="G22" i="21"/>
  <c r="G14" i="21"/>
  <c r="G6" i="21"/>
  <c r="H157" i="21"/>
  <c r="H125" i="21"/>
  <c r="H117" i="21"/>
  <c r="H109" i="21"/>
  <c r="H85" i="21"/>
  <c r="H61" i="21"/>
  <c r="H29" i="21"/>
  <c r="I55" i="21"/>
  <c r="I154" i="21"/>
  <c r="I146" i="21"/>
  <c r="I138" i="21"/>
  <c r="I98" i="21"/>
  <c r="I90" i="21"/>
  <c r="I82" i="21"/>
  <c r="I74" i="21"/>
  <c r="I66" i="21"/>
  <c r="I50" i="21"/>
  <c r="I34" i="21"/>
  <c r="I26" i="21"/>
  <c r="I18" i="21"/>
  <c r="I10" i="21"/>
  <c r="I2" i="21"/>
  <c r="G159" i="21"/>
  <c r="G151" i="21"/>
  <c r="G135" i="21"/>
  <c r="G126" i="21"/>
  <c r="G100" i="21"/>
  <c r="G92" i="21"/>
  <c r="G83" i="21"/>
  <c r="G74" i="21"/>
  <c r="G66" i="21"/>
  <c r="G57" i="21"/>
  <c r="G49" i="21"/>
  <c r="G40" i="21"/>
  <c r="G32" i="21"/>
  <c r="G21" i="21"/>
  <c r="G5" i="21"/>
  <c r="H156" i="21"/>
  <c r="H124" i="21"/>
  <c r="H116" i="21"/>
  <c r="H108" i="21"/>
  <c r="H84" i="21"/>
  <c r="H76" i="21"/>
  <c r="H60" i="21"/>
  <c r="H52" i="21"/>
  <c r="H44" i="21"/>
  <c r="H36" i="21"/>
  <c r="H12" i="21"/>
  <c r="AB73" i="21" l="1"/>
  <c r="AB153" i="21"/>
  <c r="AB20" i="21"/>
  <c r="AB27" i="21"/>
  <c r="AB145" i="21"/>
  <c r="AB47" i="21"/>
  <c r="AB123" i="21"/>
  <c r="AB64" i="21"/>
  <c r="AB28" i="21"/>
  <c r="AB131" i="21"/>
  <c r="AB78" i="21"/>
  <c r="AB127" i="21"/>
  <c r="AE127" i="21"/>
  <c r="AB117" i="21"/>
  <c r="AE117" i="21"/>
  <c r="AB72" i="21"/>
  <c r="AE72" i="21"/>
  <c r="AB151" i="21"/>
  <c r="AE151" i="21"/>
  <c r="AB62" i="21"/>
  <c r="AE62" i="21"/>
  <c r="AB66" i="21"/>
  <c r="AE66" i="21"/>
  <c r="AB70" i="21"/>
  <c r="AE70" i="21"/>
  <c r="AB144" i="21"/>
  <c r="AE144" i="21"/>
  <c r="AB104" i="21"/>
  <c r="AE104" i="21"/>
  <c r="AB52" i="21"/>
  <c r="AE52" i="21"/>
  <c r="AB83" i="21"/>
  <c r="AE83" i="21"/>
  <c r="AB107" i="21"/>
  <c r="AB157" i="21"/>
  <c r="AE157" i="21"/>
  <c r="AB75" i="21"/>
  <c r="AE75" i="21"/>
  <c r="AB152" i="21"/>
  <c r="AE152" i="21"/>
  <c r="AB95" i="21"/>
  <c r="AE95" i="21"/>
  <c r="AB44" i="21"/>
  <c r="AE44" i="21"/>
  <c r="AB86" i="21"/>
  <c r="AB96" i="21"/>
  <c r="AE96" i="21"/>
  <c r="AB148" i="21"/>
  <c r="AE148" i="21"/>
  <c r="AB42" i="21"/>
  <c r="AE42" i="21"/>
  <c r="AB57" i="21"/>
  <c r="AE57" i="21"/>
  <c r="AB109" i="21"/>
  <c r="AE109" i="21"/>
  <c r="AB8" i="21"/>
  <c r="AE8" i="21"/>
  <c r="AB90" i="21"/>
  <c r="AE90" i="21"/>
  <c r="AB136" i="21"/>
  <c r="AE136" i="21"/>
  <c r="AB25" i="21"/>
  <c r="AE25" i="21"/>
  <c r="AB88" i="21"/>
  <c r="AE88" i="21"/>
  <c r="AB113" i="21"/>
  <c r="AE113" i="21"/>
  <c r="AB98" i="21"/>
  <c r="AE98" i="21"/>
  <c r="AB74" i="21"/>
  <c r="AE74" i="21"/>
  <c r="AB13" i="21"/>
  <c r="AE13" i="21"/>
  <c r="AB35" i="21"/>
  <c r="AE35" i="21"/>
  <c r="AB79" i="21"/>
  <c r="AE79" i="21"/>
  <c r="AB129" i="21"/>
  <c r="AE129" i="21"/>
  <c r="AB38" i="21"/>
  <c r="AE38" i="21"/>
  <c r="AB133" i="21"/>
  <c r="AE133" i="21"/>
  <c r="AB134" i="21"/>
  <c r="AE134" i="21"/>
  <c r="AB5" i="21"/>
  <c r="AE5" i="21"/>
  <c r="AB92" i="21"/>
  <c r="AE92" i="21"/>
  <c r="AB93" i="21"/>
  <c r="AE93" i="21"/>
  <c r="AB160" i="21"/>
  <c r="AE160" i="21"/>
  <c r="AB30" i="21"/>
  <c r="AE30" i="21"/>
  <c r="AB69" i="21"/>
  <c r="AE69" i="21"/>
  <c r="AB102" i="21"/>
  <c r="AB16" i="21"/>
  <c r="AE16" i="21"/>
  <c r="AB9" i="21"/>
  <c r="AE9" i="21"/>
  <c r="AB121" i="21"/>
  <c r="AE121" i="21"/>
  <c r="AB33" i="21"/>
  <c r="AE33" i="21"/>
  <c r="AB10" i="21"/>
  <c r="AE10" i="21"/>
  <c r="AB49" i="21"/>
  <c r="AE49" i="21"/>
  <c r="AB51" i="21"/>
  <c r="AE51" i="21"/>
  <c r="AB159" i="21"/>
  <c r="AE159" i="21"/>
  <c r="AB24" i="21"/>
  <c r="AE24" i="21"/>
  <c r="AB76" i="21"/>
  <c r="AE76" i="21"/>
  <c r="AB100" i="21"/>
  <c r="AE100" i="21"/>
  <c r="AB112" i="21"/>
  <c r="AE112" i="21"/>
  <c r="AB17" i="21"/>
  <c r="AE17" i="21"/>
  <c r="AB18" i="21"/>
  <c r="AE18" i="21"/>
  <c r="AB50" i="21"/>
  <c r="AE50" i="21"/>
  <c r="AB58" i="21"/>
  <c r="AE58" i="21"/>
  <c r="AB154" i="21"/>
  <c r="AE154" i="21"/>
  <c r="AB11" i="21"/>
  <c r="AE11" i="21"/>
  <c r="AB36" i="21"/>
  <c r="AE36" i="21"/>
  <c r="AB141" i="21"/>
  <c r="AE141" i="21"/>
  <c r="AB142" i="21"/>
  <c r="AE142" i="21"/>
  <c r="AB21" i="21"/>
  <c r="AE21" i="21"/>
  <c r="AB12" i="21"/>
  <c r="AE12" i="21"/>
  <c r="AB114" i="21"/>
  <c r="AB55" i="21"/>
  <c r="AE55" i="21"/>
  <c r="AB149" i="21"/>
  <c r="AE149" i="21"/>
  <c r="AB82" i="21"/>
  <c r="AE82" i="21"/>
  <c r="AB150" i="21"/>
  <c r="AE150" i="21"/>
  <c r="AB84" i="21"/>
  <c r="AE84" i="21"/>
  <c r="AB32" i="21"/>
  <c r="AE32" i="21"/>
  <c r="AB126" i="21"/>
  <c r="AE126" i="21"/>
  <c r="AB43" i="21"/>
  <c r="AB61" i="21"/>
  <c r="AE61" i="21"/>
  <c r="AB22" i="21"/>
  <c r="AE22" i="21"/>
  <c r="AB15" i="21"/>
  <c r="AB119" i="21"/>
  <c r="AE119" i="21"/>
  <c r="AB120" i="21"/>
  <c r="AE120" i="21"/>
  <c r="AB46" i="21"/>
  <c r="AB56" i="21"/>
  <c r="AE56" i="21"/>
  <c r="AB26" i="21"/>
  <c r="AE26" i="21"/>
  <c r="AB65" i="21"/>
  <c r="AE65" i="21"/>
  <c r="AB37" i="21"/>
  <c r="AE37" i="21"/>
  <c r="AB89" i="21"/>
  <c r="AE89" i="21"/>
  <c r="AB156" i="21"/>
  <c r="AE156" i="21"/>
  <c r="AB91" i="21"/>
  <c r="AE91" i="21"/>
  <c r="AB40" i="21"/>
  <c r="AE40" i="21"/>
  <c r="AB135" i="21"/>
  <c r="AE135" i="21"/>
  <c r="AB41" i="21"/>
  <c r="AE41" i="21"/>
  <c r="AB118" i="21"/>
  <c r="AE118" i="21"/>
  <c r="AB23" i="21"/>
  <c r="AE23" i="21"/>
  <c r="AB143" i="21"/>
  <c r="AE143" i="21"/>
  <c r="AB138" i="21"/>
  <c r="AE138" i="21"/>
  <c r="AB53" i="21"/>
  <c r="AE53" i="21"/>
  <c r="AB81" i="21"/>
  <c r="AE81" i="21"/>
  <c r="AB7" i="21"/>
  <c r="AE7" i="21"/>
  <c r="AB108" i="21"/>
  <c r="AE108" i="21"/>
  <c r="AB2" i="21"/>
  <c r="AE2" i="21"/>
  <c r="AB3" i="21"/>
  <c r="AE3" i="21"/>
  <c r="AB80" i="21"/>
  <c r="AB128" i="21"/>
  <c r="AB45" i="21"/>
  <c r="AB14" i="21"/>
  <c r="AB110" i="21"/>
  <c r="AB115" i="21"/>
  <c r="AB31" i="21"/>
  <c r="AB59" i="21"/>
  <c r="AB124" i="21"/>
  <c r="AB125" i="21"/>
  <c r="AB77" i="21"/>
  <c r="AB71" i="21"/>
  <c r="AB106" i="21"/>
  <c r="AB63" i="21"/>
  <c r="AB101" i="21"/>
  <c r="AB111" i="21"/>
  <c r="AB48" i="21"/>
  <c r="AB146" i="21"/>
  <c r="AB19" i="21"/>
  <c r="AB68" i="21"/>
  <c r="AB6" i="21"/>
  <c r="AB116" i="21"/>
  <c r="AB139" i="21"/>
  <c r="AB147" i="21"/>
  <c r="AB155" i="21"/>
  <c r="AB158" i="21"/>
  <c r="AB67" i="21"/>
  <c r="AB54" i="21"/>
  <c r="X421" i="21" l="1"/>
  <c r="X413" i="21"/>
  <c r="X403" i="21"/>
  <c r="X388" i="21"/>
  <c r="X373" i="21"/>
  <c r="X363" i="21"/>
  <c r="X353" i="21"/>
  <c r="X345" i="21"/>
  <c r="X335" i="21"/>
  <c r="X329" i="21"/>
  <c r="X324" i="21"/>
  <c r="X315" i="21"/>
  <c r="X308" i="21"/>
  <c r="X300" i="21"/>
  <c r="X293" i="21"/>
  <c r="X287" i="21"/>
  <c r="X279" i="21"/>
  <c r="X269" i="21"/>
  <c r="X258" i="21"/>
  <c r="X249" i="21"/>
  <c r="X240" i="21"/>
  <c r="X234" i="21"/>
  <c r="X226" i="21"/>
  <c r="X217" i="21"/>
  <c r="X206" i="21"/>
  <c r="X190" i="21"/>
  <c r="X185" i="21"/>
  <c r="X178" i="21"/>
  <c r="X172" i="21"/>
  <c r="X166" i="21"/>
  <c r="X160" i="21"/>
  <c r="X154" i="21"/>
  <c r="X145" i="21"/>
  <c r="X140" i="21"/>
  <c r="X132" i="21"/>
  <c r="X120" i="21"/>
  <c r="X114" i="21"/>
  <c r="X106" i="21"/>
  <c r="X94" i="21"/>
  <c r="X87" i="21"/>
  <c r="X77" i="21"/>
  <c r="X68" i="21"/>
  <c r="X63" i="21"/>
  <c r="X55" i="21"/>
  <c r="X49" i="21"/>
  <c r="X42" i="21"/>
  <c r="X35" i="21"/>
  <c r="X26" i="21"/>
  <c r="X16" i="21"/>
  <c r="X9" i="21"/>
  <c r="G504" i="20"/>
  <c r="G496" i="20"/>
  <c r="G486" i="20"/>
  <c r="G469" i="20"/>
  <c r="G440" i="20"/>
  <c r="G424" i="20"/>
  <c r="G412" i="20"/>
  <c r="G402" i="20"/>
  <c r="G394" i="20"/>
  <c r="G384" i="20"/>
  <c r="G378" i="20"/>
  <c r="G373" i="20"/>
  <c r="G364" i="20"/>
  <c r="G348" i="20"/>
  <c r="G340" i="20"/>
  <c r="G333" i="20"/>
  <c r="G327" i="20"/>
  <c r="G319" i="20"/>
  <c r="G309" i="20"/>
  <c r="G291" i="20"/>
  <c r="G282" i="20"/>
  <c r="G273" i="20"/>
  <c r="G267" i="20"/>
  <c r="G259" i="20"/>
  <c r="G250" i="20"/>
  <c r="G232" i="20"/>
  <c r="G216" i="20"/>
  <c r="G211" i="20"/>
  <c r="G204" i="20"/>
  <c r="G198" i="20"/>
  <c r="G192" i="20"/>
  <c r="G186" i="20"/>
  <c r="G171" i="20"/>
  <c r="G162" i="20"/>
  <c r="G157" i="20"/>
  <c r="G149" i="20"/>
  <c r="G136" i="20"/>
  <c r="G130" i="20"/>
  <c r="G117" i="20"/>
  <c r="G105" i="20"/>
  <c r="G98" i="20"/>
  <c r="G88" i="20"/>
  <c r="G79" i="20"/>
  <c r="G74" i="20"/>
  <c r="G66" i="20"/>
  <c r="G56" i="20"/>
  <c r="G49" i="20"/>
  <c r="G42" i="20"/>
  <c r="G33" i="20"/>
  <c r="G23" i="20"/>
  <c r="G16" i="20"/>
  <c r="N841" i="18"/>
  <c r="N824" i="18"/>
  <c r="N811" i="18"/>
  <c r="N758" i="18"/>
  <c r="N782" i="18"/>
  <c r="N744" i="18"/>
  <c r="N724" i="18"/>
  <c r="N712" i="18"/>
  <c r="N684" i="18"/>
  <c r="N674" i="18"/>
  <c r="N656" i="18"/>
  <c r="N643" i="18"/>
  <c r="N621" i="18"/>
  <c r="N609" i="18"/>
  <c r="N588" i="18"/>
  <c r="N578" i="18"/>
  <c r="N560" i="18"/>
  <c r="N547" i="18"/>
  <c r="N525" i="18"/>
  <c r="N512" i="18"/>
  <c r="N489" i="18"/>
  <c r="N479" i="18"/>
  <c r="N461" i="18"/>
  <c r="N448" i="18"/>
  <c r="N428" i="18"/>
  <c r="N408" i="18"/>
  <c r="N389" i="18"/>
  <c r="N378" i="18"/>
  <c r="N355" i="18"/>
  <c r="N345" i="18"/>
  <c r="N325" i="18"/>
  <c r="N315" i="18"/>
  <c r="N291" i="18"/>
  <c r="N282" i="18"/>
  <c r="N263" i="18"/>
  <c r="N247" i="18"/>
  <c r="N230" i="18"/>
  <c r="N220" i="18"/>
  <c r="N197" i="18"/>
  <c r="N186" i="18"/>
  <c r="N160" i="18"/>
  <c r="N147" i="18"/>
  <c r="N129" i="18"/>
  <c r="N117" i="18"/>
  <c r="N95" i="18"/>
  <c r="N84" i="18"/>
  <c r="N65" i="18"/>
  <c r="N52" i="18"/>
  <c r="N27" i="18"/>
  <c r="N16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tc={CA152909-78CE-44D2-9609-1AC49AE9AC8F}</author>
  </authors>
  <commentList>
    <comment ref="M1" authorId="0" shapeId="0" xr:uid="{CA152909-78CE-44D2-9609-1AC49AE9AC8F}">
      <text>
        <t>[Threaded comment]
Your version of Excel allows you to read this threaded comment; however, any edits to it will get removed if the file is opened in a newer version of Excel. Learn more: https://go.microsoft.com/fwlink/?linkid=870924
Comment:
    Grey columns will be removed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203D00-8F92-4B5E-89F4-4A4AE00B21F5}" keepAlive="1" name="Query - getVeh" description="Connection to the 'getVeh' query in the workbook." type="5" refreshedVersion="0" background="1">
    <dbPr connection="Provider=Microsoft.Mashup.OleDb.1;Data Source=$Workbook$;Location=getVeh;Extended Properties=&quot;&quot;" command="SELECT * FROM [getVeh]"/>
  </connection>
  <connection id="2" xr16:uid="{7C6FB29F-CE12-4CA5-B18A-FA77D36E0D2D}" keepAlive="1" name="Query - Invoked Function" description="Connection to the 'Invoked Function' query in the workbook." type="5" refreshedVersion="8" background="1" saveData="1">
    <dbPr connection="Provider=Microsoft.Mashup.OleDb.1;Data Source=$Workbook$;Location=&quot;Invoked Function&quot;;Extended Properties=&quot;&quot;" command="SELECT * FROM [Invoked Function]"/>
  </connection>
  <connection id="3" xr16:uid="{9C8E0D98-0E32-479D-8549-15CE6B50DD91}" keepAlive="1" name="Query - ShortCodesNew" description="Connection to the 'ShortCodesNew' query in the workbook." type="5" refreshedVersion="8" background="1" saveData="1">
    <dbPr connection="Provider=Microsoft.Mashup.OleDb.1;Data Source=$Workbook$;Location=ShortCodesNew;Extended Properties=&quot;&quot;" command="SELECT * FROM [ShortCodesNew]"/>
  </connection>
  <connection id="4" xr16:uid="{D282F9A1-D9B1-490D-AB60-A219BD9301B3}" keepAlive="1" name="Query - Veh" description="Connection to the 'Veh' query in the workbook." type="5" refreshedVersion="8" background="1" saveData="1">
    <dbPr connection="Provider=Microsoft.Mashup.OleDb.1;Data Source=$Workbook$;Location=Veh;Extended Properties=&quot;&quot;" command="SELECT * FROM [Veh]"/>
  </connection>
  <connection id="5" xr16:uid="{DE2D5699-D936-4EF6-A969-4DA29D9E4876}" keepAlive="1" name="Query - Vehicles" description="Connection to the 'Vehicles' query in the workbook." type="5" refreshedVersion="8" background="1" saveData="1">
    <dbPr connection="Provider=Microsoft.Mashup.OleDb.1;Data Source=$Workbook$;Location=Vehicles;Extended Properties=&quot;&quot;" command="SELECT * FROM [Vehicles]"/>
  </connection>
  <connection id="6" xr16:uid="{E8B226DC-3DF6-43C5-9FCD-A703D5155994}" keepAlive="1" name="Query - VehicleSchedule" description="Connection to the 'VehicleSchedule' query in the workbook." type="5" refreshedVersion="8" background="1" saveData="1">
    <dbPr connection="Provider=Microsoft.Mashup.OleDb.1;Data Source=$Workbook$;Location=VehicleSchedule;Extended Properties=&quot;&quot;" command="SELECT * FROM [VehicleSchedule]"/>
  </connection>
  <connection id="7" xr16:uid="{D14EA30C-7E0F-4BE9-AAE6-960581C9B7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7B38ABBA-F256-458D-89DC-CDBCEFA73482}" name="WorksheetConnection_Sch._of_Pvt._buses_final_3.xlsx!MBSchedule" type="102" refreshedVersion="8" minRefreshableVersion="5">
    <extLst>
      <ext xmlns:x15="http://schemas.microsoft.com/office/spreadsheetml/2010/11/main" uri="{DE250136-89BD-433C-8126-D09CA5730AF9}">
        <x15:connection id="MBSchedule">
          <x15:rangePr sourceName="_xlcn.WorksheetConnection_Sch._of_Pvt._buses_final_3.xlsxMBSchedu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MBSchedule].[Issuing Depot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<sst xmlns="http://schemas.openxmlformats.org/spreadsheetml/2006/main" count="10386" uniqueCount="3489">
  <si>
    <t xml:space="preserve"> "MAZI BUS " KADAMBA TRANSPORT CORPORATION LIMITED</t>
  </si>
  <si>
    <t>LOCATION - MARGAO</t>
  </si>
  <si>
    <t>VEHICLE DUTY SCHEDULE  FORM NO.IV</t>
  </si>
  <si>
    <t>LOCATION : MARGAO</t>
  </si>
  <si>
    <t>Vehicle No.</t>
  </si>
  <si>
    <t>Sch. No</t>
  </si>
  <si>
    <t>Route</t>
  </si>
  <si>
    <t>Kms.</t>
  </si>
  <si>
    <t>Timings</t>
  </si>
  <si>
    <t>No. of Crew</t>
  </si>
  <si>
    <t>Sp. Hrs.</t>
  </si>
  <si>
    <t>Work Hrs.</t>
  </si>
  <si>
    <t>Total</t>
  </si>
  <si>
    <t>Remarks</t>
  </si>
  <si>
    <t>From</t>
  </si>
  <si>
    <t>To</t>
  </si>
  <si>
    <t>Dept.</t>
  </si>
  <si>
    <t>Arrv.</t>
  </si>
  <si>
    <t xml:space="preserve">Drv. </t>
  </si>
  <si>
    <t>Cond.</t>
  </si>
  <si>
    <t>Kms</t>
  </si>
  <si>
    <t>GA02T4749</t>
  </si>
  <si>
    <t>MB 1A</t>
  </si>
  <si>
    <t>Canacona</t>
  </si>
  <si>
    <t>Khola</t>
  </si>
  <si>
    <t>Cuncolim</t>
  </si>
  <si>
    <t>Margao</t>
  </si>
  <si>
    <t>N/O Canacona</t>
  </si>
  <si>
    <t>Cash deposite</t>
  </si>
  <si>
    <t>GA01Z6364</t>
  </si>
  <si>
    <t>MB 2A</t>
  </si>
  <si>
    <t>Chiplem</t>
  </si>
  <si>
    <t>Lolyem</t>
  </si>
  <si>
    <t>Pollem</t>
  </si>
  <si>
    <t>Upto Chiplem</t>
  </si>
  <si>
    <t>DEPOT - MARGAO</t>
  </si>
  <si>
    <t>Date: 11/08/2023</t>
  </si>
  <si>
    <t>Cnd.</t>
  </si>
  <si>
    <t>GA02U4004</t>
  </si>
  <si>
    <t>MB 3A</t>
  </si>
  <si>
    <t>Poiguinim</t>
  </si>
  <si>
    <t>Single Schedule</t>
  </si>
  <si>
    <t>Cab-de-ram</t>
  </si>
  <si>
    <t>Poiguin</t>
  </si>
  <si>
    <t xml:space="preserve"> </t>
  </si>
  <si>
    <t xml:space="preserve">Cash deposite </t>
  </si>
  <si>
    <t>N/O Poinguini</t>
  </si>
  <si>
    <t>GA100116</t>
  </si>
  <si>
    <t>MB 4A</t>
  </si>
  <si>
    <t>Poinguini</t>
  </si>
  <si>
    <t>Shrishaval</t>
  </si>
  <si>
    <t xml:space="preserve"> via Amona</t>
  </si>
  <si>
    <t>via Amona</t>
  </si>
  <si>
    <t>GA10T0351</t>
  </si>
  <si>
    <t>MB 5A</t>
  </si>
  <si>
    <t>Poinginim</t>
  </si>
  <si>
    <t>GA08T4073</t>
  </si>
  <si>
    <t>MB 6A</t>
  </si>
  <si>
    <t>Pallolem</t>
  </si>
  <si>
    <t>Sristhal</t>
  </si>
  <si>
    <t>N/O Pollem</t>
  </si>
  <si>
    <t>GA02U4068</t>
  </si>
  <si>
    <t>MB 7A</t>
  </si>
  <si>
    <t>GA09U4448</t>
  </si>
  <si>
    <t>MB 8A</t>
  </si>
  <si>
    <t>Shristhal</t>
  </si>
  <si>
    <t>GA09T4006</t>
  </si>
  <si>
    <t>MB 9A</t>
  </si>
  <si>
    <t>GA10T3636</t>
  </si>
  <si>
    <t>MB 10A</t>
  </si>
  <si>
    <t>GA01U3337</t>
  </si>
  <si>
    <t>MB 11A</t>
  </si>
  <si>
    <t>Palolem</t>
  </si>
  <si>
    <t>N/O Pallolem</t>
  </si>
  <si>
    <t>GA09U6126</t>
  </si>
  <si>
    <t>MB 12A</t>
  </si>
  <si>
    <t>Gaodongri</t>
  </si>
  <si>
    <t>Indrawado</t>
  </si>
  <si>
    <t>GA03K0423</t>
  </si>
  <si>
    <t>MB 13A</t>
  </si>
  <si>
    <t>Tudal</t>
  </si>
  <si>
    <t>GA04T4294</t>
  </si>
  <si>
    <t>MB 14A</t>
  </si>
  <si>
    <t>Gaondongri</t>
  </si>
  <si>
    <t>GA09U0375</t>
  </si>
  <si>
    <t>MB 15A</t>
  </si>
  <si>
    <t>Sanvordem</t>
  </si>
  <si>
    <t>via</t>
  </si>
  <si>
    <t>N/O Khola</t>
  </si>
  <si>
    <t>GA09U3385</t>
  </si>
  <si>
    <t>MB 16A</t>
  </si>
  <si>
    <t>Parve</t>
  </si>
  <si>
    <t>Sanguem</t>
  </si>
  <si>
    <t>N/O Khola (Matve)</t>
  </si>
  <si>
    <t>GA09U5185</t>
  </si>
  <si>
    <t>MB 17A</t>
  </si>
  <si>
    <t>Curchorem</t>
  </si>
  <si>
    <t>at Canacona</t>
  </si>
  <si>
    <t>GA09U1272</t>
  </si>
  <si>
    <t>MB 18A</t>
  </si>
  <si>
    <t>GA08T4761</t>
  </si>
  <si>
    <t>MB 19A</t>
  </si>
  <si>
    <t>Carmona</t>
  </si>
  <si>
    <t>GA08T4035</t>
  </si>
  <si>
    <t>MB 20A</t>
  </si>
  <si>
    <t>Avali</t>
  </si>
  <si>
    <t>Kuske</t>
  </si>
  <si>
    <t>Gokulde</t>
  </si>
  <si>
    <t>N/O Avali</t>
  </si>
  <si>
    <t>GA08U0009</t>
  </si>
  <si>
    <t>MB 21A</t>
  </si>
  <si>
    <t>Asali</t>
  </si>
  <si>
    <t>N/O Asali</t>
  </si>
  <si>
    <t>GA09U1367</t>
  </si>
  <si>
    <t>MB 22A</t>
  </si>
  <si>
    <t>GA10T0394</t>
  </si>
  <si>
    <t>MB 23A</t>
  </si>
  <si>
    <t>GA05T1872</t>
  </si>
  <si>
    <t>MB 24A</t>
  </si>
  <si>
    <t>GA10T0262</t>
  </si>
  <si>
    <t>MB 25A</t>
  </si>
  <si>
    <t>Lolye Rly</t>
  </si>
  <si>
    <t>GA08T4040</t>
  </si>
  <si>
    <t>MB 26A</t>
  </si>
  <si>
    <t>Khotigao</t>
  </si>
  <si>
    <t>Indrawada</t>
  </si>
  <si>
    <t>Indwada</t>
  </si>
  <si>
    <t>N/O Khotigao</t>
  </si>
  <si>
    <t>GA09U5448</t>
  </si>
  <si>
    <t>MB 27A</t>
  </si>
  <si>
    <t>GA09U1566</t>
  </si>
  <si>
    <t>MB 28A</t>
  </si>
  <si>
    <t>GA10T1777</t>
  </si>
  <si>
    <t>MB 29A</t>
  </si>
  <si>
    <t>N/O Cuncolim</t>
  </si>
  <si>
    <t>GA02T4889</t>
  </si>
  <si>
    <t>MB 30A</t>
  </si>
  <si>
    <t>GA09T4017</t>
  </si>
  <si>
    <t>MB 31A</t>
  </si>
  <si>
    <t>Kiscon</t>
  </si>
  <si>
    <t>Vaizwada</t>
  </si>
  <si>
    <t>GA10T0150</t>
  </si>
  <si>
    <t>MB 32A</t>
  </si>
  <si>
    <t>Barcem</t>
  </si>
  <si>
    <t>Awali</t>
  </si>
  <si>
    <t>N/O Barcem</t>
  </si>
  <si>
    <t>GA02T4861</t>
  </si>
  <si>
    <t>MB 33A</t>
  </si>
  <si>
    <t>Mudkud</t>
  </si>
  <si>
    <t>Sadolxe</t>
  </si>
  <si>
    <t>N/O Mudkud</t>
  </si>
  <si>
    <t>GA08T4485</t>
  </si>
  <si>
    <t>MB 34A</t>
  </si>
  <si>
    <t>Matimol</t>
  </si>
  <si>
    <t>GA09U0595</t>
  </si>
  <si>
    <t>MB 35A</t>
  </si>
  <si>
    <t>Balli</t>
  </si>
  <si>
    <t>Sristal</t>
  </si>
  <si>
    <t>N/O Balli</t>
  </si>
  <si>
    <t>GA10T7777</t>
  </si>
  <si>
    <t>MB 36A</t>
  </si>
  <si>
    <t>N/O Chiplem</t>
  </si>
  <si>
    <t>GA09U3615</t>
  </si>
  <si>
    <t>MB 37A</t>
  </si>
  <si>
    <t>Peddem</t>
  </si>
  <si>
    <t>N/O Peddem</t>
  </si>
  <si>
    <t>GA02Z5416</t>
  </si>
  <si>
    <t>MB 38A</t>
  </si>
  <si>
    <t>Vontem</t>
  </si>
  <si>
    <t>Votnem</t>
  </si>
  <si>
    <t>N/O Votnem</t>
  </si>
  <si>
    <t>GA04T8898</t>
  </si>
  <si>
    <t>MB 39A</t>
  </si>
  <si>
    <t>N/O Vaizwada</t>
  </si>
  <si>
    <t>GA08V1499</t>
  </si>
  <si>
    <t>MB 40A</t>
  </si>
  <si>
    <t>N/O Shristhal</t>
  </si>
  <si>
    <t>GA02T4661</t>
  </si>
  <si>
    <t>MB 41A</t>
  </si>
  <si>
    <t>Gokuldem</t>
  </si>
  <si>
    <t>N/O Gokuldem</t>
  </si>
  <si>
    <t>GA01U1887</t>
  </si>
  <si>
    <t>MB 42A</t>
  </si>
  <si>
    <t>Khaddem</t>
  </si>
  <si>
    <t>Canacona Clg</t>
  </si>
  <si>
    <t>N/O Khaddem</t>
  </si>
  <si>
    <t>GA09U5225</t>
  </si>
  <si>
    <t>MB 43A</t>
  </si>
  <si>
    <t>Vagon</t>
  </si>
  <si>
    <t>N/O Vagon</t>
  </si>
  <si>
    <t>GA09U4786</t>
  </si>
  <si>
    <t>MB 44A</t>
  </si>
  <si>
    <t>Lolye-Peddem</t>
  </si>
  <si>
    <t>GA02Z5303</t>
  </si>
  <si>
    <t>MB 45A</t>
  </si>
  <si>
    <t>Pirla</t>
  </si>
  <si>
    <t>N/O Pirla</t>
  </si>
  <si>
    <t>GA02Z5033</t>
  </si>
  <si>
    <t>MB 46A</t>
  </si>
  <si>
    <t>Kalay</t>
  </si>
  <si>
    <t>Mollem</t>
  </si>
  <si>
    <t>N/O Curchorem</t>
  </si>
  <si>
    <t>GA08U9092</t>
  </si>
  <si>
    <t>MB 47A</t>
  </si>
  <si>
    <t>MB 48A</t>
  </si>
  <si>
    <t>Ponda</t>
  </si>
  <si>
    <t>MB 49A</t>
  </si>
  <si>
    <t>GA09U5675</t>
  </si>
  <si>
    <t>MB 50A</t>
  </si>
  <si>
    <t>Solye</t>
  </si>
  <si>
    <t>N/O Solye</t>
  </si>
  <si>
    <t>GA09U5674</t>
  </si>
  <si>
    <t>MB 51A</t>
  </si>
  <si>
    <t>Vaddem</t>
  </si>
  <si>
    <t>Vadem</t>
  </si>
  <si>
    <t>N/O Sanguem</t>
  </si>
  <si>
    <t>GA09U6657</t>
  </si>
  <si>
    <t>MB 52A</t>
  </si>
  <si>
    <t>Ugem</t>
  </si>
  <si>
    <t>N/O Ugem</t>
  </si>
  <si>
    <t>GA09U0173</t>
  </si>
  <si>
    <t>MB 53A</t>
  </si>
  <si>
    <t>Kelvona</t>
  </si>
  <si>
    <t>Neturlim</t>
  </si>
  <si>
    <t>THE DETAILS OF SCHEDULES &amp; KILOMETERS OF PRIVATE BUSES.</t>
  </si>
  <si>
    <t>Sr.</t>
  </si>
  <si>
    <t xml:space="preserve">Bus No. </t>
  </si>
  <si>
    <t>Sch.No.</t>
  </si>
  <si>
    <t>Sch.Kms</t>
  </si>
  <si>
    <t>Night out</t>
  </si>
  <si>
    <t>GA 02 T 4749</t>
  </si>
  <si>
    <t>Margao- -Canacona &amp; back</t>
  </si>
  <si>
    <t>Canacona Khola &amp; back</t>
  </si>
  <si>
    <t>GA 01 Z 6364</t>
  </si>
  <si>
    <t>Margao- Canacona-Pollem</t>
  </si>
  <si>
    <t>Margao- Canacona-Lolye &amp; back</t>
  </si>
  <si>
    <t xml:space="preserve">Canacona -Chiple &amp; back </t>
  </si>
  <si>
    <t>Pollem-Lolye-Canacona</t>
  </si>
  <si>
    <t>GA 02 U 4004</t>
  </si>
  <si>
    <t>Canacona- Poiguin &amp; back</t>
  </si>
  <si>
    <t>Canacona - Cab-de-ram &amp; back</t>
  </si>
  <si>
    <t>Canacona - Khola &amp; back</t>
  </si>
  <si>
    <t>Poiguini</t>
  </si>
  <si>
    <t>GA 10 T 0116</t>
  </si>
  <si>
    <t>Canacona Margao &amp; back</t>
  </si>
  <si>
    <t xml:space="preserve">Margao-Amona-Shrishaval &amp; back </t>
  </si>
  <si>
    <t>Shrishaval-Canacona</t>
  </si>
  <si>
    <t>Margao- Canacona- Poiguin</t>
  </si>
  <si>
    <t>GA 10 T 0351</t>
  </si>
  <si>
    <t>Poiguini -Canacona</t>
  </si>
  <si>
    <t>Margao-Canacona &amp; back</t>
  </si>
  <si>
    <t>Canacona - Pollem &amp; back</t>
  </si>
  <si>
    <t>Margao-Canacona-Poiguini</t>
  </si>
  <si>
    <t>GA 08 T 4073</t>
  </si>
  <si>
    <t>Pallolem -Canacona-Margao &amp; back</t>
  </si>
  <si>
    <t>Margao to Shristal</t>
  </si>
  <si>
    <t xml:space="preserve">Shristal-Pallolem </t>
  </si>
  <si>
    <t>GA 02 U 4068</t>
  </si>
  <si>
    <t xml:space="preserve">Pollem - Canacona-Margao &amp; back </t>
  </si>
  <si>
    <t xml:space="preserve">Margao to Poiguini &amp; back </t>
  </si>
  <si>
    <t>GA 09 U 4448</t>
  </si>
  <si>
    <t>Pollem -Canacona-Margao &amp; back</t>
  </si>
  <si>
    <t>Margao-Canacona-Shristal</t>
  </si>
  <si>
    <t xml:space="preserve">Shristal-Pollem &amp; back </t>
  </si>
  <si>
    <t>GA 09 T 4006</t>
  </si>
  <si>
    <t>Pollem -Canacona-Lolye</t>
  </si>
  <si>
    <t xml:space="preserve">Lolye-Canacona-Margao </t>
  </si>
  <si>
    <t>Margao-Canacona-Pollem&amp; back</t>
  </si>
  <si>
    <t>GA 10 T 3636</t>
  </si>
  <si>
    <t>Pollem -Canacona- Margao</t>
  </si>
  <si>
    <t xml:space="preserve">Margao-Canacona &amp; back </t>
  </si>
  <si>
    <t>Canacona - Poiguini</t>
  </si>
  <si>
    <t xml:space="preserve">Poiguini-Canacona-Margao </t>
  </si>
  <si>
    <t>GA 01 U 3337</t>
  </si>
  <si>
    <t>Pallolem-Shristal &amp; back</t>
  </si>
  <si>
    <t>Shristal-Canacona-Margao</t>
  </si>
  <si>
    <t>Margao-Canacona- Pallolem &amp; back</t>
  </si>
  <si>
    <t>Shristal-Canacona</t>
  </si>
  <si>
    <t>Canocona-Pallolem</t>
  </si>
  <si>
    <t>GA 0 9U 6126</t>
  </si>
  <si>
    <t>Pallolem-Canacona</t>
  </si>
  <si>
    <t>Canacona-Gaodongri-Indrawada</t>
  </si>
  <si>
    <t>Indrawada-Canacona-Margao</t>
  </si>
  <si>
    <t>Margao-Pallolem</t>
  </si>
  <si>
    <t>GA 03 K 0423</t>
  </si>
  <si>
    <t xml:space="preserve">Canacona-Tudal &amp; back </t>
  </si>
  <si>
    <t>Canacona-Khola</t>
  </si>
  <si>
    <t xml:space="preserve">Khola-Cancona-Gaodongri </t>
  </si>
  <si>
    <t>Gaodongri-Canacona</t>
  </si>
  <si>
    <t>Gaodongri-Canacona-Pallolem</t>
  </si>
  <si>
    <t>GA 04 T 4294</t>
  </si>
  <si>
    <t>Canacona-Gaodongri</t>
  </si>
  <si>
    <t>Gaodongri-Canacona-Margao</t>
  </si>
  <si>
    <t>Margao-Canacona-Pallolem</t>
  </si>
  <si>
    <t xml:space="preserve"> Canacona</t>
  </si>
  <si>
    <t xml:space="preserve"> Poinguini</t>
  </si>
  <si>
    <t xml:space="preserve"> Pollem</t>
  </si>
  <si>
    <t xml:space="preserve"> Pallolem</t>
  </si>
  <si>
    <t xml:space="preserve"> Khola</t>
  </si>
  <si>
    <t xml:space="preserve"> Khola (Matve)</t>
  </si>
  <si>
    <t xml:space="preserve"> Avali</t>
  </si>
  <si>
    <t xml:space="preserve"> Asali</t>
  </si>
  <si>
    <t xml:space="preserve"> Lolye</t>
  </si>
  <si>
    <t xml:space="preserve"> Khotigao</t>
  </si>
  <si>
    <t xml:space="preserve"> Cuncolim</t>
  </si>
  <si>
    <t xml:space="preserve"> Kiscon</t>
  </si>
  <si>
    <t xml:space="preserve"> Barcem</t>
  </si>
  <si>
    <t xml:space="preserve"> Mudkud</t>
  </si>
  <si>
    <t xml:space="preserve"> Matimol</t>
  </si>
  <si>
    <t xml:space="preserve"> Peddem</t>
  </si>
  <si>
    <t xml:space="preserve"> Votnem</t>
  </si>
  <si>
    <t xml:space="preserve"> Shristhal</t>
  </si>
  <si>
    <t xml:space="preserve"> Gokuldem</t>
  </si>
  <si>
    <t xml:space="preserve"> Khaddem</t>
  </si>
  <si>
    <t xml:space="preserve"> Vagon</t>
  </si>
  <si>
    <t xml:space="preserve"> Pirla</t>
  </si>
  <si>
    <t xml:space="preserve"> Curchorem</t>
  </si>
  <si>
    <t xml:space="preserve"> Solye</t>
  </si>
  <si>
    <t xml:space="preserve"> Sanguem</t>
  </si>
  <si>
    <t xml:space="preserve"> Ugem</t>
  </si>
  <si>
    <t xml:space="preserve"> Kelvona</t>
  </si>
  <si>
    <t xml:space="preserve"> Total No. of Buses: Canacona -</t>
  </si>
  <si>
    <t xml:space="preserve">                                 : Curchorem - </t>
  </si>
  <si>
    <t xml:space="preserve">                                                 Total:</t>
  </si>
  <si>
    <t xml:space="preserve">                                       Total KMS:</t>
  </si>
  <si>
    <t>GA02Z5388</t>
  </si>
  <si>
    <t>GA08U5147</t>
  </si>
  <si>
    <t>Panaji</t>
  </si>
  <si>
    <t>Date: 17/08/2023</t>
  </si>
  <si>
    <t>via Sadolxe</t>
  </si>
  <si>
    <t xml:space="preserve"> "MHAJI BUS " KADAMBA TRANSPORT CORPORATION LIMITED</t>
  </si>
  <si>
    <t>Loliem</t>
  </si>
  <si>
    <t>via patne</t>
  </si>
  <si>
    <t>via Patne</t>
  </si>
  <si>
    <t>via Balli</t>
  </si>
  <si>
    <t>Via Balli</t>
  </si>
  <si>
    <t>Via Patne</t>
  </si>
  <si>
    <t>N/O Loliem</t>
  </si>
  <si>
    <t>GA09U5812</t>
  </si>
  <si>
    <t>Loliem Rly</t>
  </si>
  <si>
    <t>via Partagal</t>
  </si>
  <si>
    <t>via Gaondongri</t>
  </si>
  <si>
    <t>Nune</t>
  </si>
  <si>
    <t>Via Gaondongri</t>
  </si>
  <si>
    <t>Tiscon</t>
  </si>
  <si>
    <t>N/O Tiscon</t>
  </si>
  <si>
    <t>GA08U4485</t>
  </si>
  <si>
    <t>vai Val</t>
  </si>
  <si>
    <t>via Val</t>
  </si>
  <si>
    <t>Loliem-Peddem</t>
  </si>
  <si>
    <t>GA09U5902</t>
  </si>
  <si>
    <t>Spare vehicle</t>
  </si>
  <si>
    <t>GA02Z5667</t>
  </si>
  <si>
    <t>Matvemol</t>
  </si>
  <si>
    <t>Shristal</t>
  </si>
  <si>
    <t>via Sulkarna</t>
  </si>
  <si>
    <t>N/O Matvemol</t>
  </si>
  <si>
    <t>xxxxxxxx</t>
  </si>
  <si>
    <t>Via Dep</t>
  </si>
  <si>
    <t>Total Kms</t>
  </si>
  <si>
    <t>Full Schedule No.</t>
  </si>
  <si>
    <t>From Code</t>
  </si>
  <si>
    <t>Destination Code</t>
  </si>
  <si>
    <t>Location</t>
  </si>
  <si>
    <t>Stage Code</t>
  </si>
  <si>
    <t>Loc</t>
  </si>
  <si>
    <t>New Name</t>
  </si>
  <si>
    <t>Stand</t>
  </si>
  <si>
    <t>Outside state</t>
  </si>
  <si>
    <t>Count of code usage</t>
  </si>
  <si>
    <t>Stage name count</t>
  </si>
  <si>
    <t>Times this code is used</t>
  </si>
  <si>
    <t>Type</t>
  </si>
  <si>
    <t>School</t>
  </si>
  <si>
    <t>Institution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</si>
  <si>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</si>
  <si>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</si>
  <si>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</si>
  <si>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</si>
  <si>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</si>
  <si>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</si>
  <si>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</si>
  <si>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</si>
  <si>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</si>
  <si>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</si>
  <si>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</si>
  <si>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</si>
  <si>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</si>
  <si>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</si>
  <si>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A.I. RADIO</t>
  </si>
  <si>
    <t>RDO</t>
  </si>
  <si>
    <t>A.MADLAWADA</t>
  </si>
  <si>
    <t>AMW</t>
  </si>
  <si>
    <t>A.PWER HUSE</t>
  </si>
  <si>
    <t>APH</t>
  </si>
  <si>
    <t>ACGL/SALELI</t>
  </si>
  <si>
    <t>SLI</t>
  </si>
  <si>
    <t>ADHALI</t>
  </si>
  <si>
    <t>ADL</t>
  </si>
  <si>
    <t>ADHAR HSPTL</t>
  </si>
  <si>
    <t>AHP</t>
  </si>
  <si>
    <t>ADNEM</t>
  </si>
  <si>
    <t>AND</t>
  </si>
  <si>
    <t>ADNEM SCHOL</t>
  </si>
  <si>
    <t>ADS</t>
  </si>
  <si>
    <t>ADPAI</t>
  </si>
  <si>
    <t>API</t>
  </si>
  <si>
    <t>ADUSHEM</t>
  </si>
  <si>
    <t>ADU</t>
  </si>
  <si>
    <t>ADVALPAL</t>
  </si>
  <si>
    <t>ADP</t>
  </si>
  <si>
    <t>ADVOI</t>
  </si>
  <si>
    <t>ADV</t>
  </si>
  <si>
    <t>AFZALPUR</t>
  </si>
  <si>
    <t>AFZ</t>
  </si>
  <si>
    <t>AGAPUR</t>
  </si>
  <si>
    <t>AGP</t>
  </si>
  <si>
    <t>AGAPUR SHMR</t>
  </si>
  <si>
    <t>ASM</t>
  </si>
  <si>
    <t>AGAR</t>
  </si>
  <si>
    <t>AGR</t>
  </si>
  <si>
    <t>AGARWADA</t>
  </si>
  <si>
    <t>AGW</t>
  </si>
  <si>
    <t>AGARWADA DP</t>
  </si>
  <si>
    <t>AGA</t>
  </si>
  <si>
    <t>AGASSAIM</t>
  </si>
  <si>
    <t>AGS</t>
  </si>
  <si>
    <t>AGLOTI</t>
  </si>
  <si>
    <t>AGL</t>
  </si>
  <si>
    <t>AGNEL ASHRM</t>
  </si>
  <si>
    <t>ANL</t>
  </si>
  <si>
    <t>AGONDA CHRC</t>
  </si>
  <si>
    <t>AGD</t>
  </si>
  <si>
    <t>AIRPORT</t>
  </si>
  <si>
    <t>AIR</t>
  </si>
  <si>
    <t>AITD Assagao</t>
  </si>
  <si>
    <t>AIT</t>
  </si>
  <si>
    <t>College</t>
  </si>
  <si>
    <t>AJGAO/TIROD</t>
  </si>
  <si>
    <t>AJG</t>
  </si>
  <si>
    <t>AJOBA TMP</t>
  </si>
  <si>
    <t>AJT</t>
  </si>
  <si>
    <t>AJRA FATA</t>
  </si>
  <si>
    <t>AJF</t>
  </si>
  <si>
    <t>AKAMOL</t>
  </si>
  <si>
    <t>AKM</t>
  </si>
  <si>
    <t>AKASWANI</t>
  </si>
  <si>
    <t>AKW</t>
  </si>
  <si>
    <t>AKERI</t>
  </si>
  <si>
    <t>AKR</t>
  </si>
  <si>
    <t>AKHADA</t>
  </si>
  <si>
    <t>AKD</t>
  </si>
  <si>
    <t>AKOI</t>
  </si>
  <si>
    <t>AKI</t>
  </si>
  <si>
    <t>AKOI CLUB</t>
  </si>
  <si>
    <t>AKC</t>
  </si>
  <si>
    <t>AKSHEM</t>
  </si>
  <si>
    <t>ASH</t>
  </si>
  <si>
    <t>ALDONA</t>
  </si>
  <si>
    <t>ALD</t>
  </si>
  <si>
    <t>ALMEL</t>
  </si>
  <si>
    <t>AML</t>
  </si>
  <si>
    <t>ALNAVAR</t>
  </si>
  <si>
    <t>ALN</t>
  </si>
  <si>
    <t>ALORNA FORT</t>
  </si>
  <si>
    <t>AFT</t>
  </si>
  <si>
    <t>ALTINHO</t>
  </si>
  <si>
    <t>ALT</t>
  </si>
  <si>
    <t>AMADI</t>
  </si>
  <si>
    <t>AMD</t>
  </si>
  <si>
    <t>AMADI/CALVI</t>
  </si>
  <si>
    <t>AMC</t>
  </si>
  <si>
    <t>AMBAULIM</t>
  </si>
  <si>
    <t>ABL</t>
  </si>
  <si>
    <t>AMBDKR CRCL</t>
  </si>
  <si>
    <t>ACR</t>
  </si>
  <si>
    <t>AMBEDEM</t>
  </si>
  <si>
    <t>ABD</t>
  </si>
  <si>
    <t>AMBEDGAO</t>
  </si>
  <si>
    <t>AGO</t>
  </si>
  <si>
    <t>AMBELI</t>
  </si>
  <si>
    <t>AMB</t>
  </si>
  <si>
    <t>AMBESHI BDG</t>
  </si>
  <si>
    <t>ABS</t>
  </si>
  <si>
    <t>AMBEUDAK</t>
  </si>
  <si>
    <t>AUD</t>
  </si>
  <si>
    <t>AMBOLI</t>
  </si>
  <si>
    <t>ABO</t>
  </si>
  <si>
    <t>AMINGAD</t>
  </si>
  <si>
    <t>AMG</t>
  </si>
  <si>
    <t>AMINIA HS</t>
  </si>
  <si>
    <t>AHS</t>
  </si>
  <si>
    <t>Y</t>
  </si>
  <si>
    <t>AMLI</t>
  </si>
  <si>
    <t>AMI</t>
  </si>
  <si>
    <t>AMOLEM</t>
  </si>
  <si>
    <t>AMO</t>
  </si>
  <si>
    <t>AMONA</t>
  </si>
  <si>
    <t>AMN</t>
  </si>
  <si>
    <t>AMONA PNCHY</t>
  </si>
  <si>
    <t>AMP</t>
  </si>
  <si>
    <t>AMORA</t>
  </si>
  <si>
    <t>AMR</t>
  </si>
  <si>
    <t>AMTA</t>
  </si>
  <si>
    <t>AMT</t>
  </si>
  <si>
    <t>AMTHANE</t>
  </si>
  <si>
    <t>ATN</t>
  </si>
  <si>
    <t>AMULI</t>
  </si>
  <si>
    <t>AMU</t>
  </si>
  <si>
    <t>ANAND/G.DKN</t>
  </si>
  <si>
    <t>AKN</t>
  </si>
  <si>
    <t>ANANDWADI</t>
  </si>
  <si>
    <t>ANW</t>
  </si>
  <si>
    <t>ANGDI</t>
  </si>
  <si>
    <t>ANG</t>
  </si>
  <si>
    <t>ANJUNA</t>
  </si>
  <si>
    <t>ANJ</t>
  </si>
  <si>
    <t>ANJUNE DAM</t>
  </si>
  <si>
    <t>ADM</t>
  </si>
  <si>
    <t>ANKOLA</t>
  </si>
  <si>
    <t>ANK</t>
  </si>
  <si>
    <t>ANMOD</t>
  </si>
  <si>
    <t>ANM</t>
  </si>
  <si>
    <t>ANNIGERI</t>
  </si>
  <si>
    <t>ANI</t>
  </si>
  <si>
    <t>ANSOLEM</t>
  </si>
  <si>
    <t>ANS</t>
  </si>
  <si>
    <t>ANTHNY CPEL</t>
  </si>
  <si>
    <t>ANT</t>
  </si>
  <si>
    <t>APEWAL</t>
  </si>
  <si>
    <t>APE</t>
  </si>
  <si>
    <t>AQUEM ST. JOSEPH</t>
  </si>
  <si>
    <t>ASJ</t>
  </si>
  <si>
    <t>ARABO</t>
  </si>
  <si>
    <t>ARB</t>
  </si>
  <si>
    <t>ARADI</t>
  </si>
  <si>
    <t>ARD</t>
  </si>
  <si>
    <t>Aradi Bandh</t>
  </si>
  <si>
    <t>ABH</t>
  </si>
  <si>
    <t>ARAVLI</t>
  </si>
  <si>
    <t>AVL</t>
  </si>
  <si>
    <t>ARDOFOND</t>
  </si>
  <si>
    <t>AFD</t>
  </si>
  <si>
    <t>ARLA</t>
  </si>
  <si>
    <t>ARL</t>
  </si>
  <si>
    <t>ARLEM</t>
  </si>
  <si>
    <t>ALE</t>
  </si>
  <si>
    <t>ARONDA CROS</t>
  </si>
  <si>
    <t>ARX</t>
  </si>
  <si>
    <t>AROS TITA</t>
  </si>
  <si>
    <t>AST</t>
  </si>
  <si>
    <t>AROSSIM</t>
  </si>
  <si>
    <t>ARO</t>
  </si>
  <si>
    <t>ARPORA</t>
  </si>
  <si>
    <t>ARP</t>
  </si>
  <si>
    <t>ARSIKERE</t>
  </si>
  <si>
    <t>ARS</t>
  </si>
  <si>
    <t>ARVALEM</t>
  </si>
  <si>
    <t>ARV</t>
  </si>
  <si>
    <t>ASHVE</t>
  </si>
  <si>
    <t>ASV</t>
  </si>
  <si>
    <t>ASKAWADA</t>
  </si>
  <si>
    <t>ASK</t>
  </si>
  <si>
    <t>ASN MANSHER</t>
  </si>
  <si>
    <t>AMS</t>
  </si>
  <si>
    <t>ASODEM</t>
  </si>
  <si>
    <t>ASO</t>
  </si>
  <si>
    <t>ASSAGAO</t>
  </si>
  <si>
    <t>ASG</t>
  </si>
  <si>
    <t>ASSNODA</t>
  </si>
  <si>
    <t>ASN</t>
  </si>
  <si>
    <t>Yes</t>
  </si>
  <si>
    <t>Bus Stand</t>
  </si>
  <si>
    <t>ASSOLDA</t>
  </si>
  <si>
    <t>ASD</t>
  </si>
  <si>
    <t>ASSOLEM JNC</t>
  </si>
  <si>
    <t>ALM</t>
  </si>
  <si>
    <t>ASSOLNA</t>
  </si>
  <si>
    <t>ASL</t>
  </si>
  <si>
    <t>ATNUR</t>
  </si>
  <si>
    <t>ATU</t>
  </si>
  <si>
    <t>AVEM</t>
  </si>
  <si>
    <t>AVM</t>
  </si>
  <si>
    <t>AWADA</t>
  </si>
  <si>
    <t>AWD</t>
  </si>
  <si>
    <t>AWARSA</t>
  </si>
  <si>
    <t>AWS</t>
  </si>
  <si>
    <t>AWERA PULL</t>
  </si>
  <si>
    <t>AVP</t>
  </si>
  <si>
    <t>AYEE C.POST</t>
  </si>
  <si>
    <t>ACP</t>
  </si>
  <si>
    <t>AZAD MAIDAN</t>
  </si>
  <si>
    <t>AZM</t>
  </si>
  <si>
    <t>AZGAONKAR</t>
  </si>
  <si>
    <t>AZG</t>
  </si>
  <si>
    <t>AZOSHI</t>
  </si>
  <si>
    <t>AZS</t>
  </si>
  <si>
    <t>B.WADA/NX</t>
  </si>
  <si>
    <t>BTW</t>
  </si>
  <si>
    <t>BABLESHWAR</t>
  </si>
  <si>
    <t>BSW</t>
  </si>
  <si>
    <t>BADAMI</t>
  </si>
  <si>
    <t>BDA</t>
  </si>
  <si>
    <t>BADEM</t>
  </si>
  <si>
    <t>BDM</t>
  </si>
  <si>
    <t>BAGA</t>
  </si>
  <si>
    <t>BGA</t>
  </si>
  <si>
    <t>BAGALKOT</t>
  </si>
  <si>
    <t>BGK</t>
  </si>
  <si>
    <t>BAGEWADI</t>
  </si>
  <si>
    <t>BGW</t>
  </si>
  <si>
    <t>BAIKADE</t>
  </si>
  <si>
    <t>BKD</t>
  </si>
  <si>
    <t>BAILPAR</t>
  </si>
  <si>
    <t>BLP</t>
  </si>
  <si>
    <t>BAILUNGAL</t>
  </si>
  <si>
    <t>BGL</t>
  </si>
  <si>
    <t>BAINA</t>
  </si>
  <si>
    <t>BNA</t>
  </si>
  <si>
    <t>BAINGINI</t>
  </si>
  <si>
    <t>BGN</t>
  </si>
  <si>
    <t>BALLI</t>
  </si>
  <si>
    <t>BLI</t>
  </si>
  <si>
    <t>BAMADO</t>
  </si>
  <si>
    <t>BMD</t>
  </si>
  <si>
    <t>BAMBER</t>
  </si>
  <si>
    <t>BBR</t>
  </si>
  <si>
    <t>BAMBOLI GMC</t>
  </si>
  <si>
    <t>GMC</t>
  </si>
  <si>
    <t>BAMBOLI W/S</t>
  </si>
  <si>
    <t>BWS</t>
  </si>
  <si>
    <t>BANAPUR</t>
  </si>
  <si>
    <t>BNP</t>
  </si>
  <si>
    <t>BANASTARI</t>
  </si>
  <si>
    <t>BNS</t>
  </si>
  <si>
    <t>BANDA</t>
  </si>
  <si>
    <t>BND</t>
  </si>
  <si>
    <t>BANDOL SCHL</t>
  </si>
  <si>
    <t>BOS</t>
  </si>
  <si>
    <t>BANDOLI</t>
  </si>
  <si>
    <t>BDL</t>
  </si>
  <si>
    <t>BANDOLI PMP</t>
  </si>
  <si>
    <t>BDP</t>
  </si>
  <si>
    <t>BANE CHAPLE</t>
  </si>
  <si>
    <t>BNC</t>
  </si>
  <si>
    <t>BANNIKOPPA</t>
  </si>
  <si>
    <t>BNK</t>
  </si>
  <si>
    <t>BANSAI</t>
  </si>
  <si>
    <t>BSI</t>
  </si>
  <si>
    <t>BAPARDE</t>
  </si>
  <si>
    <t>BPD</t>
  </si>
  <si>
    <t>BARADI</t>
  </si>
  <si>
    <t>BRD</t>
  </si>
  <si>
    <t>BARAZAN</t>
  </si>
  <si>
    <t>BZN</t>
  </si>
  <si>
    <t>BARAZAN TIT</t>
  </si>
  <si>
    <t>BRT</t>
  </si>
  <si>
    <t>BARAZAN TSK</t>
  </si>
  <si>
    <t>BAR</t>
  </si>
  <si>
    <t>BARAZANWADA</t>
  </si>
  <si>
    <t>BRZ</t>
  </si>
  <si>
    <t>BARROS WADO</t>
  </si>
  <si>
    <t>BRO</t>
  </si>
  <si>
    <t>BASTODA</t>
  </si>
  <si>
    <t>BST</t>
  </si>
  <si>
    <t>BATIM</t>
  </si>
  <si>
    <t>BAT</t>
  </si>
  <si>
    <t>BEILWADI</t>
  </si>
  <si>
    <t>BEL</t>
  </si>
  <si>
    <t>BELABHT/PMB</t>
  </si>
  <si>
    <t>BLB</t>
  </si>
  <si>
    <t>BELGAO</t>
  </si>
  <si>
    <t>BGM</t>
  </si>
  <si>
    <t>BELGAVI CBT</t>
  </si>
  <si>
    <t>CBT</t>
  </si>
  <si>
    <t>BELGAVI RLY</t>
  </si>
  <si>
    <t>BGR</t>
  </si>
  <si>
    <t>BENGALURU</t>
  </si>
  <si>
    <t>BNG</t>
  </si>
  <si>
    <t>BENNE</t>
  </si>
  <si>
    <t>BNE</t>
  </si>
  <si>
    <t>BENODE</t>
  </si>
  <si>
    <t>BNO</t>
  </si>
  <si>
    <t>Bethoda</t>
  </si>
  <si>
    <t>BET</t>
  </si>
  <si>
    <t>BETIM</t>
  </si>
  <si>
    <t>BTM</t>
  </si>
  <si>
    <t>BETIM FERRY</t>
  </si>
  <si>
    <t>BFR</t>
  </si>
  <si>
    <t>BETKI</t>
  </si>
  <si>
    <t>BTK</t>
  </si>
  <si>
    <t>BETKI HSPTL</t>
  </si>
  <si>
    <t>BTH</t>
  </si>
  <si>
    <t>BETNE</t>
  </si>
  <si>
    <t>BTN</t>
  </si>
  <si>
    <t>BETODA</t>
  </si>
  <si>
    <t>BTD</t>
  </si>
  <si>
    <t>BETODA IDC</t>
  </si>
  <si>
    <t>BTI</t>
  </si>
  <si>
    <t>BETODA VP.</t>
  </si>
  <si>
    <t>BVP</t>
  </si>
  <si>
    <t>BETORA IND</t>
  </si>
  <si>
    <t>BIE</t>
  </si>
  <si>
    <t>BETORA JUNC</t>
  </si>
  <si>
    <t>BTJ</t>
  </si>
  <si>
    <t>BETUL</t>
  </si>
  <si>
    <t>BTL</t>
  </si>
  <si>
    <t>BETUL X</t>
  </si>
  <si>
    <t>BTX</t>
  </si>
  <si>
    <t>BGWTI TMP K</t>
  </si>
  <si>
    <t>BWT</t>
  </si>
  <si>
    <t>BHADRAVATI</t>
  </si>
  <si>
    <t>BDV</t>
  </si>
  <si>
    <t>BHAIDWADA</t>
  </si>
  <si>
    <t>BDW</t>
  </si>
  <si>
    <t>BHAMAI</t>
  </si>
  <si>
    <t>BMI</t>
  </si>
  <si>
    <t>BHARADE</t>
  </si>
  <si>
    <t>BHD</t>
  </si>
  <si>
    <t>BHATI</t>
  </si>
  <si>
    <t>BHT</t>
  </si>
  <si>
    <t>BHATPAL</t>
  </si>
  <si>
    <t>BPL</t>
  </si>
  <si>
    <t>BHATPAONI</t>
  </si>
  <si>
    <t>BTP</t>
  </si>
  <si>
    <t>BHATPL GATE</t>
  </si>
  <si>
    <t>BTG</t>
  </si>
  <si>
    <t>BHATWADI</t>
  </si>
  <si>
    <t>BWD</t>
  </si>
  <si>
    <t>BHATWADI TK</t>
  </si>
  <si>
    <t>BHA</t>
  </si>
  <si>
    <t>BHAVKAI</t>
  </si>
  <si>
    <t>BVK</t>
  </si>
  <si>
    <t>BHEDSHI</t>
  </si>
  <si>
    <t>BDS</t>
  </si>
  <si>
    <t>BHGWATI TMP</t>
  </si>
  <si>
    <t>BHG</t>
  </si>
  <si>
    <t>BHIRONDA</t>
  </si>
  <si>
    <t>BIR</t>
  </si>
  <si>
    <t>BHOGAWATI</t>
  </si>
  <si>
    <t>BOG</t>
  </si>
  <si>
    <t>BHOMA</t>
  </si>
  <si>
    <t>BHM</t>
  </si>
  <si>
    <t>BHUIPAL</t>
  </si>
  <si>
    <t>BUI</t>
  </si>
  <si>
    <t>BHUTWADI</t>
  </si>
  <si>
    <t>BUT</t>
  </si>
  <si>
    <t>BHUWAN HS</t>
  </si>
  <si>
    <t>BHS</t>
  </si>
  <si>
    <t>BIBAL</t>
  </si>
  <si>
    <t>BIB</t>
  </si>
  <si>
    <t>BICHOLIM</t>
  </si>
  <si>
    <t>BCH</t>
  </si>
  <si>
    <t>BIDI</t>
  </si>
  <si>
    <t>BDI</t>
  </si>
  <si>
    <t>BIJAPUR</t>
  </si>
  <si>
    <t>BPR</t>
  </si>
  <si>
    <t>BIMBAL</t>
  </si>
  <si>
    <t>BML</t>
  </si>
  <si>
    <t>BINANI</t>
  </si>
  <si>
    <t>BNN</t>
  </si>
  <si>
    <t>BIRLA</t>
  </si>
  <si>
    <t>BRL</t>
  </si>
  <si>
    <t>BIRUR</t>
  </si>
  <si>
    <t>BRR</t>
  </si>
  <si>
    <t>BIVSA</t>
  </si>
  <si>
    <t>BVS</t>
  </si>
  <si>
    <t>BMBOLI IPHB</t>
  </si>
  <si>
    <t>PHB</t>
  </si>
  <si>
    <t>BNDI/GIRYE</t>
  </si>
  <si>
    <t>GIR</t>
  </si>
  <si>
    <t>BOBBY STORE</t>
  </si>
  <si>
    <t>BOB</t>
  </si>
  <si>
    <t>BOGMALO</t>
  </si>
  <si>
    <t>BMO</t>
  </si>
  <si>
    <t>BOLKARNE</t>
  </si>
  <si>
    <t>BKR</t>
  </si>
  <si>
    <t>BORALWADA</t>
  </si>
  <si>
    <t>BRW</t>
  </si>
  <si>
    <t>BORAVNE</t>
  </si>
  <si>
    <t>BRV</t>
  </si>
  <si>
    <t>BORDA</t>
  </si>
  <si>
    <t>BOR</t>
  </si>
  <si>
    <t>BORI BRDG</t>
  </si>
  <si>
    <t>BRB</t>
  </si>
  <si>
    <t>BORI SKVR</t>
  </si>
  <si>
    <t>BSK</t>
  </si>
  <si>
    <t>BORIM</t>
  </si>
  <si>
    <t>BRI</t>
  </si>
  <si>
    <t>BORIVLI</t>
  </si>
  <si>
    <t>BVL</t>
  </si>
  <si>
    <t>BOSCH</t>
  </si>
  <si>
    <t>BSH</t>
  </si>
  <si>
    <t>BOURS</t>
  </si>
  <si>
    <t>BUR</t>
  </si>
  <si>
    <t>BRAMKARMALI</t>
  </si>
  <si>
    <t>BMK</t>
  </si>
  <si>
    <t>BRANCOS X</t>
  </si>
  <si>
    <t>BRN</t>
  </si>
  <si>
    <t>BRIDI KANUR</t>
  </si>
  <si>
    <t>BDK</t>
  </si>
  <si>
    <t>BRITTONA</t>
  </si>
  <si>
    <t>BTO</t>
  </si>
  <si>
    <t>BURWAWADE</t>
  </si>
  <si>
    <t>BWA</t>
  </si>
  <si>
    <t>C HUSIG BRD</t>
  </si>
  <si>
    <t>CHB</t>
  </si>
  <si>
    <t>C WADYAR</t>
  </si>
  <si>
    <t>CWD</t>
  </si>
  <si>
    <t>C.AMONA</t>
  </si>
  <si>
    <t>CAM</t>
  </si>
  <si>
    <t>C.D.R.BEACH</t>
  </si>
  <si>
    <t>CBC</t>
  </si>
  <si>
    <t>C.K.T.</t>
  </si>
  <si>
    <t>CKT</t>
  </si>
  <si>
    <t>CAB-DE-RAM</t>
  </si>
  <si>
    <t>CAB</t>
  </si>
  <si>
    <t>CACORA</t>
  </si>
  <si>
    <t>CCP</t>
  </si>
  <si>
    <t>CALANGUTE</t>
  </si>
  <si>
    <t>CLG</t>
  </si>
  <si>
    <t>CALVI TAR</t>
  </si>
  <si>
    <t>CLV</t>
  </si>
  <si>
    <t>CAMPAL</t>
  </si>
  <si>
    <t>CMP</t>
  </si>
  <si>
    <t>CAMURLI FRY</t>
  </si>
  <si>
    <t>CFR</t>
  </si>
  <si>
    <t>CAMURLI PCH</t>
  </si>
  <si>
    <t>CPH</t>
  </si>
  <si>
    <t>CAMURLI TAR</t>
  </si>
  <si>
    <t>CTR</t>
  </si>
  <si>
    <t>CANACONA</t>
  </si>
  <si>
    <t>CNC</t>
  </si>
  <si>
    <t>CANCA X</t>
  </si>
  <si>
    <t>CAN</t>
  </si>
  <si>
    <t>CANDOLIM</t>
  </si>
  <si>
    <t>CDO</t>
  </si>
  <si>
    <t>CANSA BRD</t>
  </si>
  <si>
    <t>CNB</t>
  </si>
  <si>
    <t>CANSAULIM</t>
  </si>
  <si>
    <t>CNS</t>
  </si>
  <si>
    <t>CAPXEM</t>
  </si>
  <si>
    <t>CAP</t>
  </si>
  <si>
    <t>Caranzalem</t>
  </si>
  <si>
    <t>CZL</t>
  </si>
  <si>
    <t>CARMALI</t>
  </si>
  <si>
    <t>CRM</t>
  </si>
  <si>
    <t>CARME CHAPL</t>
  </si>
  <si>
    <t>CRC</t>
  </si>
  <si>
    <t>CAROL</t>
  </si>
  <si>
    <t>CRO</t>
  </si>
  <si>
    <t>CARONA</t>
  </si>
  <si>
    <t>CAR</t>
  </si>
  <si>
    <t>CARXCT</t>
  </si>
  <si>
    <t>CXT</t>
  </si>
  <si>
    <t>CASARVARNE</t>
  </si>
  <si>
    <t>CVN</t>
  </si>
  <si>
    <t>CAVREM</t>
  </si>
  <si>
    <t>CVR</t>
  </si>
  <si>
    <t>CAVREM TISK</t>
  </si>
  <si>
    <t>CVT</t>
  </si>
  <si>
    <t>CAZUR</t>
  </si>
  <si>
    <t>CZR</t>
  </si>
  <si>
    <t>CCLO/ST.INZ</t>
  </si>
  <si>
    <t>CNZ</t>
  </si>
  <si>
    <t>CEMENT FACT</t>
  </si>
  <si>
    <t>CMT</t>
  </si>
  <si>
    <t>CHAD.TMP AG</t>
  </si>
  <si>
    <t>CTA</t>
  </si>
  <si>
    <t>CHAFEGAL</t>
  </si>
  <si>
    <t>CHF</t>
  </si>
  <si>
    <t>CHAIEWADA</t>
  </si>
  <si>
    <t>CHW</t>
  </si>
  <si>
    <t>CHANDEL</t>
  </si>
  <si>
    <t>CDL</t>
  </si>
  <si>
    <t>CHANDOR</t>
  </si>
  <si>
    <t>CDR</t>
  </si>
  <si>
    <t>CHANDRAPTNA</t>
  </si>
  <si>
    <t>CPT</t>
  </si>
  <si>
    <t>CHANGAD X</t>
  </si>
  <si>
    <t>CHX</t>
  </si>
  <si>
    <t>CHAPEL X</t>
  </si>
  <si>
    <t>CPE</t>
  </si>
  <si>
    <t>CHAR RASTA</t>
  </si>
  <si>
    <t>CST</t>
  </si>
  <si>
    <t>CHARAVNE X</t>
  </si>
  <si>
    <t>CRV</t>
  </si>
  <si>
    <t>CHAUDAPUR</t>
  </si>
  <si>
    <t>CPU</t>
  </si>
  <si>
    <t>CHAUKE</t>
  </si>
  <si>
    <t>CKE</t>
  </si>
  <si>
    <t>CHAUKI</t>
  </si>
  <si>
    <t>CKI</t>
  </si>
  <si>
    <t>CHECK POST</t>
  </si>
  <si>
    <t>CHK</t>
  </si>
  <si>
    <t>CHEMRAN</t>
  </si>
  <si>
    <t>CMR</t>
  </si>
  <si>
    <t>CHICALIM</t>
  </si>
  <si>
    <t>CHC</t>
  </si>
  <si>
    <t>CHICOLNA</t>
  </si>
  <si>
    <t>CHA</t>
  </si>
  <si>
    <t>CHIKNEM</t>
  </si>
  <si>
    <t>CHI</t>
  </si>
  <si>
    <t>Chimbel</t>
  </si>
  <si>
    <t>CHM</t>
  </si>
  <si>
    <t>CHINCHANI</t>
  </si>
  <si>
    <t>CNN</t>
  </si>
  <si>
    <t>CHINCHINI X</t>
  </si>
  <si>
    <t>CNX</t>
  </si>
  <si>
    <t>CHINCHMALA</t>
  </si>
  <si>
    <t>CCM</t>
  </si>
  <si>
    <t>CHIPLEM</t>
  </si>
  <si>
    <t>CHP</t>
  </si>
  <si>
    <t>CHIRWAL</t>
  </si>
  <si>
    <t>CRW</t>
  </si>
  <si>
    <t>CHOPDE</t>
  </si>
  <si>
    <t>CDM</t>
  </si>
  <si>
    <t>Chopdekar HS</t>
  </si>
  <si>
    <t>CHS</t>
  </si>
  <si>
    <t>CHORLA</t>
  </si>
  <si>
    <t>CRL</t>
  </si>
  <si>
    <t>CHORLA BDR</t>
  </si>
  <si>
    <t>BDR</t>
  </si>
  <si>
    <t>CHORLA BOAR</t>
  </si>
  <si>
    <t>CBD</t>
  </si>
  <si>
    <t>CHURCH</t>
  </si>
  <si>
    <t>CHR</t>
  </si>
  <si>
    <t>CHURNG TMP</t>
  </si>
  <si>
    <t>CNG</t>
  </si>
  <si>
    <t>CHWGUL W/S</t>
  </si>
  <si>
    <t>CWS</t>
  </si>
  <si>
    <t>CHWGULE CLG</t>
  </si>
  <si>
    <t>CLC</t>
  </si>
  <si>
    <t>CHWGULE DOK</t>
  </si>
  <si>
    <t>CDK</t>
  </si>
  <si>
    <t>CIFC</t>
  </si>
  <si>
    <t>CIF</t>
  </si>
  <si>
    <t>CIPLA</t>
  </si>
  <si>
    <t>CPL</t>
  </si>
  <si>
    <t>CLERRA SCOL</t>
  </si>
  <si>
    <t>CLS</t>
  </si>
  <si>
    <t>CLNGT CIRCL</t>
  </si>
  <si>
    <t>CLX</t>
  </si>
  <si>
    <t>CNDOLI BECH</t>
  </si>
  <si>
    <t>CND</t>
  </si>
  <si>
    <t>CNDOLI CHUR</t>
  </si>
  <si>
    <t>CCH</t>
  </si>
  <si>
    <t>CODLI TISK</t>
  </si>
  <si>
    <t>CDT</t>
  </si>
  <si>
    <t>COLLEM</t>
  </si>
  <si>
    <t>CLM</t>
  </si>
  <si>
    <t>COLOUMBA</t>
  </si>
  <si>
    <t>CLO</t>
  </si>
  <si>
    <t>COLVA</t>
  </si>
  <si>
    <t>CVA</t>
  </si>
  <si>
    <t>COLVALE</t>
  </si>
  <si>
    <t>CVL</t>
  </si>
  <si>
    <t>COLVALE TAR</t>
  </si>
  <si>
    <t>COT</t>
  </si>
  <si>
    <t>COMMSCOPE</t>
  </si>
  <si>
    <t>CMS</t>
  </si>
  <si>
    <t>COMSCOPE</t>
  </si>
  <si>
    <t>CSC</t>
  </si>
  <si>
    <t>CONVENT</t>
  </si>
  <si>
    <t>CNT</t>
  </si>
  <si>
    <t>COPARDE</t>
  </si>
  <si>
    <t>CPR</t>
  </si>
  <si>
    <t>COPARDE X</t>
  </si>
  <si>
    <t>CRX</t>
  </si>
  <si>
    <t>CORLI PUMP</t>
  </si>
  <si>
    <t>PMP</t>
  </si>
  <si>
    <t>CORLIM</t>
  </si>
  <si>
    <t>COR</t>
  </si>
  <si>
    <t>CORPAWADA</t>
  </si>
  <si>
    <t>CPW</t>
  </si>
  <si>
    <t>CORTALI FRY</t>
  </si>
  <si>
    <t>CFY</t>
  </si>
  <si>
    <t>CORTALIM</t>
  </si>
  <si>
    <t>CRT</t>
  </si>
  <si>
    <t>CORTALIM X</t>
  </si>
  <si>
    <t>CTX</t>
  </si>
  <si>
    <t>COTTA</t>
  </si>
  <si>
    <t>CTT</t>
  </si>
  <si>
    <t>CRNZALE BCH</t>
  </si>
  <si>
    <t>CRZ</t>
  </si>
  <si>
    <t>CUDSEM</t>
  </si>
  <si>
    <t>CDC</t>
  </si>
  <si>
    <t>CUDSEM JNC</t>
  </si>
  <si>
    <t>CDJ</t>
  </si>
  <si>
    <t>CUJIRA</t>
  </si>
  <si>
    <t>CJT</t>
  </si>
  <si>
    <t>Aided School</t>
  </si>
  <si>
    <t>CUJIRA - Dhempe</t>
  </si>
  <si>
    <t>CUJ</t>
  </si>
  <si>
    <t>CUNCOLIEM</t>
  </si>
  <si>
    <t>CCO</t>
  </si>
  <si>
    <t>CUNCOLIM</t>
  </si>
  <si>
    <t>CUN</t>
  </si>
  <si>
    <t>CUPA</t>
  </si>
  <si>
    <t>CPA</t>
  </si>
  <si>
    <t>CURCH GPC</t>
  </si>
  <si>
    <t>GPC</t>
  </si>
  <si>
    <t>CURCHOREM</t>
  </si>
  <si>
    <t>CUR</t>
  </si>
  <si>
    <t>CURPEM</t>
  </si>
  <si>
    <t>CRP</t>
  </si>
  <si>
    <t>CURTI</t>
  </si>
  <si>
    <t>CUT</t>
  </si>
  <si>
    <t>CURTORIM</t>
  </si>
  <si>
    <t>CTM</t>
  </si>
  <si>
    <t>CUTBONA</t>
  </si>
  <si>
    <t>CTN</t>
  </si>
  <si>
    <t>D. HIPPARGI</t>
  </si>
  <si>
    <t>HPG</t>
  </si>
  <si>
    <t>DABAL</t>
  </si>
  <si>
    <t>DAB</t>
  </si>
  <si>
    <t>DABAL PNCHY</t>
  </si>
  <si>
    <t>DBP</t>
  </si>
  <si>
    <t>DABEM</t>
  </si>
  <si>
    <t>DBE</t>
  </si>
  <si>
    <t>DABEM X</t>
  </si>
  <si>
    <t>DBX</t>
  </si>
  <si>
    <t>DABOLI</t>
  </si>
  <si>
    <t>DBL</t>
  </si>
  <si>
    <t>DABOLIM</t>
  </si>
  <si>
    <t>DBM</t>
  </si>
  <si>
    <t>DADACHI XOR</t>
  </si>
  <si>
    <t>DDX</t>
  </si>
  <si>
    <t>DADACHIWADI</t>
  </si>
  <si>
    <t>DDW</t>
  </si>
  <si>
    <t>DAJIPUR</t>
  </si>
  <si>
    <t>DJP</t>
  </si>
  <si>
    <t>DALVI School (Ponda)</t>
  </si>
  <si>
    <t>DSP</t>
  </si>
  <si>
    <t>DAM ROAD</t>
  </si>
  <si>
    <t>DAM</t>
  </si>
  <si>
    <t>DANDEWADI</t>
  </si>
  <si>
    <t>DDI</t>
  </si>
  <si>
    <t>DANDO</t>
  </si>
  <si>
    <t>DDO</t>
  </si>
  <si>
    <t>DANDOLI</t>
  </si>
  <si>
    <t>DNL</t>
  </si>
  <si>
    <t>DANDOSWADA</t>
  </si>
  <si>
    <t>DND</t>
  </si>
  <si>
    <t>DANGRWADA</t>
  </si>
  <si>
    <t>DGW</t>
  </si>
  <si>
    <t>DAPOT</t>
  </si>
  <si>
    <t>DPT</t>
  </si>
  <si>
    <t>DATTAMANDIR</t>
  </si>
  <si>
    <t>DAT</t>
  </si>
  <si>
    <t>DAWKUND</t>
  </si>
  <si>
    <t>DWK</t>
  </si>
  <si>
    <t>DEEPVIHAR</t>
  </si>
  <si>
    <t>DPV</t>
  </si>
  <si>
    <t>DEGVE</t>
  </si>
  <si>
    <t>DGV</t>
  </si>
  <si>
    <t>DEMANI</t>
  </si>
  <si>
    <t>DMN</t>
  </si>
  <si>
    <t>DESSAIWADA</t>
  </si>
  <si>
    <t>DSW</t>
  </si>
  <si>
    <t>DEULWADA</t>
  </si>
  <si>
    <t>DWD</t>
  </si>
  <si>
    <t>DEUNAMOL</t>
  </si>
  <si>
    <t>DNM</t>
  </si>
  <si>
    <t>DEVANGAO</t>
  </si>
  <si>
    <t>DGO</t>
  </si>
  <si>
    <t>DEVBAG</t>
  </si>
  <si>
    <t>DBG</t>
  </si>
  <si>
    <t>DEVGIN</t>
  </si>
  <si>
    <t>DGN</t>
  </si>
  <si>
    <t>DEVJIN</t>
  </si>
  <si>
    <t>DVJ</t>
  </si>
  <si>
    <t>DEVNA</t>
  </si>
  <si>
    <t>DVN</t>
  </si>
  <si>
    <t>DEVRE</t>
  </si>
  <si>
    <t>DVR</t>
  </si>
  <si>
    <t>DEVSU</t>
  </si>
  <si>
    <t>DEV</t>
  </si>
  <si>
    <t>DFNS COLONY</t>
  </si>
  <si>
    <t>DFC</t>
  </si>
  <si>
    <t>DHABA</t>
  </si>
  <si>
    <t>DHA</t>
  </si>
  <si>
    <t>DHABDHABA</t>
  </si>
  <si>
    <t>DBD</t>
  </si>
  <si>
    <t>DHADA</t>
  </si>
  <si>
    <t>DDA</t>
  </si>
  <si>
    <t>DHADE</t>
  </si>
  <si>
    <t>DDE</t>
  </si>
  <si>
    <t>DHAMAPUR</t>
  </si>
  <si>
    <t>DMP</t>
  </si>
  <si>
    <t>DHAMSHE</t>
  </si>
  <si>
    <t>DMH</t>
  </si>
  <si>
    <t>DHAMSIRE</t>
  </si>
  <si>
    <t>DSR</t>
  </si>
  <si>
    <t>DHARBANDORA</t>
  </si>
  <si>
    <t>DHB</t>
  </si>
  <si>
    <t>DHARGAL</t>
  </si>
  <si>
    <t>DHG</t>
  </si>
  <si>
    <t>DHARGAL DK</t>
  </si>
  <si>
    <t>DDK</t>
  </si>
  <si>
    <t>DHARGAL TMP</t>
  </si>
  <si>
    <t>DTP</t>
  </si>
  <si>
    <t>DHARGE</t>
  </si>
  <si>
    <t>DRG</t>
  </si>
  <si>
    <t>DHARMAPUR</t>
  </si>
  <si>
    <t>DRM</t>
  </si>
  <si>
    <t>Dharmapur HS</t>
  </si>
  <si>
    <t>DHS</t>
  </si>
  <si>
    <t>DHARWAD</t>
  </si>
  <si>
    <t>DHW</t>
  </si>
  <si>
    <t>DHATFARM</t>
  </si>
  <si>
    <t>DTR</t>
  </si>
  <si>
    <t>DHAVE</t>
  </si>
  <si>
    <t>DHV</t>
  </si>
  <si>
    <t>DHAVLI</t>
  </si>
  <si>
    <t>DVL</t>
  </si>
  <si>
    <t>DHULAPI</t>
  </si>
  <si>
    <t>DLP</t>
  </si>
  <si>
    <t>DHUMASHE</t>
  </si>
  <si>
    <t>DMS</t>
  </si>
  <si>
    <t>DHURIWADI</t>
  </si>
  <si>
    <t>DHU</t>
  </si>
  <si>
    <t>DHUSKI</t>
  </si>
  <si>
    <t>DSK</t>
  </si>
  <si>
    <t>DIGNE</t>
  </si>
  <si>
    <t>DIG</t>
  </si>
  <si>
    <t>DIKARPAL</t>
  </si>
  <si>
    <t>DKP</t>
  </si>
  <si>
    <t>Directorate of Education</t>
  </si>
  <si>
    <t>DED</t>
  </si>
  <si>
    <t>Govt Office</t>
  </si>
  <si>
    <t>DIST. HSPTL</t>
  </si>
  <si>
    <t>DHM</t>
  </si>
  <si>
    <t>DIVAR SCHOL</t>
  </si>
  <si>
    <t>DVS</t>
  </si>
  <si>
    <t>DIWAR CENTR</t>
  </si>
  <si>
    <t>DWR</t>
  </si>
  <si>
    <t>Diwar Ferry</t>
  </si>
  <si>
    <t>DWF</t>
  </si>
  <si>
    <t>DMC COLLAGE</t>
  </si>
  <si>
    <t>DMC</t>
  </si>
  <si>
    <t>DMC HS</t>
  </si>
  <si>
    <t>DSH</t>
  </si>
  <si>
    <t>DMDR TMP/MR</t>
  </si>
  <si>
    <t>DTM</t>
  </si>
  <si>
    <t>DODAMARG</t>
  </si>
  <si>
    <t>DDM</t>
  </si>
  <si>
    <t>DOLFIN CIRC</t>
  </si>
  <si>
    <t>DFX</t>
  </si>
  <si>
    <t>DON BOSCO</t>
  </si>
  <si>
    <t>DON</t>
  </si>
  <si>
    <t>Don Bosco(Panjim)</t>
  </si>
  <si>
    <t>DBC</t>
  </si>
  <si>
    <t>DON KHAMB</t>
  </si>
  <si>
    <t>DKM</t>
  </si>
  <si>
    <t>DON KHURIS</t>
  </si>
  <si>
    <t>DNK</t>
  </si>
  <si>
    <t>DONAPAULA</t>
  </si>
  <si>
    <t>DNP</t>
  </si>
  <si>
    <t>DONGURLIM</t>
  </si>
  <si>
    <t>DGU</t>
  </si>
  <si>
    <t>DONWADO</t>
  </si>
  <si>
    <t>DWA</t>
  </si>
  <si>
    <t>DRMAPUR SCH</t>
  </si>
  <si>
    <t>DSC</t>
  </si>
  <si>
    <t>DUDSAGR HTL</t>
  </si>
  <si>
    <t>DUD</t>
  </si>
  <si>
    <t>DUKEN</t>
  </si>
  <si>
    <t>DKN</t>
  </si>
  <si>
    <t>DUKN/MOCHMD</t>
  </si>
  <si>
    <t>MCM</t>
  </si>
  <si>
    <t>DULER</t>
  </si>
  <si>
    <t>DLR</t>
  </si>
  <si>
    <t>DUMANE</t>
  </si>
  <si>
    <t>DUM</t>
  </si>
  <si>
    <t>DURBHAT</t>
  </si>
  <si>
    <t>DBT</t>
  </si>
  <si>
    <t>DUSRO WADO</t>
  </si>
  <si>
    <t>DUS</t>
  </si>
  <si>
    <t>DVE X JMBKD</t>
  </si>
  <si>
    <t>DVX</t>
  </si>
  <si>
    <t>ECOXIM</t>
  </si>
  <si>
    <t>EXM</t>
  </si>
  <si>
    <t>FAKIRFATA</t>
  </si>
  <si>
    <t>FKP</t>
  </si>
  <si>
    <t>FAL</t>
  </si>
  <si>
    <t>FANASWADI</t>
  </si>
  <si>
    <t>FAN</t>
  </si>
  <si>
    <t>FARMAGUDI</t>
  </si>
  <si>
    <t>FMD</t>
  </si>
  <si>
    <t>FATORDA</t>
  </si>
  <si>
    <t>FTD</t>
  </si>
  <si>
    <t>FATORPA</t>
  </si>
  <si>
    <t>FTR</t>
  </si>
  <si>
    <t>FATORPA TMP</t>
  </si>
  <si>
    <t>FAT</t>
  </si>
  <si>
    <t>FERRY BOAT</t>
  </si>
  <si>
    <t>FBT</t>
  </si>
  <si>
    <t>FMD CIRCLE</t>
  </si>
  <si>
    <t>FCL</t>
  </si>
  <si>
    <t>FMD ENG CLG</t>
  </si>
  <si>
    <t>ENG</t>
  </si>
  <si>
    <t>FONDAGHAT</t>
  </si>
  <si>
    <t>FDG</t>
  </si>
  <si>
    <t>FOREST CHUK</t>
  </si>
  <si>
    <t>FRC</t>
  </si>
  <si>
    <t>G.HEALTH CT</t>
  </si>
  <si>
    <t>HLT</t>
  </si>
  <si>
    <t>GA DDMRG</t>
  </si>
  <si>
    <t>GDD</t>
  </si>
  <si>
    <t>GADAG</t>
  </si>
  <si>
    <t>GDG</t>
  </si>
  <si>
    <t>GADANGIRI X</t>
  </si>
  <si>
    <t>GDR</t>
  </si>
  <si>
    <t>GAGANBAWDA</t>
  </si>
  <si>
    <t>GGB</t>
  </si>
  <si>
    <t>GALGIBAG</t>
  </si>
  <si>
    <t>GTP</t>
  </si>
  <si>
    <t>GALLIM</t>
  </si>
  <si>
    <t>GAL</t>
  </si>
  <si>
    <t>GALVAR</t>
  </si>
  <si>
    <t>GLV</t>
  </si>
  <si>
    <t>GANDHINAGAR</t>
  </si>
  <si>
    <t>GDN</t>
  </si>
  <si>
    <t>GANESH TMP</t>
  </si>
  <si>
    <t>GTM</t>
  </si>
  <si>
    <t>GANGA TILES</t>
  </si>
  <si>
    <t>GGT</t>
  </si>
  <si>
    <t>GANGAPUR</t>
  </si>
  <si>
    <t>GPR</t>
  </si>
  <si>
    <t>GANGOR</t>
  </si>
  <si>
    <t>GGO</t>
  </si>
  <si>
    <t>GANJE</t>
  </si>
  <si>
    <t>GAN</t>
  </si>
  <si>
    <t>GANPATI TMP</t>
  </si>
  <si>
    <t>GNP</t>
  </si>
  <si>
    <t>GAODONGARI</t>
  </si>
  <si>
    <t>GAO</t>
  </si>
  <si>
    <t>GAONKAR WDO</t>
  </si>
  <si>
    <t>GBB</t>
  </si>
  <si>
    <t>GAONKARWADA</t>
  </si>
  <si>
    <t>GKW</t>
  </si>
  <si>
    <t>GARAGE</t>
  </si>
  <si>
    <t>GRG</t>
  </si>
  <si>
    <t>GATE/TBHUMI</t>
  </si>
  <si>
    <t>GTB</t>
  </si>
  <si>
    <t>GAULAR</t>
  </si>
  <si>
    <t>GUR</t>
  </si>
  <si>
    <t>GAVALDEV</t>
  </si>
  <si>
    <t>GDV</t>
  </si>
  <si>
    <t>GAVNE</t>
  </si>
  <si>
    <t>GVN</t>
  </si>
  <si>
    <t>GAVNE TISK</t>
  </si>
  <si>
    <t>GVT</t>
  </si>
  <si>
    <t>GAWANDALI</t>
  </si>
  <si>
    <t>GND</t>
  </si>
  <si>
    <t>GAWANE</t>
  </si>
  <si>
    <t>GWN</t>
  </si>
  <si>
    <t>GAWRAI</t>
  </si>
  <si>
    <t>GWR</t>
  </si>
  <si>
    <t>GAWTHAN</t>
  </si>
  <si>
    <t>GTN</t>
  </si>
  <si>
    <t>GERUSOPPA</t>
  </si>
  <si>
    <t>GSP</t>
  </si>
  <si>
    <t>GHADIWADA</t>
  </si>
  <si>
    <t>GHD</t>
  </si>
  <si>
    <t>GHANO</t>
  </si>
  <si>
    <t>GHN</t>
  </si>
  <si>
    <t>GHANSI</t>
  </si>
  <si>
    <t>GHS</t>
  </si>
  <si>
    <t>GHODEMUKH</t>
  </si>
  <si>
    <t>GDE</t>
  </si>
  <si>
    <t>GHOTELI</t>
  </si>
  <si>
    <t>GTL</t>
  </si>
  <si>
    <t>GHOTGEWADI</t>
  </si>
  <si>
    <t>GTW</t>
  </si>
  <si>
    <t>GIMONE</t>
  </si>
  <si>
    <t>GMN</t>
  </si>
  <si>
    <t>GINGERA</t>
  </si>
  <si>
    <t>GGR</t>
  </si>
  <si>
    <t>GIRI CHAPEL</t>
  </si>
  <si>
    <t>GOC</t>
  </si>
  <si>
    <t>GIRI CROSS</t>
  </si>
  <si>
    <t>GRO</t>
  </si>
  <si>
    <t>GIRI PARK</t>
  </si>
  <si>
    <t>GCP</t>
  </si>
  <si>
    <t>GOA BORDER</t>
  </si>
  <si>
    <t>GBR</t>
  </si>
  <si>
    <t>GOA INTERNA</t>
  </si>
  <si>
    <t>GIN</t>
  </si>
  <si>
    <t>GOA UNVRSTY</t>
  </si>
  <si>
    <t>GUN</t>
  </si>
  <si>
    <t>GOA VELHA</t>
  </si>
  <si>
    <t>GVL</t>
  </si>
  <si>
    <t>GODEWAL</t>
  </si>
  <si>
    <t>GOD</t>
  </si>
  <si>
    <t>GODHALI</t>
  </si>
  <si>
    <t>GDL</t>
  </si>
  <si>
    <t>GODHANWADI</t>
  </si>
  <si>
    <t>GDW</t>
  </si>
  <si>
    <t>GODKUMAL</t>
  </si>
  <si>
    <t>GKM</t>
  </si>
  <si>
    <t>GOKARNA</t>
  </si>
  <si>
    <t>GKN</t>
  </si>
  <si>
    <t>GOLAWALI</t>
  </si>
  <si>
    <t>GOL</t>
  </si>
  <si>
    <t>GOLIBA TMP</t>
  </si>
  <si>
    <t>GOT</t>
  </si>
  <si>
    <t>GOLJUVEM</t>
  </si>
  <si>
    <t>GJM</t>
  </si>
  <si>
    <t>GOVLAR</t>
  </si>
  <si>
    <t>GOV</t>
  </si>
  <si>
    <t>GOVOL</t>
  </si>
  <si>
    <t>GOO</t>
  </si>
  <si>
    <t>GOVT QTRS</t>
  </si>
  <si>
    <t>GVQ</t>
  </si>
  <si>
    <t>GOYNA</t>
  </si>
  <si>
    <t>GYN</t>
  </si>
  <si>
    <t>GPSCB</t>
  </si>
  <si>
    <t>GPS</t>
  </si>
  <si>
    <t>GREEN PARK</t>
  </si>
  <si>
    <t>GPK</t>
  </si>
  <si>
    <t>Green Rosary(Dona Paula)</t>
  </si>
  <si>
    <t>GRP</t>
  </si>
  <si>
    <t>GSPCB</t>
  </si>
  <si>
    <t>GSB</t>
  </si>
  <si>
    <t>GUDDEM</t>
  </si>
  <si>
    <t>KGD</t>
  </si>
  <si>
    <t>GUDDEMOL</t>
  </si>
  <si>
    <t>GDM</t>
  </si>
  <si>
    <t>GUDI</t>
  </si>
  <si>
    <t>GDI</t>
  </si>
  <si>
    <t>GUIRDOLIM</t>
  </si>
  <si>
    <t>GRD</t>
  </si>
  <si>
    <t>GUIRIM</t>
  </si>
  <si>
    <t>GRI</t>
  </si>
  <si>
    <t>GULBARGA</t>
  </si>
  <si>
    <t>KLB</t>
  </si>
  <si>
    <t>GULELGUD</t>
  </si>
  <si>
    <t>GGD</t>
  </si>
  <si>
    <t>GULELI</t>
  </si>
  <si>
    <t>GLL</t>
  </si>
  <si>
    <t>GULEM</t>
  </si>
  <si>
    <t>GLM</t>
  </si>
  <si>
    <t>GULYAKADE</t>
  </si>
  <si>
    <t>GUL</t>
  </si>
  <si>
    <t>GUNJI</t>
  </si>
  <si>
    <t>GNJ</t>
  </si>
  <si>
    <t>HALARNA</t>
  </si>
  <si>
    <t>HLR</t>
  </si>
  <si>
    <t>HALDANWADI</t>
  </si>
  <si>
    <t>HDW</t>
  </si>
  <si>
    <t>HALI</t>
  </si>
  <si>
    <t>HLI</t>
  </si>
  <si>
    <t>HALKARNE</t>
  </si>
  <si>
    <t>HLK</t>
  </si>
  <si>
    <t>HALLULI</t>
  </si>
  <si>
    <t>HLL</t>
  </si>
  <si>
    <t>HANKHANE</t>
  </si>
  <si>
    <t>HAN</t>
  </si>
  <si>
    <t>HANNEKERI</t>
  </si>
  <si>
    <t>HNK</t>
  </si>
  <si>
    <t>HANUMAN TMP</t>
  </si>
  <si>
    <t>HNT</t>
  </si>
  <si>
    <t>HARBOUR</t>
  </si>
  <si>
    <t>HRB</t>
  </si>
  <si>
    <t>HARMAL</t>
  </si>
  <si>
    <t>HML</t>
  </si>
  <si>
    <t>HARVALE</t>
  </si>
  <si>
    <t>HRV</t>
  </si>
  <si>
    <t>HARVALE PCH</t>
  </si>
  <si>
    <t>HVP</t>
  </si>
  <si>
    <t>HASAPR FARM</t>
  </si>
  <si>
    <t>HSF</t>
  </si>
  <si>
    <t>HASAPUR</t>
  </si>
  <si>
    <t>HSP</t>
  </si>
  <si>
    <t>HATHKALAGNE</t>
  </si>
  <si>
    <t>HTK</t>
  </si>
  <si>
    <t>HATTARGI</t>
  </si>
  <si>
    <t>HTG</t>
  </si>
  <si>
    <t>HATURLI</t>
  </si>
  <si>
    <t>HTL</t>
  </si>
  <si>
    <t>HATURLI MTH</t>
  </si>
  <si>
    <t>HTM</t>
  </si>
  <si>
    <t>Hedgewar(Cujira)</t>
  </si>
  <si>
    <t>HED</t>
  </si>
  <si>
    <t>HEDODE</t>
  </si>
  <si>
    <t>HDO</t>
  </si>
  <si>
    <t>HEDUS</t>
  </si>
  <si>
    <t>HDS</t>
  </si>
  <si>
    <t>HEDUSWADI</t>
  </si>
  <si>
    <t>HDU</t>
  </si>
  <si>
    <t>HIVRE</t>
  </si>
  <si>
    <t>HVR</t>
  </si>
  <si>
    <t>HLDNWDI TSK</t>
  </si>
  <si>
    <t>HLW</t>
  </si>
  <si>
    <t>HOLY CROSS</t>
  </si>
  <si>
    <t>HLX</t>
  </si>
  <si>
    <t>Homeopathy(Shiroda)</t>
  </si>
  <si>
    <t>HOM</t>
  </si>
  <si>
    <t>HONDA</t>
  </si>
  <si>
    <t>HND</t>
  </si>
  <si>
    <t>HONDA VADAK</t>
  </si>
  <si>
    <t>HVD</t>
  </si>
  <si>
    <t>HONNAWAR</t>
  </si>
  <si>
    <t>HNW</t>
  </si>
  <si>
    <t>HOSPET</t>
  </si>
  <si>
    <t>HPT</t>
  </si>
  <si>
    <t>HOUSIN BRD</t>
  </si>
  <si>
    <t>SHB</t>
  </si>
  <si>
    <t>HR FRM/BENL</t>
  </si>
  <si>
    <t>HRA</t>
  </si>
  <si>
    <t>HRVL SIYA G</t>
  </si>
  <si>
    <t>SIA</t>
  </si>
  <si>
    <t>HUBALI</t>
  </si>
  <si>
    <t>HBL</t>
  </si>
  <si>
    <t>HUMARMALA</t>
  </si>
  <si>
    <t>UML</t>
  </si>
  <si>
    <t>HUMRAT</t>
  </si>
  <si>
    <t>HUM</t>
  </si>
  <si>
    <t>HUNGUN</t>
  </si>
  <si>
    <t>HUN</t>
  </si>
  <si>
    <t>HYDERABAD</t>
  </si>
  <si>
    <t>HYD</t>
  </si>
  <si>
    <t>IBRAMPUR</t>
  </si>
  <si>
    <t>IBP</t>
  </si>
  <si>
    <t>IBRAMPUR X</t>
  </si>
  <si>
    <t>IBX</t>
  </si>
  <si>
    <t>ICE FACTORY</t>
  </si>
  <si>
    <t>ICE</t>
  </si>
  <si>
    <t>IDDAR</t>
  </si>
  <si>
    <t>IDD</t>
  </si>
  <si>
    <t>IFB</t>
  </si>
  <si>
    <t>IGRAMOLL</t>
  </si>
  <si>
    <t>IGM</t>
  </si>
  <si>
    <t>ILKAL</t>
  </si>
  <si>
    <t>IKL</t>
  </si>
  <si>
    <t>INDRAWADO</t>
  </si>
  <si>
    <t>INW</t>
  </si>
  <si>
    <t>INS(VEREM)</t>
  </si>
  <si>
    <t>INV</t>
  </si>
  <si>
    <t>INTERSTATE</t>
  </si>
  <si>
    <t>INS</t>
  </si>
  <si>
    <t>JAISINGPUR</t>
  </si>
  <si>
    <t>JSP</t>
  </si>
  <si>
    <t>JAITPKR COL</t>
  </si>
  <si>
    <t>CNY</t>
  </si>
  <si>
    <t>JAKAT NAKA</t>
  </si>
  <si>
    <t>JKT</t>
  </si>
  <si>
    <t>JAKEM</t>
  </si>
  <si>
    <t>JKM</t>
  </si>
  <si>
    <t>JAMBLESHWAR</t>
  </si>
  <si>
    <t>JBS</t>
  </si>
  <si>
    <t>JAMBLIKADE</t>
  </si>
  <si>
    <t>JMD</t>
  </si>
  <si>
    <t>JAMBOTI</t>
  </si>
  <si>
    <t>JBT</t>
  </si>
  <si>
    <t>JAMKHANDI</t>
  </si>
  <si>
    <t>JMK</t>
  </si>
  <si>
    <t>JUNUSWADA</t>
  </si>
  <si>
    <t>JNW</t>
  </si>
  <si>
    <t>JUNUSWADA X</t>
  </si>
  <si>
    <t>JNX</t>
  </si>
  <si>
    <t>K R PETE</t>
  </si>
  <si>
    <t>KPE</t>
  </si>
  <si>
    <t>K. RAILWAY</t>
  </si>
  <si>
    <t>KRL</t>
  </si>
  <si>
    <t>KADIMACHIN</t>
  </si>
  <si>
    <t>KMN</t>
  </si>
  <si>
    <t>KADPAKADE</t>
  </si>
  <si>
    <t>KDK</t>
  </si>
  <si>
    <t>KADSHI</t>
  </si>
  <si>
    <t>KSI</t>
  </si>
  <si>
    <t>KADUR</t>
  </si>
  <si>
    <t>KDU</t>
  </si>
  <si>
    <t>KAGAL</t>
  </si>
  <si>
    <t>KGL</t>
  </si>
  <si>
    <t>KAIRAT</t>
  </si>
  <si>
    <t>KRT</t>
  </si>
  <si>
    <t>KAJULWADI</t>
  </si>
  <si>
    <t>KAJ</t>
  </si>
  <si>
    <t>KAJUMOL</t>
  </si>
  <si>
    <t>KMO</t>
  </si>
  <si>
    <t>KAKODA</t>
  </si>
  <si>
    <t>KKD</t>
  </si>
  <si>
    <t>KAKUMADDI</t>
  </si>
  <si>
    <t>KAK</t>
  </si>
  <si>
    <t>KALATGI</t>
  </si>
  <si>
    <t>KLT</t>
  </si>
  <si>
    <t>KALAY</t>
  </si>
  <si>
    <t>KLY</t>
  </si>
  <si>
    <t>KALE</t>
  </si>
  <si>
    <t>KLE</t>
  </si>
  <si>
    <t>KALMAMOL</t>
  </si>
  <si>
    <t>KLM</t>
  </si>
  <si>
    <t>KALNE</t>
  </si>
  <si>
    <t>KAL</t>
  </si>
  <si>
    <t>KALOBA TMP</t>
  </si>
  <si>
    <t>KAT</t>
  </si>
  <si>
    <t>KALSHE</t>
  </si>
  <si>
    <t>KLS</t>
  </si>
  <si>
    <t>KALVI TITA</t>
  </si>
  <si>
    <t>KLV</t>
  </si>
  <si>
    <t>KAMI/PNCHYT</t>
  </si>
  <si>
    <t>KPT</t>
  </si>
  <si>
    <t>KAMORCOND</t>
  </si>
  <si>
    <t>KMC</t>
  </si>
  <si>
    <t>KANDOL TMP</t>
  </si>
  <si>
    <t>KDL</t>
  </si>
  <si>
    <t>KANGWADA</t>
  </si>
  <si>
    <t>KGW</t>
  </si>
  <si>
    <t>KANIBAG</t>
  </si>
  <si>
    <t>KNB</t>
  </si>
  <si>
    <t>KANKAVLI</t>
  </si>
  <si>
    <t>KNV</t>
  </si>
  <si>
    <t>KANKERI</t>
  </si>
  <si>
    <t>KKR</t>
  </si>
  <si>
    <t>KANKUMBI</t>
  </si>
  <si>
    <t>KKB</t>
  </si>
  <si>
    <t>KANUR</t>
  </si>
  <si>
    <t>KNR</t>
  </si>
  <si>
    <t>KAPILESHWAR</t>
  </si>
  <si>
    <t>KPL</t>
  </si>
  <si>
    <t>KARABHAT</t>
  </si>
  <si>
    <t>KBT</t>
  </si>
  <si>
    <t>KARANZOL</t>
  </si>
  <si>
    <t>KZL</t>
  </si>
  <si>
    <t>KARAPUR</t>
  </si>
  <si>
    <t>KRA</t>
  </si>
  <si>
    <t>KARAPUR PHC</t>
  </si>
  <si>
    <t>KPH</t>
  </si>
  <si>
    <t>KARAPUR TSK</t>
  </si>
  <si>
    <t>KTK</t>
  </si>
  <si>
    <t>KARASWADA</t>
  </si>
  <si>
    <t>KWD</t>
  </si>
  <si>
    <t>KARAY</t>
  </si>
  <si>
    <t>KRY</t>
  </si>
  <si>
    <t>KAREKHAJAN</t>
  </si>
  <si>
    <t>KRZ</t>
  </si>
  <si>
    <t>KARLI</t>
  </si>
  <si>
    <t>KLI</t>
  </si>
  <si>
    <t>KARMALI</t>
  </si>
  <si>
    <t>KMI</t>
  </si>
  <si>
    <t>KARMANE</t>
  </si>
  <si>
    <t>KAR</t>
  </si>
  <si>
    <t>KARNALE</t>
  </si>
  <si>
    <t>KNL</t>
  </si>
  <si>
    <t>KARSHIMOL</t>
  </si>
  <si>
    <t>KRS</t>
  </si>
  <si>
    <t>KARULWADA</t>
  </si>
  <si>
    <t>KRU</t>
  </si>
  <si>
    <t>KARVE</t>
  </si>
  <si>
    <t>KRV</t>
  </si>
  <si>
    <t>KARWAR</t>
  </si>
  <si>
    <t>KRW</t>
  </si>
  <si>
    <t>KASAL</t>
  </si>
  <si>
    <t>KSL</t>
  </si>
  <si>
    <t>KASARPAL</t>
  </si>
  <si>
    <t>KSP</t>
  </si>
  <si>
    <t>Kasturba HS</t>
  </si>
  <si>
    <t>KAS</t>
  </si>
  <si>
    <t>KATEBAG</t>
  </si>
  <si>
    <t>BAG</t>
  </si>
  <si>
    <t>KATTA</t>
  </si>
  <si>
    <t>KTT</t>
  </si>
  <si>
    <t>KAVLE TEMPL</t>
  </si>
  <si>
    <t>KVL</t>
  </si>
  <si>
    <t>KAWEKUTTI</t>
  </si>
  <si>
    <t>KWE</t>
  </si>
  <si>
    <t>KAWTAL</t>
  </si>
  <si>
    <t>KWT</t>
  </si>
  <si>
    <t>KDPR S. TMP</t>
  </si>
  <si>
    <t>KST</t>
  </si>
  <si>
    <t>KEL JUNCTIN</t>
  </si>
  <si>
    <t>KLJ</t>
  </si>
  <si>
    <t>KELINI</t>
  </si>
  <si>
    <t>KEL</t>
  </si>
  <si>
    <t>KELOSI</t>
  </si>
  <si>
    <t>KOS</t>
  </si>
  <si>
    <t>KELUS</t>
  </si>
  <si>
    <t>KUS</t>
  </si>
  <si>
    <t>KELVONA</t>
  </si>
  <si>
    <t>KVN</t>
  </si>
  <si>
    <t>KENDRIYA VIDYALAY 1</t>
  </si>
  <si>
    <t>KV1</t>
  </si>
  <si>
    <t>KENDRIYA VIDYALAY 2</t>
  </si>
  <si>
    <t>KV2</t>
  </si>
  <si>
    <t>KEPKARWADA</t>
  </si>
  <si>
    <t>KPD</t>
  </si>
  <si>
    <t>KER</t>
  </si>
  <si>
    <t>KERE DVKD</t>
  </si>
  <si>
    <t>KRM</t>
  </si>
  <si>
    <t>KERI</t>
  </si>
  <si>
    <t>KRI</t>
  </si>
  <si>
    <t>KERI CHURCH</t>
  </si>
  <si>
    <t>KRX</t>
  </si>
  <si>
    <t>KERI TEMPLE</t>
  </si>
  <si>
    <t>KTE</t>
  </si>
  <si>
    <t>KERI TOLL N</t>
  </si>
  <si>
    <t>TOL</t>
  </si>
  <si>
    <t>Kevnem</t>
  </si>
  <si>
    <t>KVM</t>
  </si>
  <si>
    <t>KHADKI</t>
  </si>
  <si>
    <t>KHD</t>
  </si>
  <si>
    <t>KHAJNE</t>
  </si>
  <si>
    <t>KHJ</t>
  </si>
  <si>
    <t>KHANAPUR</t>
  </si>
  <si>
    <t>KNP</t>
  </si>
  <si>
    <t>KHANDEPAR</t>
  </si>
  <si>
    <t>KND</t>
  </si>
  <si>
    <t>KHANDIR</t>
  </si>
  <si>
    <t>KNI</t>
  </si>
  <si>
    <t>Khandola</t>
  </si>
  <si>
    <t>KHL</t>
  </si>
  <si>
    <t>Khandola Ferry</t>
  </si>
  <si>
    <t>KHF</t>
  </si>
  <si>
    <t>Khandola Govt. College</t>
  </si>
  <si>
    <t>KGC</t>
  </si>
  <si>
    <t>KHANGUINIM</t>
  </si>
  <si>
    <t>KNG</t>
  </si>
  <si>
    <t>KHARGAL</t>
  </si>
  <si>
    <t>KHG</t>
  </si>
  <si>
    <t>KHARWADE</t>
  </si>
  <si>
    <t>KHA</t>
  </si>
  <si>
    <t>KHIREE</t>
  </si>
  <si>
    <t>KHR</t>
  </si>
  <si>
    <t>KHODGINI</t>
  </si>
  <si>
    <t>KDG</t>
  </si>
  <si>
    <t>KHODYE</t>
  </si>
  <si>
    <t>KDY</t>
  </si>
  <si>
    <t>KHOKRL TITA</t>
  </si>
  <si>
    <t>KHK</t>
  </si>
  <si>
    <t>KHORJUVEM</t>
  </si>
  <si>
    <t>KJM</t>
  </si>
  <si>
    <t>KHORJVE BDG</t>
  </si>
  <si>
    <t>KJB</t>
  </si>
  <si>
    <t>KHORJVE CLB</t>
  </si>
  <si>
    <t>KJC</t>
  </si>
  <si>
    <t>KHORLIM</t>
  </si>
  <si>
    <t>KHO</t>
  </si>
  <si>
    <t>KHOTODE</t>
  </si>
  <si>
    <t>KTD</t>
  </si>
  <si>
    <t>KHUTWAL</t>
  </si>
  <si>
    <t>KHT</t>
  </si>
  <si>
    <t>KIKKERI</t>
  </si>
  <si>
    <t>KIK</t>
  </si>
  <si>
    <t>KIRANPANI</t>
  </si>
  <si>
    <t>KIR</t>
  </si>
  <si>
    <t>KIRLPAL</t>
  </si>
  <si>
    <t>KRP</t>
  </si>
  <si>
    <t>KNDRI VIDYA</t>
  </si>
  <si>
    <t>KVP</t>
  </si>
  <si>
    <t>KODAL</t>
  </si>
  <si>
    <t>KOD</t>
  </si>
  <si>
    <t>KOLHAPUR</t>
  </si>
  <si>
    <t>KLP</t>
  </si>
  <si>
    <t>KONADI</t>
  </si>
  <si>
    <t>KON</t>
  </si>
  <si>
    <t>KONAL KATTA</t>
  </si>
  <si>
    <t>KNT</t>
  </si>
  <si>
    <t>KONDURA TIT</t>
  </si>
  <si>
    <t>KDR</t>
  </si>
  <si>
    <t>KONDWADA</t>
  </si>
  <si>
    <t>KDW</t>
  </si>
  <si>
    <t>KONSHEM</t>
  </si>
  <si>
    <t>KNX</t>
  </si>
  <si>
    <t>KOPPAL</t>
  </si>
  <si>
    <t>KOP</t>
  </si>
  <si>
    <t>KORGAO</t>
  </si>
  <si>
    <t>KGO</t>
  </si>
  <si>
    <t>KORJAI</t>
  </si>
  <si>
    <t>KRJ</t>
  </si>
  <si>
    <t>KOTHAMBI</t>
  </si>
  <si>
    <t>KTM</t>
  </si>
  <si>
    <t>KOTHAMBI X</t>
  </si>
  <si>
    <t>KTX</t>
  </si>
  <si>
    <t>KOTMBI/SURL</t>
  </si>
  <si>
    <t>KTB</t>
  </si>
  <si>
    <t>KRI PANCHYT</t>
  </si>
  <si>
    <t>KPY</t>
  </si>
  <si>
    <t>KSRL/BRLA X</t>
  </si>
  <si>
    <t>BRX</t>
  </si>
  <si>
    <t>KUCHELI</t>
  </si>
  <si>
    <t>KCL</t>
  </si>
  <si>
    <t>KUDAL</t>
  </si>
  <si>
    <t>KUD</t>
  </si>
  <si>
    <t>KUDAS TITA</t>
  </si>
  <si>
    <t>KDS</t>
  </si>
  <si>
    <t>KUDCHIRE</t>
  </si>
  <si>
    <t>KDC</t>
  </si>
  <si>
    <t>KUDCHRE JNC</t>
  </si>
  <si>
    <t>KJN</t>
  </si>
  <si>
    <t>KUDCHRE TMP</t>
  </si>
  <si>
    <t>KDT</t>
  </si>
  <si>
    <t>KUDNE</t>
  </si>
  <si>
    <t>KDN</t>
  </si>
  <si>
    <t>KUDNE TMP</t>
  </si>
  <si>
    <t>KTP</t>
  </si>
  <si>
    <t>KULAN</t>
  </si>
  <si>
    <t>KLN</t>
  </si>
  <si>
    <t>KUMARKHAN</t>
  </si>
  <si>
    <t>KHN</t>
  </si>
  <si>
    <t>KUMARWADA</t>
  </si>
  <si>
    <t>KUM</t>
  </si>
  <si>
    <t>KUMBARDA</t>
  </si>
  <si>
    <t>KBR</t>
  </si>
  <si>
    <t>KUMBHARJUA</t>
  </si>
  <si>
    <t>KMJ</t>
  </si>
  <si>
    <t>Kumbharjua Gawant</t>
  </si>
  <si>
    <t>KMG</t>
  </si>
  <si>
    <t>KUMBHARMATH</t>
  </si>
  <si>
    <t>KMB</t>
  </si>
  <si>
    <t>KUMTA</t>
  </si>
  <si>
    <t>KTA</t>
  </si>
  <si>
    <t>KUMTHAL</t>
  </si>
  <si>
    <t>KML</t>
  </si>
  <si>
    <t>KUMYACHOWAL</t>
  </si>
  <si>
    <t>KYW</t>
  </si>
  <si>
    <t>KUMYAGAL</t>
  </si>
  <si>
    <t>KMY</t>
  </si>
  <si>
    <t>KUMYAKADE</t>
  </si>
  <si>
    <t>KYK</t>
  </si>
  <si>
    <t>KUMYAMAL</t>
  </si>
  <si>
    <t>KMM</t>
  </si>
  <si>
    <t>KUNDAI</t>
  </si>
  <si>
    <t>KDM</t>
  </si>
  <si>
    <t>Kundai Dharjewado</t>
  </si>
  <si>
    <t>KDH</t>
  </si>
  <si>
    <t>Kundai Industrial Estate</t>
  </si>
  <si>
    <t>KDI</t>
  </si>
  <si>
    <t>KUNKAVLI</t>
  </si>
  <si>
    <t>KKV</t>
  </si>
  <si>
    <t>KUPAR</t>
  </si>
  <si>
    <t>KPR</t>
  </si>
  <si>
    <t>KUSKEM</t>
  </si>
  <si>
    <t>KSK</t>
  </si>
  <si>
    <t>L.D. SMNT</t>
  </si>
  <si>
    <t>LDS</t>
  </si>
  <si>
    <t>LADFE</t>
  </si>
  <si>
    <t>LDF</t>
  </si>
  <si>
    <t>LAKAKI/PALI</t>
  </si>
  <si>
    <t>LPI</t>
  </si>
  <si>
    <t>LAKERE</t>
  </si>
  <si>
    <t>LKR</t>
  </si>
  <si>
    <t>LAKERI</t>
  </si>
  <si>
    <t>LAK</t>
  </si>
  <si>
    <t>LAXIMI TMP</t>
  </si>
  <si>
    <t>LXT</t>
  </si>
  <si>
    <t>LENNY HOUSE</t>
  </si>
  <si>
    <t>LNH</t>
  </si>
  <si>
    <t>LINGSURU</t>
  </si>
  <si>
    <t>LGS</t>
  </si>
  <si>
    <t>LOKAPUR</t>
  </si>
  <si>
    <t>LPR</t>
  </si>
  <si>
    <t>LOLYE</t>
  </si>
  <si>
    <t>LOL</t>
  </si>
  <si>
    <t>LONDA</t>
  </si>
  <si>
    <t>LND</t>
  </si>
  <si>
    <t>LOTULIM</t>
  </si>
  <si>
    <t>LTM</t>
  </si>
  <si>
    <t>M.BEACH CRO</t>
  </si>
  <si>
    <t>BCX</t>
  </si>
  <si>
    <t>MACAZAN</t>
  </si>
  <si>
    <t>MCZ</t>
  </si>
  <si>
    <t>MADANGIRI</t>
  </si>
  <si>
    <t>MND</t>
  </si>
  <si>
    <t>MADDER</t>
  </si>
  <si>
    <t>MDD</t>
  </si>
  <si>
    <t>MADEL</t>
  </si>
  <si>
    <t>MDL</t>
  </si>
  <si>
    <t>MADEL FERRY</t>
  </si>
  <si>
    <t>MDF</t>
  </si>
  <si>
    <t>MADHUBAN</t>
  </si>
  <si>
    <t>MDB</t>
  </si>
  <si>
    <t>MADKAI</t>
  </si>
  <si>
    <t>MDK</t>
  </si>
  <si>
    <t>MADKAI/B.P</t>
  </si>
  <si>
    <t>MBP</t>
  </si>
  <si>
    <t>MADLAMAZ</t>
  </si>
  <si>
    <t>MMZ</t>
  </si>
  <si>
    <t>MADURA DEVL</t>
  </si>
  <si>
    <t>MDV</t>
  </si>
  <si>
    <t>MAHAKHAJAN</t>
  </si>
  <si>
    <t>MKJ</t>
  </si>
  <si>
    <t>MAHOL</t>
  </si>
  <si>
    <t>MHO</t>
  </si>
  <si>
    <t>MAINA</t>
  </si>
  <si>
    <t>MAN</t>
  </si>
  <si>
    <t>MAINA SEZA</t>
  </si>
  <si>
    <t>MSZ</t>
  </si>
  <si>
    <t>MAINGINE</t>
  </si>
  <si>
    <t>MGN</t>
  </si>
  <si>
    <t>MAJORDA</t>
  </si>
  <si>
    <t>MJD</t>
  </si>
  <si>
    <t>MALAR</t>
  </si>
  <si>
    <t>MLR</t>
  </si>
  <si>
    <t>MALEWAD</t>
  </si>
  <si>
    <t>MWD</t>
  </si>
  <si>
    <t>MALGAO BZR</t>
  </si>
  <si>
    <t>MBZ</t>
  </si>
  <si>
    <t>MALGAO RLY</t>
  </si>
  <si>
    <t>MGR</t>
  </si>
  <si>
    <t>MALIM</t>
  </si>
  <si>
    <t>MLI</t>
  </si>
  <si>
    <t>MALLIKARJUN</t>
  </si>
  <si>
    <t>MLK</t>
  </si>
  <si>
    <t>MALOLI</t>
  </si>
  <si>
    <t>MLL</t>
  </si>
  <si>
    <t>MALPAN</t>
  </si>
  <si>
    <t>MPL</t>
  </si>
  <si>
    <t>MALPE</t>
  </si>
  <si>
    <t>MLP</t>
  </si>
  <si>
    <t>MALVAN</t>
  </si>
  <si>
    <t>MLV</t>
  </si>
  <si>
    <t>MANDOPA CROSS</t>
  </si>
  <si>
    <t>MNC</t>
  </si>
  <si>
    <t>MANDRE MDMZ</t>
  </si>
  <si>
    <t>MDM</t>
  </si>
  <si>
    <t>MANDTITA</t>
  </si>
  <si>
    <t>MDT</t>
  </si>
  <si>
    <t>MANDUR TITO</t>
  </si>
  <si>
    <t>MTO</t>
  </si>
  <si>
    <t>MANERI</t>
  </si>
  <si>
    <t>MNR</t>
  </si>
  <si>
    <t>MANGAL</t>
  </si>
  <si>
    <t>MLN</t>
  </si>
  <si>
    <t>MANGAL FO G</t>
  </si>
  <si>
    <t>MFG</t>
  </si>
  <si>
    <t>MANGESHI</t>
  </si>
  <si>
    <t>MGS</t>
  </si>
  <si>
    <t>MANKE</t>
  </si>
  <si>
    <t>MNK</t>
  </si>
  <si>
    <t>MANSHER</t>
  </si>
  <si>
    <t>MSR</t>
  </si>
  <si>
    <t>MAPA</t>
  </si>
  <si>
    <t>MAP</t>
  </si>
  <si>
    <t>MAPUSA</t>
  </si>
  <si>
    <t>MPS</t>
  </si>
  <si>
    <t>MARATHWADA</t>
  </si>
  <si>
    <t>MTW</t>
  </si>
  <si>
    <t>MARCEL</t>
  </si>
  <si>
    <t>MRC</t>
  </si>
  <si>
    <t>MARDOL</t>
  </si>
  <si>
    <t>MDO</t>
  </si>
  <si>
    <t>MARGAO</t>
  </si>
  <si>
    <t>MRG</t>
  </si>
  <si>
    <t>MARGAO MKT</t>
  </si>
  <si>
    <t>MRK</t>
  </si>
  <si>
    <t>MARGAO PWD</t>
  </si>
  <si>
    <t>PWD</t>
  </si>
  <si>
    <t>MARICO</t>
  </si>
  <si>
    <t>MCO</t>
  </si>
  <si>
    <t>MARITA BAKR</t>
  </si>
  <si>
    <t>MBR</t>
  </si>
  <si>
    <t>MARNA</t>
  </si>
  <si>
    <t>MRN</t>
  </si>
  <si>
    <t>MARUTI TMP</t>
  </si>
  <si>
    <t>MRT</t>
  </si>
  <si>
    <t>MARWADA</t>
  </si>
  <si>
    <t>MRW</t>
  </si>
  <si>
    <t>Masan De Amorio(Panjim)</t>
  </si>
  <si>
    <t>MSD</t>
  </si>
  <si>
    <t>MASHEM</t>
  </si>
  <si>
    <t>MSM</t>
  </si>
  <si>
    <t>MASJID/BEND</t>
  </si>
  <si>
    <t>MAS</t>
  </si>
  <si>
    <t>MATIMOL</t>
  </si>
  <si>
    <t>MTM</t>
  </si>
  <si>
    <t>MATNE</t>
  </si>
  <si>
    <t>MTN</t>
  </si>
  <si>
    <t>MATVE</t>
  </si>
  <si>
    <t>MTV</t>
  </si>
  <si>
    <t>MAULINGE</t>
  </si>
  <si>
    <t>MGD</t>
  </si>
  <si>
    <t>MUL</t>
  </si>
  <si>
    <t>MAXEM</t>
  </si>
  <si>
    <t>MXN</t>
  </si>
  <si>
    <t>MAYARGAL</t>
  </si>
  <si>
    <t>MAY</t>
  </si>
  <si>
    <t>MAYE PNCHYT</t>
  </si>
  <si>
    <t>MPC</t>
  </si>
  <si>
    <t>MAYE TISK</t>
  </si>
  <si>
    <t>MTK</t>
  </si>
  <si>
    <t>MAYEM JUNC</t>
  </si>
  <si>
    <t>MYJ</t>
  </si>
  <si>
    <t>MAYEM LAKE</t>
  </si>
  <si>
    <t>MYM</t>
  </si>
  <si>
    <t>MAZALI</t>
  </si>
  <si>
    <t>MZL</t>
  </si>
  <si>
    <t>MAZGAO/NALA</t>
  </si>
  <si>
    <t>MNN</t>
  </si>
  <si>
    <t>MDNI/VP.PLR</t>
  </si>
  <si>
    <t>VPP</t>
  </si>
  <si>
    <t>MENKURE</t>
  </si>
  <si>
    <t>MEN</t>
  </si>
  <si>
    <t>MERCES</t>
  </si>
  <si>
    <t>MER</t>
  </si>
  <si>
    <t>Merces School</t>
  </si>
  <si>
    <t>MSL</t>
  </si>
  <si>
    <t>MES COLLEGE</t>
  </si>
  <si>
    <t>MEL</t>
  </si>
  <si>
    <t>METASTRIP</t>
  </si>
  <si>
    <t>MTS</t>
  </si>
  <si>
    <t>MHADAI</t>
  </si>
  <si>
    <t>MHA</t>
  </si>
  <si>
    <t>MHALSA SCHOOL</t>
  </si>
  <si>
    <t>MHS</t>
  </si>
  <si>
    <t>MHALWADA</t>
  </si>
  <si>
    <t>MHW</t>
  </si>
  <si>
    <t>MHAPAN</t>
  </si>
  <si>
    <t>MPN</t>
  </si>
  <si>
    <t>MHAUSHI</t>
  </si>
  <si>
    <t>MSH</t>
  </si>
  <si>
    <t>MIDC JUNCTN</t>
  </si>
  <si>
    <t>IDC</t>
  </si>
  <si>
    <t>MIRAJ</t>
  </si>
  <si>
    <t>MRJ</t>
  </si>
  <si>
    <t>MIRAMAR BCH</t>
  </si>
  <si>
    <t>MRM</t>
  </si>
  <si>
    <t>MIRJAN</t>
  </si>
  <si>
    <t>MJN</t>
  </si>
  <si>
    <t>MLGAO G.WAD</t>
  </si>
  <si>
    <t>MGW</t>
  </si>
  <si>
    <t>MLPE/MNCHE</t>
  </si>
  <si>
    <t>MCH</t>
  </si>
  <si>
    <t>MNSH/ZARI</t>
  </si>
  <si>
    <t>MNS</t>
  </si>
  <si>
    <t>MOIRA BRDG</t>
  </si>
  <si>
    <t>MBG</t>
  </si>
  <si>
    <t>MOIRA CLUB</t>
  </si>
  <si>
    <t>MCL</t>
  </si>
  <si>
    <t>MOITEM</t>
  </si>
  <si>
    <t>MOI</t>
  </si>
  <si>
    <t>MOKHARD</t>
  </si>
  <si>
    <t>MKD</t>
  </si>
  <si>
    <t>MOLKOPON</t>
  </si>
  <si>
    <t>MKP</t>
  </si>
  <si>
    <t>MOLKORNEM</t>
  </si>
  <si>
    <t>MKR</t>
  </si>
  <si>
    <t>MOLLAR</t>
  </si>
  <si>
    <t>MLA</t>
  </si>
  <si>
    <t>MOLLEM</t>
  </si>
  <si>
    <t>MLM</t>
  </si>
  <si>
    <t>MOLLOREM</t>
  </si>
  <si>
    <t>MLO</t>
  </si>
  <si>
    <t>MONICA VADO</t>
  </si>
  <si>
    <t>MCV</t>
  </si>
  <si>
    <t>MOP. P.WADA</t>
  </si>
  <si>
    <t>MPW</t>
  </si>
  <si>
    <t>MOPA</t>
  </si>
  <si>
    <t>MOP</t>
  </si>
  <si>
    <t>MORGAO</t>
  </si>
  <si>
    <t>MOG</t>
  </si>
  <si>
    <t>MORJI DEULW</t>
  </si>
  <si>
    <t>MDU</t>
  </si>
  <si>
    <t>MORJI SCHOL</t>
  </si>
  <si>
    <t>MSC</t>
  </si>
  <si>
    <t>MORJI TMPLE</t>
  </si>
  <si>
    <t>MJI</t>
  </si>
  <si>
    <t>MORLE</t>
  </si>
  <si>
    <t>MRL</t>
  </si>
  <si>
    <t>MORLE COLNY</t>
  </si>
  <si>
    <t>MOC</t>
  </si>
  <si>
    <t>MORLLEM</t>
  </si>
  <si>
    <t>MLE</t>
  </si>
  <si>
    <t>MORLLEM GAO</t>
  </si>
  <si>
    <t>MOR</t>
  </si>
  <si>
    <t>MORPIRLA</t>
  </si>
  <si>
    <t>MPR</t>
  </si>
  <si>
    <t>Moula</t>
  </si>
  <si>
    <t>MOU</t>
  </si>
  <si>
    <t>MPS COURT</t>
  </si>
  <si>
    <t>MCT</t>
  </si>
  <si>
    <t>MPT HOSPTL</t>
  </si>
  <si>
    <t>MPT</t>
  </si>
  <si>
    <t>MRF</t>
  </si>
  <si>
    <t>MRG RLY STN</t>
  </si>
  <si>
    <t>MRS</t>
  </si>
  <si>
    <t>MUDDEBEHAL</t>
  </si>
  <si>
    <t>MDE</t>
  </si>
  <si>
    <t>MUDDER/PDWD</t>
  </si>
  <si>
    <t>PDD</t>
  </si>
  <si>
    <t>MUDDR/PDWDA</t>
  </si>
  <si>
    <t>MDR</t>
  </si>
  <si>
    <t>MUDGAL</t>
  </si>
  <si>
    <t>MDG</t>
  </si>
  <si>
    <t>MUDHOL</t>
  </si>
  <si>
    <t>MDH</t>
  </si>
  <si>
    <t>MULGAO</t>
  </si>
  <si>
    <t>MGO</t>
  </si>
  <si>
    <t>MULGAO B/S</t>
  </si>
  <si>
    <t>MLG</t>
  </si>
  <si>
    <t>MULGAO TMP</t>
  </si>
  <si>
    <t>MTP</t>
  </si>
  <si>
    <t>MUMBAI</t>
  </si>
  <si>
    <t>MUM</t>
  </si>
  <si>
    <t>MUNANG</t>
  </si>
  <si>
    <t>MNG</t>
  </si>
  <si>
    <t>MUNGUL</t>
  </si>
  <si>
    <t>MUN</t>
  </si>
  <si>
    <t>MURDI</t>
  </si>
  <si>
    <t>MUD</t>
  </si>
  <si>
    <t>MURGE</t>
  </si>
  <si>
    <t>MGE</t>
  </si>
  <si>
    <t>MURIDA</t>
  </si>
  <si>
    <t>MRD</t>
  </si>
  <si>
    <t>MURIDA/CLTA</t>
  </si>
  <si>
    <t>MJC</t>
  </si>
  <si>
    <t>MURMUNE</t>
  </si>
  <si>
    <t>MMN</t>
  </si>
  <si>
    <t>Mushtifund(Cujira)</t>
  </si>
  <si>
    <t>MUS</t>
  </si>
  <si>
    <t>MUTAL</t>
  </si>
  <si>
    <t>MTH</t>
  </si>
  <si>
    <t>MUXER B/S</t>
  </si>
  <si>
    <t>MXB</t>
  </si>
  <si>
    <t>MYSURU</t>
  </si>
  <si>
    <t>MSU</t>
  </si>
  <si>
    <t>NACHNL PNCH</t>
  </si>
  <si>
    <t>NPH</t>
  </si>
  <si>
    <t>NACHNOLA</t>
  </si>
  <si>
    <t>NHN</t>
  </si>
  <si>
    <t>NADORA</t>
  </si>
  <si>
    <t>NDO</t>
  </si>
  <si>
    <t>Nagali</t>
  </si>
  <si>
    <t>NAG</t>
  </si>
  <si>
    <t>NAGANWADI</t>
  </si>
  <si>
    <t>NGN</t>
  </si>
  <si>
    <t>NAGARGALI</t>
  </si>
  <si>
    <t>NGL</t>
  </si>
  <si>
    <t>NAGARGAO</t>
  </si>
  <si>
    <t>NGO</t>
  </si>
  <si>
    <t>NAGZAR</t>
  </si>
  <si>
    <t>NZR</t>
  </si>
  <si>
    <t>NAIBAG</t>
  </si>
  <si>
    <t>NBG</t>
  </si>
  <si>
    <t>NAICHIAD</t>
  </si>
  <si>
    <t>NCD</t>
  </si>
  <si>
    <t>NAIKWADA</t>
  </si>
  <si>
    <t>NIK</t>
  </si>
  <si>
    <t>NANACHIPANI</t>
  </si>
  <si>
    <t>NNP</t>
  </si>
  <si>
    <t>NANDGAON</t>
  </si>
  <si>
    <t>NNG</t>
  </si>
  <si>
    <t>NANDIGUNDI</t>
  </si>
  <si>
    <t>NDG</t>
  </si>
  <si>
    <t>NANELI</t>
  </si>
  <si>
    <t>NNL</t>
  </si>
  <si>
    <t>NANGAO</t>
  </si>
  <si>
    <t>NAN</t>
  </si>
  <si>
    <t>NANGARBHAT</t>
  </si>
  <si>
    <t>NGB</t>
  </si>
  <si>
    <t>NANODA</t>
  </si>
  <si>
    <t>NND</t>
  </si>
  <si>
    <t>NANORA</t>
  </si>
  <si>
    <t>NNR</t>
  </si>
  <si>
    <t>NANUS</t>
  </si>
  <si>
    <t>NNS</t>
  </si>
  <si>
    <t>NAQUERIM</t>
  </si>
  <si>
    <t>NQR</t>
  </si>
  <si>
    <t>NARVA</t>
  </si>
  <si>
    <t>NAR</t>
  </si>
  <si>
    <t>NARVA FERRY</t>
  </si>
  <si>
    <t>NRV</t>
  </si>
  <si>
    <t>NARVA SCHOL</t>
  </si>
  <si>
    <t>NSC</t>
  </si>
  <si>
    <t>NATINL CLUB</t>
  </si>
  <si>
    <t>NCB</t>
  </si>
  <si>
    <t>NAVA WADA</t>
  </si>
  <si>
    <t>NVW</t>
  </si>
  <si>
    <t>NAVE</t>
  </si>
  <si>
    <t>NVE</t>
  </si>
  <si>
    <t>NAVELI</t>
  </si>
  <si>
    <t>NVI</t>
  </si>
  <si>
    <t>NAVELIM</t>
  </si>
  <si>
    <t>NVY</t>
  </si>
  <si>
    <t>NAVLI P.HOS</t>
  </si>
  <si>
    <t>NHO</t>
  </si>
  <si>
    <t>NAVNAGAR</t>
  </si>
  <si>
    <t>NAV</t>
  </si>
  <si>
    <t>NAVSHI</t>
  </si>
  <si>
    <t>NVS</t>
  </si>
  <si>
    <t>NDA MADANI</t>
  </si>
  <si>
    <t>NMD</t>
  </si>
  <si>
    <t>NDA WADI</t>
  </si>
  <si>
    <t>WDI</t>
  </si>
  <si>
    <t>NERURPAR</t>
  </si>
  <si>
    <t>NPR</t>
  </si>
  <si>
    <t>NESSARGI</t>
  </si>
  <si>
    <t>NSG</t>
  </si>
  <si>
    <t>NESTLE</t>
  </si>
  <si>
    <t>NST</t>
  </si>
  <si>
    <t>NETARDE</t>
  </si>
  <si>
    <t>NTD</t>
  </si>
  <si>
    <t>NETURLIM</t>
  </si>
  <si>
    <t>NTL</t>
  </si>
  <si>
    <t>NEURA</t>
  </si>
  <si>
    <t>NUR</t>
  </si>
  <si>
    <t>NEW VADDEM</t>
  </si>
  <si>
    <t>NVD</t>
  </si>
  <si>
    <t>NEW VADDEM SCHOOL</t>
  </si>
  <si>
    <t>NMS</t>
  </si>
  <si>
    <t>NEW WADA</t>
  </si>
  <si>
    <t>NEW</t>
  </si>
  <si>
    <t>NGSI/M.LXMI</t>
  </si>
  <si>
    <t>NML</t>
  </si>
  <si>
    <t>NGVE/N.CROS</t>
  </si>
  <si>
    <t>NGV</t>
  </si>
  <si>
    <t>NHAVELI</t>
  </si>
  <si>
    <t>NHV</t>
  </si>
  <si>
    <t>NHAVELI TMP</t>
  </si>
  <si>
    <t>NVT</t>
  </si>
  <si>
    <t>NIGAL JUNC</t>
  </si>
  <si>
    <t>NGJ</t>
  </si>
  <si>
    <t>NIPPANI</t>
  </si>
  <si>
    <t>NPN</t>
  </si>
  <si>
    <t>NIRANKAL</t>
  </si>
  <si>
    <t>NRK</t>
  </si>
  <si>
    <t>NIRWADE</t>
  </si>
  <si>
    <t>NWD</t>
  </si>
  <si>
    <t>NKL PST OFF</t>
  </si>
  <si>
    <t>NRO</t>
  </si>
  <si>
    <t>NOWNAGAR</t>
  </si>
  <si>
    <t>NGR</t>
  </si>
  <si>
    <t>NUEM</t>
  </si>
  <si>
    <t>NUE</t>
  </si>
  <si>
    <t>NUSI ACADMY</t>
  </si>
  <si>
    <t>NSI</t>
  </si>
  <si>
    <t>NUVEM</t>
  </si>
  <si>
    <t>NUV</t>
  </si>
  <si>
    <t>NUVEM AC V</t>
  </si>
  <si>
    <t>NUM</t>
  </si>
  <si>
    <t>O GOA XVR A</t>
  </si>
  <si>
    <t>OGX</t>
  </si>
  <si>
    <t>ODAR</t>
  </si>
  <si>
    <t>ODR</t>
  </si>
  <si>
    <t>OLAULIM</t>
  </si>
  <si>
    <t>OLM</t>
  </si>
  <si>
    <t>OLD BAMBOLI</t>
  </si>
  <si>
    <t>OBL</t>
  </si>
  <si>
    <t>OLD GOA</t>
  </si>
  <si>
    <t>OLD</t>
  </si>
  <si>
    <t>OLD GOA FRY</t>
  </si>
  <si>
    <t>OLF</t>
  </si>
  <si>
    <t>OLD SECRET</t>
  </si>
  <si>
    <t>OSC</t>
  </si>
  <si>
    <t>ORAS</t>
  </si>
  <si>
    <t>ORS</t>
  </si>
  <si>
    <t>ORDA VADDO</t>
  </si>
  <si>
    <t>OPA</t>
  </si>
  <si>
    <t>OSARGAO</t>
  </si>
  <si>
    <t>OSR</t>
  </si>
  <si>
    <t>OSHELBAG</t>
  </si>
  <si>
    <t>OBG</t>
  </si>
  <si>
    <t>OZARIM</t>
  </si>
  <si>
    <t>OZM</t>
  </si>
  <si>
    <t>OZRIM</t>
  </si>
  <si>
    <t>OZR</t>
  </si>
  <si>
    <t>OZRIM BRDGE</t>
  </si>
  <si>
    <t>OZB</t>
  </si>
  <si>
    <t>P. CHONSAI</t>
  </si>
  <si>
    <t>PCH</t>
  </si>
  <si>
    <t>P.HUSIG BRD</t>
  </si>
  <si>
    <t>PHU</t>
  </si>
  <si>
    <t>P.TEMPLE</t>
  </si>
  <si>
    <t>PTM</t>
  </si>
  <si>
    <t>PADDI</t>
  </si>
  <si>
    <t>PDI</t>
  </si>
  <si>
    <t>PADEL CANTN</t>
  </si>
  <si>
    <t>PCN</t>
  </si>
  <si>
    <t>PADELI</t>
  </si>
  <si>
    <t>PDL</t>
  </si>
  <si>
    <t>PADRIBHAT</t>
  </si>
  <si>
    <t>PBT</t>
  </si>
  <si>
    <t>PADVE</t>
  </si>
  <si>
    <t>PDE</t>
  </si>
  <si>
    <t>PAIKUL</t>
  </si>
  <si>
    <t>PKL</t>
  </si>
  <si>
    <t>PAITHAN</t>
  </si>
  <si>
    <t>PTN</t>
  </si>
  <si>
    <t>PAITHWADO</t>
  </si>
  <si>
    <t>PTH</t>
  </si>
  <si>
    <t>PAJENTAR</t>
  </si>
  <si>
    <t>FZT</t>
  </si>
  <si>
    <t>PAJIFOND</t>
  </si>
  <si>
    <t>PJF</t>
  </si>
  <si>
    <t>PAJIMOL</t>
  </si>
  <si>
    <t>PGM</t>
  </si>
  <si>
    <t>PALE</t>
  </si>
  <si>
    <t>PLE</t>
  </si>
  <si>
    <t>PALI</t>
  </si>
  <si>
    <t>PLI</t>
  </si>
  <si>
    <t>PALOTI/SHAL</t>
  </si>
  <si>
    <t>PSH</t>
  </si>
  <si>
    <t>PALSARE</t>
  </si>
  <si>
    <t>PLS</t>
  </si>
  <si>
    <t>PALYA</t>
  </si>
  <si>
    <t>PLA</t>
  </si>
  <si>
    <t>PALYA X</t>
  </si>
  <si>
    <t>PLX</t>
  </si>
  <si>
    <t>PALYE</t>
  </si>
  <si>
    <t>PLY</t>
  </si>
  <si>
    <t>PANAJI</t>
  </si>
  <si>
    <t>PNJ</t>
  </si>
  <si>
    <t>PANAJI ART AND CULTURE</t>
  </si>
  <si>
    <t>PAC</t>
  </si>
  <si>
    <t>PANAJI MKT</t>
  </si>
  <si>
    <t>MKT</t>
  </si>
  <si>
    <t>Panaji PWD</t>
  </si>
  <si>
    <t>APD</t>
  </si>
  <si>
    <t>PANARI</t>
  </si>
  <si>
    <t>PNI</t>
  </si>
  <si>
    <t>PANAS MALA</t>
  </si>
  <si>
    <t>PNM</t>
  </si>
  <si>
    <t>PANCHAYAT</t>
  </si>
  <si>
    <t>PCY</t>
  </si>
  <si>
    <t>PANCHWADI</t>
  </si>
  <si>
    <t>PAW</t>
  </si>
  <si>
    <t>PANDHARPUR</t>
  </si>
  <si>
    <t>PDP</t>
  </si>
  <si>
    <t>PANDUR</t>
  </si>
  <si>
    <t>PDR</t>
  </si>
  <si>
    <t>PANDVPURA</t>
  </si>
  <si>
    <t>PDV</t>
  </si>
  <si>
    <t>PANNA</t>
  </si>
  <si>
    <t>PNN</t>
  </si>
  <si>
    <t>PANNER</t>
  </si>
  <si>
    <t>PNR</t>
  </si>
  <si>
    <t>PANSULEM</t>
  </si>
  <si>
    <t>PSL</t>
  </si>
  <si>
    <t>PANVAL</t>
  </si>
  <si>
    <t>PVL</t>
  </si>
  <si>
    <t>PARASHTE</t>
  </si>
  <si>
    <t>PTE</t>
  </si>
  <si>
    <t>PARODA</t>
  </si>
  <si>
    <t>PRD</t>
  </si>
  <si>
    <t>PARRA</t>
  </si>
  <si>
    <t>PRR</t>
  </si>
  <si>
    <t>PARRA TINTO</t>
  </si>
  <si>
    <t>TTO</t>
  </si>
  <si>
    <t>PARSEM</t>
  </si>
  <si>
    <t>PRE</t>
  </si>
  <si>
    <t>PARTGAL</t>
  </si>
  <si>
    <t>PTG</t>
  </si>
  <si>
    <t>PARULA</t>
  </si>
  <si>
    <t>PRL</t>
  </si>
  <si>
    <t>PARVE</t>
  </si>
  <si>
    <t>PRM</t>
  </si>
  <si>
    <t>PARYE</t>
  </si>
  <si>
    <t>PRY</t>
  </si>
  <si>
    <t>PATNE FATA</t>
  </si>
  <si>
    <t>PTF</t>
  </si>
  <si>
    <t>PATRADEVI</t>
  </si>
  <si>
    <t>PTR</t>
  </si>
  <si>
    <t>PATTO</t>
  </si>
  <si>
    <t>PTO</t>
  </si>
  <si>
    <t>PATYEKADE</t>
  </si>
  <si>
    <t>PTK</t>
  </si>
  <si>
    <t>PAVSHI</t>
  </si>
  <si>
    <t>PVS</t>
  </si>
  <si>
    <t>PAZ</t>
  </si>
  <si>
    <t>PAZARKHAN</t>
  </si>
  <si>
    <t>PZK</t>
  </si>
  <si>
    <t>PDEM/KRWDA</t>
  </si>
  <si>
    <t>PDM</t>
  </si>
  <si>
    <t>PEDDEM</t>
  </si>
  <si>
    <t>PED</t>
  </si>
  <si>
    <t>PEDNE</t>
  </si>
  <si>
    <t>PDN</t>
  </si>
  <si>
    <t>PENDRI</t>
  </si>
  <si>
    <t>PRI</t>
  </si>
  <si>
    <t>People's HS</t>
  </si>
  <si>
    <t>PHS</t>
  </si>
  <si>
    <t>PERIUDAK</t>
  </si>
  <si>
    <t>PRU</t>
  </si>
  <si>
    <t>PES COLLEGE</t>
  </si>
  <si>
    <t>PES</t>
  </si>
  <si>
    <t>PETECHAWADA</t>
  </si>
  <si>
    <t>PTW</t>
  </si>
  <si>
    <t>PETTER</t>
  </si>
  <si>
    <t>PET</t>
  </si>
  <si>
    <t>PIKULE TITA</t>
  </si>
  <si>
    <t>PIK</t>
  </si>
  <si>
    <t>PILERNE IDC</t>
  </si>
  <si>
    <t>PIE</t>
  </si>
  <si>
    <t>PILGAO</t>
  </si>
  <si>
    <t>PLG</t>
  </si>
  <si>
    <t>PILLAR</t>
  </si>
  <si>
    <t>PLR</t>
  </si>
  <si>
    <t>PIRANWADI</t>
  </si>
  <si>
    <t>PRW</t>
  </si>
  <si>
    <t>PIRLA</t>
  </si>
  <si>
    <t>PIR</t>
  </si>
  <si>
    <t>PIRNA</t>
  </si>
  <si>
    <t>PNA</t>
  </si>
  <si>
    <t>PIRNI</t>
  </si>
  <si>
    <t>PRN</t>
  </si>
  <si>
    <t>PISSURLEM</t>
  </si>
  <si>
    <t>PSS</t>
  </si>
  <si>
    <t>PISURNEM</t>
  </si>
  <si>
    <t>PSM</t>
  </si>
  <si>
    <t>PMBRPA FERY</t>
  </si>
  <si>
    <t>PFR</t>
  </si>
  <si>
    <t>PNJ K.AKDMI</t>
  </si>
  <si>
    <t>KLA</t>
  </si>
  <si>
    <t>PODWAL</t>
  </si>
  <si>
    <t>POD</t>
  </si>
  <si>
    <t>POIGUINIM</t>
  </si>
  <si>
    <t>PGN</t>
  </si>
  <si>
    <t>POILO WADO</t>
  </si>
  <si>
    <t>POI</t>
  </si>
  <si>
    <t>POIRA</t>
  </si>
  <si>
    <t>PRA</t>
  </si>
  <si>
    <t>POKARBAO</t>
  </si>
  <si>
    <t>POK</t>
  </si>
  <si>
    <t>POLAKADE</t>
  </si>
  <si>
    <t>PLK</t>
  </si>
  <si>
    <t>POLAKODE</t>
  </si>
  <si>
    <t>PKO</t>
  </si>
  <si>
    <t>POLLEM</t>
  </si>
  <si>
    <t>PLL</t>
  </si>
  <si>
    <t>POLLEM BDR</t>
  </si>
  <si>
    <t>PBR</t>
  </si>
  <si>
    <t>POLYTECNIC</t>
  </si>
  <si>
    <t>POL</t>
  </si>
  <si>
    <t>POMBURPA</t>
  </si>
  <si>
    <t>PMB</t>
  </si>
  <si>
    <t>Pomporpa Ferry</t>
  </si>
  <si>
    <t>PBF</t>
  </si>
  <si>
    <t>PONDA</t>
  </si>
  <si>
    <t>PND</t>
  </si>
  <si>
    <t>PONDA TISK</t>
  </si>
  <si>
    <t>PTS</t>
  </si>
  <si>
    <t>PONDA YARD</t>
  </si>
  <si>
    <t>YRD</t>
  </si>
  <si>
    <t>POPAIDANDO</t>
  </si>
  <si>
    <t>PPD</t>
  </si>
  <si>
    <t>POPULAR HS (Margao)</t>
  </si>
  <si>
    <t>POP</t>
  </si>
  <si>
    <t>PORASKADE</t>
  </si>
  <si>
    <t>PKD</t>
  </si>
  <si>
    <t>PORTEM</t>
  </si>
  <si>
    <t>PRT</t>
  </si>
  <si>
    <t>PORVORIM</t>
  </si>
  <si>
    <t>POR</t>
  </si>
  <si>
    <t>POST OFFICE</t>
  </si>
  <si>
    <t>POS</t>
  </si>
  <si>
    <t>POSTAR</t>
  </si>
  <si>
    <t>PST</t>
  </si>
  <si>
    <t>POWERHOUSE</t>
  </si>
  <si>
    <t>PWH</t>
  </si>
  <si>
    <t>PRATAP NAGR</t>
  </si>
  <si>
    <t>PNG</t>
  </si>
  <si>
    <t>PRC MADLA</t>
  </si>
  <si>
    <t>PMD</t>
  </si>
  <si>
    <t xml:space="preserve">PRESENTATION SCHOOL </t>
  </si>
  <si>
    <t>PSC</t>
  </si>
  <si>
    <t>PRIOL</t>
  </si>
  <si>
    <t>PIO</t>
  </si>
  <si>
    <t>PRSHURM TMP</t>
  </si>
  <si>
    <t>PMT</t>
  </si>
  <si>
    <t>PRV BAZAR</t>
  </si>
  <si>
    <t>PRV</t>
  </si>
  <si>
    <t>PRV COPEL</t>
  </si>
  <si>
    <t>COP</t>
  </si>
  <si>
    <t>PRV WADAKAD</t>
  </si>
  <si>
    <t>PWK</t>
  </si>
  <si>
    <t>PRVDPT</t>
  </si>
  <si>
    <t>PDT</t>
  </si>
  <si>
    <t>PUNE</t>
  </si>
  <si>
    <t>PUN</t>
  </si>
  <si>
    <t>PURVA</t>
  </si>
  <si>
    <t>PUR</t>
  </si>
  <si>
    <t>PURVA HSPTL</t>
  </si>
  <si>
    <t>PHP</t>
  </si>
  <si>
    <t>Q. AMONA</t>
  </si>
  <si>
    <t>QAM</t>
  </si>
  <si>
    <t>QPM COURT</t>
  </si>
  <si>
    <t>QCT</t>
  </si>
  <si>
    <t>QUEPEM</t>
  </si>
  <si>
    <t>QPM</t>
  </si>
  <si>
    <t>QUITLA</t>
  </si>
  <si>
    <t>QTL</t>
  </si>
  <si>
    <t>QUITLA U</t>
  </si>
  <si>
    <t>QUU</t>
  </si>
  <si>
    <t>QUITOL</t>
  </si>
  <si>
    <t>QTO</t>
  </si>
  <si>
    <t>R TAKA/MUTA</t>
  </si>
  <si>
    <t>RKT</t>
  </si>
  <si>
    <t>R. PATTO</t>
  </si>
  <si>
    <t>RPT</t>
  </si>
  <si>
    <t>RADHANAGRI</t>
  </si>
  <si>
    <t>RDN</t>
  </si>
  <si>
    <t>RAI</t>
  </si>
  <si>
    <t>RAI AMYAKDE</t>
  </si>
  <si>
    <t>RAK</t>
  </si>
  <si>
    <t>RAICHUR</t>
  </si>
  <si>
    <t>RCH</t>
  </si>
  <si>
    <t>RAILWAY STN</t>
  </si>
  <si>
    <t>RLY</t>
  </si>
  <si>
    <t>RAILWAY X</t>
  </si>
  <si>
    <t>RLX</t>
  </si>
  <si>
    <t>RAJ BHAVAN</t>
  </si>
  <si>
    <t>RAJ</t>
  </si>
  <si>
    <t>RAJBAG</t>
  </si>
  <si>
    <t>RJB</t>
  </si>
  <si>
    <t>RAMESHWAR</t>
  </si>
  <si>
    <t>RAM</t>
  </si>
  <si>
    <t>RAMNAGAR</t>
  </si>
  <si>
    <t>RMN</t>
  </si>
  <si>
    <t>RAMNATHI</t>
  </si>
  <si>
    <t>RMT</t>
  </si>
  <si>
    <t>RAMPUR</t>
  </si>
  <si>
    <t>RMP</t>
  </si>
  <si>
    <t>RANBAMBOLI</t>
  </si>
  <si>
    <t>RBB</t>
  </si>
  <si>
    <t>RANKALA</t>
  </si>
  <si>
    <t>RNK</t>
  </si>
  <si>
    <t>RASSAIM DOK</t>
  </si>
  <si>
    <t>RDK</t>
  </si>
  <si>
    <t>RASSAIM FRY</t>
  </si>
  <si>
    <t>RAS</t>
  </si>
  <si>
    <t>RAVAN FATA</t>
  </si>
  <si>
    <t>RAV</t>
  </si>
  <si>
    <t>RAVONFOND</t>
  </si>
  <si>
    <t>RVD</t>
  </si>
  <si>
    <t>RAWANFOND</t>
  </si>
  <si>
    <t>RVF</t>
  </si>
  <si>
    <t>RBDR FERRY</t>
  </si>
  <si>
    <t>FRY</t>
  </si>
  <si>
    <t>RBDR SCHOOL</t>
  </si>
  <si>
    <t>RSC</t>
  </si>
  <si>
    <t>REDEB/HURSH</t>
  </si>
  <si>
    <t>RDB</t>
  </si>
  <si>
    <t>REDI CROSS</t>
  </si>
  <si>
    <t>RDX</t>
  </si>
  <si>
    <t>REDI S. TMP</t>
  </si>
  <si>
    <t>RDI</t>
  </si>
  <si>
    <t>REDIGHAT</t>
  </si>
  <si>
    <t>RGT</t>
  </si>
  <si>
    <t>REGINA MUNDI</t>
  </si>
  <si>
    <t>RMS</t>
  </si>
  <si>
    <t>REKWADI</t>
  </si>
  <si>
    <t>RWD</t>
  </si>
  <si>
    <t>REVDA CHRCH</t>
  </si>
  <si>
    <t>RCR</t>
  </si>
  <si>
    <t>REVODA BANK</t>
  </si>
  <si>
    <t>RVB</t>
  </si>
  <si>
    <t>RIBANDAR</t>
  </si>
  <si>
    <t>RBD</t>
  </si>
  <si>
    <t>RITE COLAGE</t>
  </si>
  <si>
    <t>RIT</t>
  </si>
  <si>
    <t>RIVE</t>
  </si>
  <si>
    <t>RVE</t>
  </si>
  <si>
    <t>RIVONA</t>
  </si>
  <si>
    <t>RVN</t>
  </si>
  <si>
    <t>RIVONA CHRC</t>
  </si>
  <si>
    <t>RVC</t>
  </si>
  <si>
    <t>RLY O/BRIDG</t>
  </si>
  <si>
    <t>RBG</t>
  </si>
  <si>
    <t>ROHINI BHAT</t>
  </si>
  <si>
    <t>RNB</t>
  </si>
  <si>
    <t>Rosary(Cujira)</t>
  </si>
  <si>
    <t>ROS</t>
  </si>
  <si>
    <t>RUMDER</t>
  </si>
  <si>
    <t>RMD</t>
  </si>
  <si>
    <t>S CONVENT</t>
  </si>
  <si>
    <t>SCV</t>
  </si>
  <si>
    <t>S S ANGLE</t>
  </si>
  <si>
    <t>SSA</t>
  </si>
  <si>
    <t>S. THEATER</t>
  </si>
  <si>
    <t>STH</t>
  </si>
  <si>
    <t>S.GANESH TM</t>
  </si>
  <si>
    <t>SGT</t>
  </si>
  <si>
    <t>SACCHE BHAT</t>
  </si>
  <si>
    <t>SCB</t>
  </si>
  <si>
    <t>SACORDA</t>
  </si>
  <si>
    <t>SCD</t>
  </si>
  <si>
    <t>SACVAR</t>
  </si>
  <si>
    <t>SAR</t>
  </si>
  <si>
    <t>SADA</t>
  </si>
  <si>
    <t>SDA</t>
  </si>
  <si>
    <t>SADASHIVGAD</t>
  </si>
  <si>
    <t>SDG</t>
  </si>
  <si>
    <t>SADETIR</t>
  </si>
  <si>
    <t>SDT</t>
  </si>
  <si>
    <t>SADEVAGOTAN</t>
  </si>
  <si>
    <t>STN</t>
  </si>
  <si>
    <t>SADGAL</t>
  </si>
  <si>
    <t>SUD</t>
  </si>
  <si>
    <t>SADOLXEM</t>
  </si>
  <si>
    <t>SDX</t>
  </si>
  <si>
    <t>SADYAR HALI</t>
  </si>
  <si>
    <t>SDH</t>
  </si>
  <si>
    <t>SADYE CNVEN</t>
  </si>
  <si>
    <t>SDC</t>
  </si>
  <si>
    <t>SADYE PANCH</t>
  </si>
  <si>
    <t>SDP</t>
  </si>
  <si>
    <t>SAGAR</t>
  </si>
  <si>
    <t>SGR</t>
  </si>
  <si>
    <t>SAI DDW/XRO</t>
  </si>
  <si>
    <t>SDD</t>
  </si>
  <si>
    <t>SAI SERVICE</t>
  </si>
  <si>
    <t>SAI</t>
  </si>
  <si>
    <t>SAI TMPLE</t>
  </si>
  <si>
    <t>SBT</t>
  </si>
  <si>
    <t>SAIPE CLUB</t>
  </si>
  <si>
    <t>SSC</t>
  </si>
  <si>
    <t>SAIPEM</t>
  </si>
  <si>
    <t>SPM</t>
  </si>
  <si>
    <t>SAKHARWAL</t>
  </si>
  <si>
    <t>SHK</t>
  </si>
  <si>
    <t>SAKRAL</t>
  </si>
  <si>
    <t>SKR</t>
  </si>
  <si>
    <t>SAL</t>
  </si>
  <si>
    <t>SALALI</t>
  </si>
  <si>
    <t>SLL</t>
  </si>
  <si>
    <t>SALERI</t>
  </si>
  <si>
    <t>SLR</t>
  </si>
  <si>
    <t>SALGAOKR MI</t>
  </si>
  <si>
    <t>SMN</t>
  </si>
  <si>
    <t>SALIGAO</t>
  </si>
  <si>
    <t>SLG</t>
  </si>
  <si>
    <t>SALIGAO TMP</t>
  </si>
  <si>
    <t>SGP</t>
  </si>
  <si>
    <t>SALJINI</t>
  </si>
  <si>
    <t>SJN</t>
  </si>
  <si>
    <t>SALVADOR</t>
  </si>
  <si>
    <t>SLV</t>
  </si>
  <si>
    <t>SALVON</t>
  </si>
  <si>
    <t>SVN</t>
  </si>
  <si>
    <t>SAMPGAO</t>
  </si>
  <si>
    <t>SPG</t>
  </si>
  <si>
    <t>SANCOALE</t>
  </si>
  <si>
    <t>SCL</t>
  </si>
  <si>
    <t>SANGLI</t>
  </si>
  <si>
    <t>SNG</t>
  </si>
  <si>
    <t>SANGOLA</t>
  </si>
  <si>
    <t>SGO</t>
  </si>
  <si>
    <t>SANGOLDA</t>
  </si>
  <si>
    <t>SGA</t>
  </si>
  <si>
    <t>SANGUEM</t>
  </si>
  <si>
    <t>SGM</t>
  </si>
  <si>
    <t>SANGWADA</t>
  </si>
  <si>
    <t>SGW</t>
  </si>
  <si>
    <t>SANJAY SCHOOL VASCO</t>
  </si>
  <si>
    <t>SSV</t>
  </si>
  <si>
    <t>Sanjay School(Porvorim)</t>
  </si>
  <si>
    <t>SSP</t>
  </si>
  <si>
    <t>SANKESHWAR</t>
  </si>
  <si>
    <t>SKN</t>
  </si>
  <si>
    <t>SANKHALI</t>
  </si>
  <si>
    <t>SKL</t>
  </si>
  <si>
    <t>SAPT. NARVA</t>
  </si>
  <si>
    <t>SPT</t>
  </si>
  <si>
    <t>SARMNS TITA</t>
  </si>
  <si>
    <t>STA</t>
  </si>
  <si>
    <t>SARVAN</t>
  </si>
  <si>
    <t>SRV</t>
  </si>
  <si>
    <t>SARVAN X</t>
  </si>
  <si>
    <t>SRX</t>
  </si>
  <si>
    <t>SASOLI</t>
  </si>
  <si>
    <t>SSL</t>
  </si>
  <si>
    <t>SATARDA</t>
  </si>
  <si>
    <t>STD</t>
  </si>
  <si>
    <t>SATAYAKADE</t>
  </si>
  <si>
    <t>STY</t>
  </si>
  <si>
    <t>SATELI</t>
  </si>
  <si>
    <t>STL</t>
  </si>
  <si>
    <t>SATERI BHAT</t>
  </si>
  <si>
    <t>STB</t>
  </si>
  <si>
    <t>SATERI MOL</t>
  </si>
  <si>
    <t>STM</t>
  </si>
  <si>
    <t>SATERI TMP</t>
  </si>
  <si>
    <t>STP</t>
  </si>
  <si>
    <t>SATI TMPL</t>
  </si>
  <si>
    <t>STI</t>
  </si>
  <si>
    <t>SATOSE</t>
  </si>
  <si>
    <t>STS</t>
  </si>
  <si>
    <t>SATPAL</t>
  </si>
  <si>
    <t>SAT</t>
  </si>
  <si>
    <t>SATRE</t>
  </si>
  <si>
    <t>SRE</t>
  </si>
  <si>
    <t>SAUD</t>
  </si>
  <si>
    <t>SAU</t>
  </si>
  <si>
    <t>SAUD CHURCH</t>
  </si>
  <si>
    <t>SCH</t>
  </si>
  <si>
    <t>SAUD SCHOOL</t>
  </si>
  <si>
    <t>SUS</t>
  </si>
  <si>
    <t>SAUNDATTI</t>
  </si>
  <si>
    <t>STT</t>
  </si>
  <si>
    <t>SAVAI</t>
  </si>
  <si>
    <t>SVI</t>
  </si>
  <si>
    <t>SANVORCOTTO</t>
  </si>
  <si>
    <t>SVC</t>
  </si>
  <si>
    <t>SAVARGAL</t>
  </si>
  <si>
    <t>SVG</t>
  </si>
  <si>
    <t>SAVARSHE</t>
  </si>
  <si>
    <t>SVR</t>
  </si>
  <si>
    <t>SAVERDEM</t>
  </si>
  <si>
    <t>SVE</t>
  </si>
  <si>
    <t>SAVORDE TSK</t>
  </si>
  <si>
    <t>SVD</t>
  </si>
  <si>
    <t>SAW MILL</t>
  </si>
  <si>
    <t>SML</t>
  </si>
  <si>
    <t>SAWANTWADA</t>
  </si>
  <si>
    <t>SWT</t>
  </si>
  <si>
    <t>SAWANTWADI</t>
  </si>
  <si>
    <t>SWD</t>
  </si>
  <si>
    <t>SAWARKATTA</t>
  </si>
  <si>
    <t>SWK</t>
  </si>
  <si>
    <t>SAWARWAD</t>
  </si>
  <si>
    <t>SWR</t>
  </si>
  <si>
    <t>SBI COLONY</t>
  </si>
  <si>
    <t>SBC</t>
  </si>
  <si>
    <t>SCHOOL</t>
  </si>
  <si>
    <t>SOO</t>
  </si>
  <si>
    <t>SCIENCE CTR</t>
  </si>
  <si>
    <t>GSC</t>
  </si>
  <si>
    <t>SECRETARIAT</t>
  </si>
  <si>
    <t>SCT</t>
  </si>
  <si>
    <t>SECRETERIAT</t>
  </si>
  <si>
    <t>SET</t>
  </si>
  <si>
    <t>SEZA GATE</t>
  </si>
  <si>
    <t>SEZ</t>
  </si>
  <si>
    <t>SEZA GOA</t>
  </si>
  <si>
    <t>SSG</t>
  </si>
  <si>
    <t>SFX SCHOOL</t>
  </si>
  <si>
    <t>SFX</t>
  </si>
  <si>
    <t>SHALA NO. 3</t>
  </si>
  <si>
    <t>SNO</t>
  </si>
  <si>
    <t>SHEL</t>
  </si>
  <si>
    <t>SEL</t>
  </si>
  <si>
    <t>SHELIN</t>
  </si>
  <si>
    <t>SIN</t>
  </si>
  <si>
    <t>SHEMECHADVN</t>
  </si>
  <si>
    <t>SMC</t>
  </si>
  <si>
    <t>SHERLA</t>
  </si>
  <si>
    <t>SHR</t>
  </si>
  <si>
    <t>SHIGAO</t>
  </si>
  <si>
    <t>SHG</t>
  </si>
  <si>
    <t>SHIGNE</t>
  </si>
  <si>
    <t>SGN</t>
  </si>
  <si>
    <t>SHINOLI</t>
  </si>
  <si>
    <t>SHN</t>
  </si>
  <si>
    <t>SHIPYARD</t>
  </si>
  <si>
    <t>SPY</t>
  </si>
  <si>
    <t>SHIRDI</t>
  </si>
  <si>
    <t>SHI</t>
  </si>
  <si>
    <t>SHIRGAL</t>
  </si>
  <si>
    <t>SGL</t>
  </si>
  <si>
    <t>SHIRODA-MH</t>
  </si>
  <si>
    <t>SHA</t>
  </si>
  <si>
    <t>MH</t>
  </si>
  <si>
    <t>SHIRODA</t>
  </si>
  <si>
    <t>SRA</t>
  </si>
  <si>
    <t>SHIROTTI</t>
  </si>
  <si>
    <t>SRT</t>
  </si>
  <si>
    <t>SHIRSAT</t>
  </si>
  <si>
    <t>SHT</t>
  </si>
  <si>
    <t>SHIRSHIRE</t>
  </si>
  <si>
    <t>SRS</t>
  </si>
  <si>
    <t>SHIRWAL</t>
  </si>
  <si>
    <t>SRW</t>
  </si>
  <si>
    <t>SHISHEVAL</t>
  </si>
  <si>
    <t>SHV</t>
  </si>
  <si>
    <t>SHIVAJI CWK</t>
  </si>
  <si>
    <t>SJL</t>
  </si>
  <si>
    <t>SHIVAMOGGA</t>
  </si>
  <si>
    <t>SMG</t>
  </si>
  <si>
    <t>SHLEP</t>
  </si>
  <si>
    <t>SLP</t>
  </si>
  <si>
    <t>SHRIRANGPTN</t>
  </si>
  <si>
    <t>SRP</t>
  </si>
  <si>
    <t>SHRISTHAL</t>
  </si>
  <si>
    <t>SRI</t>
  </si>
  <si>
    <t>SINDHAGI</t>
  </si>
  <si>
    <t>SGI</t>
  </si>
  <si>
    <t>SINQUERIM</t>
  </si>
  <si>
    <t>SNQ</t>
  </si>
  <si>
    <t>SINQUIREM</t>
  </si>
  <si>
    <t>SQM</t>
  </si>
  <si>
    <t>Sinquti(Margao)</t>
  </si>
  <si>
    <t>SIQ</t>
  </si>
  <si>
    <t>SIOLIM</t>
  </si>
  <si>
    <t>SIO</t>
  </si>
  <si>
    <t>SIOLIM CPL</t>
  </si>
  <si>
    <t>SIC</t>
  </si>
  <si>
    <t>SIOLIM CRCH</t>
  </si>
  <si>
    <t>SCR</t>
  </si>
  <si>
    <t>SIOLIM TAR</t>
  </si>
  <si>
    <t>STR</t>
  </si>
  <si>
    <t>SIOLIM TMP</t>
  </si>
  <si>
    <t>SLT</t>
  </si>
  <si>
    <t>SIRDON/ZUAR</t>
  </si>
  <si>
    <t>SRD</t>
  </si>
  <si>
    <t>SIRSAI COPL</t>
  </si>
  <si>
    <t>SCP</t>
  </si>
  <si>
    <t>SIRSAI RLY</t>
  </si>
  <si>
    <t>SRL</t>
  </si>
  <si>
    <t>SIRSODE</t>
  </si>
  <si>
    <t>SIS</t>
  </si>
  <si>
    <t>SIRUR</t>
  </si>
  <si>
    <t>SRR</t>
  </si>
  <si>
    <t>SIRVOI</t>
  </si>
  <si>
    <t>SVO</t>
  </si>
  <si>
    <t>SNC BANK</t>
  </si>
  <si>
    <t>SBI</t>
  </si>
  <si>
    <t>SNC TMP/JNC</t>
  </si>
  <si>
    <t>STJ</t>
  </si>
  <si>
    <t>SNG COURT</t>
  </si>
  <si>
    <t>SGC</t>
  </si>
  <si>
    <t>SNG DANDO</t>
  </si>
  <si>
    <t>SGD</t>
  </si>
  <si>
    <t>SOARES WDO</t>
  </si>
  <si>
    <t>SWO</t>
  </si>
  <si>
    <t>SOLAPUR</t>
  </si>
  <si>
    <t>SPR</t>
  </si>
  <si>
    <t>SOLIEM</t>
  </si>
  <si>
    <t>SOL</t>
  </si>
  <si>
    <t>SOLYE School</t>
  </si>
  <si>
    <t>SYS</t>
  </si>
  <si>
    <t>SOLYE TMP</t>
  </si>
  <si>
    <t>SLY</t>
  </si>
  <si>
    <t>SOMSWR TMP</t>
  </si>
  <si>
    <t>SOM</t>
  </si>
  <si>
    <t>SONAL</t>
  </si>
  <si>
    <t>SNA</t>
  </si>
  <si>
    <t>SONAL CROSS</t>
  </si>
  <si>
    <t>SNC</t>
  </si>
  <si>
    <t>SONAL TISK</t>
  </si>
  <si>
    <t>SNT</t>
  </si>
  <si>
    <t>SONAULIM</t>
  </si>
  <si>
    <t>SNL</t>
  </si>
  <si>
    <t>SONSHI</t>
  </si>
  <si>
    <t>SNS</t>
  </si>
  <si>
    <t>SONSHI TISK</t>
  </si>
  <si>
    <t>STK</t>
  </si>
  <si>
    <t>SONSODO</t>
  </si>
  <si>
    <t>SON</t>
  </si>
  <si>
    <t>SRI DEVSTHN</t>
  </si>
  <si>
    <t>SDV</t>
  </si>
  <si>
    <t>SRM COLLAGE</t>
  </si>
  <si>
    <t>SRM</t>
  </si>
  <si>
    <t>ST. CRUZ X</t>
  </si>
  <si>
    <t>STX</t>
  </si>
  <si>
    <t>ST. ESTEVE</t>
  </si>
  <si>
    <t>STE</t>
  </si>
  <si>
    <t>ST. THERESA VASCO</t>
  </si>
  <si>
    <t>THB</t>
  </si>
  <si>
    <t>ST.CRUZ</t>
  </si>
  <si>
    <t>STC</t>
  </si>
  <si>
    <t>ST.CRUZ MKT</t>
  </si>
  <si>
    <t>SCM</t>
  </si>
  <si>
    <t>ST.MARRY</t>
  </si>
  <si>
    <t>SMR</t>
  </si>
  <si>
    <t>ST.PEDRO</t>
  </si>
  <si>
    <t>SPD</t>
  </si>
  <si>
    <t>STD. BRIDGE</t>
  </si>
  <si>
    <t>SBG</t>
  </si>
  <si>
    <t>StInez</t>
  </si>
  <si>
    <t>STZ</t>
  </si>
  <si>
    <t>SUBDALE X</t>
  </si>
  <si>
    <t>SBJ</t>
  </si>
  <si>
    <t>SUBDALEM</t>
  </si>
  <si>
    <t>SBL</t>
  </si>
  <si>
    <t>SUCALDEM</t>
  </si>
  <si>
    <t>SDM</t>
  </si>
  <si>
    <t>SUCCURRO</t>
  </si>
  <si>
    <t>SRO</t>
  </si>
  <si>
    <t>SUGAR FCTRY</t>
  </si>
  <si>
    <t>SUG</t>
  </si>
  <si>
    <t>SUKALWAD</t>
  </si>
  <si>
    <t>SKW</t>
  </si>
  <si>
    <t>SUKTALEM</t>
  </si>
  <si>
    <t>SKT</t>
  </si>
  <si>
    <t>SULCORNA</t>
  </si>
  <si>
    <t>SLC</t>
  </si>
  <si>
    <t>SUPACHI PUD</t>
  </si>
  <si>
    <t>PUD</t>
  </si>
  <si>
    <t>SURLA</t>
  </si>
  <si>
    <t>SUL</t>
  </si>
  <si>
    <t>SWASTIK VDL</t>
  </si>
  <si>
    <t>SWV</t>
  </si>
  <si>
    <t>T B.HSP/DMR</t>
  </si>
  <si>
    <t>TBM</t>
  </si>
  <si>
    <t>T.B.DAM</t>
  </si>
  <si>
    <t>TDM</t>
  </si>
  <si>
    <t>T.BGWTI TMP</t>
  </si>
  <si>
    <t>TBT</t>
  </si>
  <si>
    <t>TAKAR</t>
  </si>
  <si>
    <t>TKR</t>
  </si>
  <si>
    <t>TALAGUPPA</t>
  </si>
  <si>
    <t>TGP</t>
  </si>
  <si>
    <t>TALARA</t>
  </si>
  <si>
    <t>TRL</t>
  </si>
  <si>
    <t>TALARNA</t>
  </si>
  <si>
    <t>TLR</t>
  </si>
  <si>
    <t>TALAULIM</t>
  </si>
  <si>
    <t>TLM</t>
  </si>
  <si>
    <t>TALEIGAO</t>
  </si>
  <si>
    <t>TLG</t>
  </si>
  <si>
    <t>TALEKHOL</t>
  </si>
  <si>
    <t>TAL</t>
  </si>
  <si>
    <t>TALPAN</t>
  </si>
  <si>
    <t>TLP</t>
  </si>
  <si>
    <t>TALRNA/TRMS</t>
  </si>
  <si>
    <t>TTM</t>
  </si>
  <si>
    <t>TALSAI</t>
  </si>
  <si>
    <t>TSI</t>
  </si>
  <si>
    <t>TALWADO</t>
  </si>
  <si>
    <t>TLV</t>
  </si>
  <si>
    <t>TALYAKADE</t>
  </si>
  <si>
    <t>TDE</t>
  </si>
  <si>
    <t>TAMBOSHE</t>
  </si>
  <si>
    <t>TBS</t>
  </si>
  <si>
    <t>TAMDI SURLA</t>
  </si>
  <si>
    <t>TMD</t>
  </si>
  <si>
    <t>TAMEDGWADI</t>
  </si>
  <si>
    <t>TME</t>
  </si>
  <si>
    <t>TAMSHER</t>
  </si>
  <si>
    <t>TAM</t>
  </si>
  <si>
    <t>TAMSULI</t>
  </si>
  <si>
    <t>TSL</t>
  </si>
  <si>
    <t>TANKI</t>
  </si>
  <si>
    <t>TNK</t>
  </si>
  <si>
    <t>Tapobhumi</t>
  </si>
  <si>
    <t>TAP</t>
  </si>
  <si>
    <t>TAR</t>
  </si>
  <si>
    <t>TARIKERI</t>
  </si>
  <si>
    <t>TRR</t>
  </si>
  <si>
    <t>TARKAL</t>
  </si>
  <si>
    <t>TKA</t>
  </si>
  <si>
    <t>TARMAS</t>
  </si>
  <si>
    <t>TMS</t>
  </si>
  <si>
    <t>TARVALEM</t>
  </si>
  <si>
    <t>TVL</t>
  </si>
  <si>
    <t>TATA METAL</t>
  </si>
  <si>
    <t>TMT</t>
  </si>
  <si>
    <t>TATODI</t>
  </si>
  <si>
    <t>TTD</t>
  </si>
  <si>
    <t>TAVARGATTI</t>
  </si>
  <si>
    <t>TVG</t>
  </si>
  <si>
    <t>TAVARKATTI</t>
  </si>
  <si>
    <t>TKT</t>
  </si>
  <si>
    <t>TAYDE</t>
  </si>
  <si>
    <t>TAY</t>
  </si>
  <si>
    <t>TEMBER</t>
  </si>
  <si>
    <t>TBR</t>
  </si>
  <si>
    <t>TEMBI</t>
  </si>
  <si>
    <t>TMB</t>
  </si>
  <si>
    <t>TEREKHOL</t>
  </si>
  <si>
    <t>TRE</t>
  </si>
  <si>
    <t>THAKURWADI</t>
  </si>
  <si>
    <t>TKW</t>
  </si>
  <si>
    <t>THANA</t>
  </si>
  <si>
    <t>THN</t>
  </si>
  <si>
    <t>THANE</t>
  </si>
  <si>
    <t>TNE</t>
  </si>
  <si>
    <t>TIKHAJAN</t>
  </si>
  <si>
    <t>TKJ</t>
  </si>
  <si>
    <t>TIKHANE</t>
  </si>
  <si>
    <t>TKN</t>
  </si>
  <si>
    <t>TILAMOL</t>
  </si>
  <si>
    <t>TMO</t>
  </si>
  <si>
    <t>TILARI</t>
  </si>
  <si>
    <t>TRI</t>
  </si>
  <si>
    <t>TIN BLD/COL</t>
  </si>
  <si>
    <t>TBD</t>
  </si>
  <si>
    <t>TIN MAAD</t>
  </si>
  <si>
    <t>TMA</t>
  </si>
  <si>
    <t>TIN MAD/GRJ</t>
  </si>
  <si>
    <t>TMG</t>
  </si>
  <si>
    <t>TINAI GHAT</t>
  </si>
  <si>
    <t>TNG</t>
  </si>
  <si>
    <t>TIRVAL</t>
  </si>
  <si>
    <t>TIR</t>
  </si>
  <si>
    <t>TIRVAN</t>
  </si>
  <si>
    <t>TRN</t>
  </si>
  <si>
    <t>TITAN</t>
  </si>
  <si>
    <t>TTN</t>
  </si>
  <si>
    <t>TITHA</t>
  </si>
  <si>
    <t>TTH</t>
  </si>
  <si>
    <t>TIVI GROUND</t>
  </si>
  <si>
    <t>TGD</t>
  </si>
  <si>
    <t>TIVIM</t>
  </si>
  <si>
    <t>TVI</t>
  </si>
  <si>
    <t>TIVRE BUILD</t>
  </si>
  <si>
    <t>TBG</t>
  </si>
  <si>
    <t>TIVREM</t>
  </si>
  <si>
    <t>TVR</t>
  </si>
  <si>
    <t>TOLULE</t>
  </si>
  <si>
    <t>TLU</t>
  </si>
  <si>
    <t>TONCA</t>
  </si>
  <si>
    <t>TNC</t>
  </si>
  <si>
    <t>TOP COLA</t>
  </si>
  <si>
    <t>TPC</t>
  </si>
  <si>
    <t>TORDA</t>
  </si>
  <si>
    <t>TRD</t>
  </si>
  <si>
    <t>TORLA</t>
  </si>
  <si>
    <t>TOR</t>
  </si>
  <si>
    <t>TORSHE</t>
  </si>
  <si>
    <t>TRS</t>
  </si>
  <si>
    <t>TUDAL</t>
  </si>
  <si>
    <t>TDL</t>
  </si>
  <si>
    <t>TUDAV</t>
  </si>
  <si>
    <t>TDV</t>
  </si>
  <si>
    <t>TUE MANSHI</t>
  </si>
  <si>
    <t>TUM</t>
  </si>
  <si>
    <t>TUEM</t>
  </si>
  <si>
    <t>TUE</t>
  </si>
  <si>
    <t>TUEM CROSS</t>
  </si>
  <si>
    <t>TUX</t>
  </si>
  <si>
    <t>TUEM HSPTL</t>
  </si>
  <si>
    <t>TUH</t>
  </si>
  <si>
    <t>TUEM IDC</t>
  </si>
  <si>
    <t>TID</t>
  </si>
  <si>
    <t>TUEM V.TMP</t>
  </si>
  <si>
    <t>TVT</t>
  </si>
  <si>
    <t>TULARKRWADI</t>
  </si>
  <si>
    <t>TLK</t>
  </si>
  <si>
    <t>TULSIMALA</t>
  </si>
  <si>
    <t>TML</t>
  </si>
  <si>
    <t>TURKIWADI</t>
  </si>
  <si>
    <t>TRW</t>
  </si>
  <si>
    <t>U TITA/HSND</t>
  </si>
  <si>
    <t>UTT</t>
  </si>
  <si>
    <t>U.TISK</t>
  </si>
  <si>
    <t>UTK</t>
  </si>
  <si>
    <t>UCASSAIM</t>
  </si>
  <si>
    <t>UCA</t>
  </si>
  <si>
    <t>UDALSHE</t>
  </si>
  <si>
    <t>UDS</t>
  </si>
  <si>
    <t>UDYAM NAGAR</t>
  </si>
  <si>
    <t>UDN</t>
  </si>
  <si>
    <t>UGUEM</t>
  </si>
  <si>
    <t>UGE</t>
  </si>
  <si>
    <t>UGVE</t>
  </si>
  <si>
    <t>UGV</t>
  </si>
  <si>
    <t>UNDIR</t>
  </si>
  <si>
    <t>UND</t>
  </si>
  <si>
    <t>UNDIR TEMPL</t>
  </si>
  <si>
    <t>UNT</t>
  </si>
  <si>
    <t>UPAS NAGAR</t>
  </si>
  <si>
    <t>UPN</t>
  </si>
  <si>
    <t>UPPER BAZAR</t>
  </si>
  <si>
    <t>UBZ</t>
  </si>
  <si>
    <t>USAP</t>
  </si>
  <si>
    <t>USP</t>
  </si>
  <si>
    <t>USAP TITA</t>
  </si>
  <si>
    <t>UPT</t>
  </si>
  <si>
    <t>USGALMAL</t>
  </si>
  <si>
    <t>UGK</t>
  </si>
  <si>
    <t>USGALMAL X</t>
  </si>
  <si>
    <t>UGX</t>
  </si>
  <si>
    <t>USGAO</t>
  </si>
  <si>
    <t>UGO</t>
  </si>
  <si>
    <t>USGAO TISK</t>
  </si>
  <si>
    <t>USG</t>
  </si>
  <si>
    <t>USTE</t>
  </si>
  <si>
    <t>UST</t>
  </si>
  <si>
    <t>UTTORDA</t>
  </si>
  <si>
    <t>UTD</t>
  </si>
  <si>
    <t>V KERI</t>
  </si>
  <si>
    <t>VKR</t>
  </si>
  <si>
    <t>V. MAN SCOL</t>
  </si>
  <si>
    <t>VMD</t>
  </si>
  <si>
    <t>VADAKADE</t>
  </si>
  <si>
    <t>VDK</t>
  </si>
  <si>
    <t>VADAVAL</t>
  </si>
  <si>
    <t>VVL</t>
  </si>
  <si>
    <t>VADE COLONY</t>
  </si>
  <si>
    <t>VDC</t>
  </si>
  <si>
    <t>VADEM</t>
  </si>
  <si>
    <t>VDM</t>
  </si>
  <si>
    <t>VADEM COLON</t>
  </si>
  <si>
    <t>VDL</t>
  </si>
  <si>
    <t>VAGALI</t>
  </si>
  <si>
    <t>VGL</t>
  </si>
  <si>
    <t>VAGON</t>
  </si>
  <si>
    <t>VAG</t>
  </si>
  <si>
    <t>VAGOTAN</t>
  </si>
  <si>
    <t>VGO</t>
  </si>
  <si>
    <t>VAGURE</t>
  </si>
  <si>
    <t>VGR</t>
  </si>
  <si>
    <t>VAGURME</t>
  </si>
  <si>
    <t>VGM</t>
  </si>
  <si>
    <t>VAIBHAVWADI</t>
  </si>
  <si>
    <t>VBW</t>
  </si>
  <si>
    <t>VAIGANTAT</t>
  </si>
  <si>
    <t>VGT</t>
  </si>
  <si>
    <t>VAINGINE</t>
  </si>
  <si>
    <t>VAI</t>
  </si>
  <si>
    <t>VAL</t>
  </si>
  <si>
    <t>VALKINI</t>
  </si>
  <si>
    <t>VLK</t>
  </si>
  <si>
    <t>VALPOI</t>
  </si>
  <si>
    <t>VLP</t>
  </si>
  <si>
    <t>VALSHI</t>
  </si>
  <si>
    <t>VLS</t>
  </si>
  <si>
    <t>VAN</t>
  </si>
  <si>
    <t>VANTEM</t>
  </si>
  <si>
    <t>VNT</t>
  </si>
  <si>
    <t>VANXIM FERY</t>
  </si>
  <si>
    <t>VXF</t>
  </si>
  <si>
    <t>VARPAL</t>
  </si>
  <si>
    <t>VRP</t>
  </si>
  <si>
    <t>VASCO</t>
  </si>
  <si>
    <t>VSD</t>
  </si>
  <si>
    <t>VASHINAKA</t>
  </si>
  <si>
    <t>VSN</t>
  </si>
  <si>
    <t>VATHADEV</t>
  </si>
  <si>
    <t>VTD</t>
  </si>
  <si>
    <t>VATULWADI</t>
  </si>
  <si>
    <t>VAT</t>
  </si>
  <si>
    <t>VAVTI</t>
  </si>
  <si>
    <t>VTI</t>
  </si>
  <si>
    <t>VAZANGAL</t>
  </si>
  <si>
    <t>VZL</t>
  </si>
  <si>
    <t>VAZEM</t>
  </si>
  <si>
    <t>VAZ</t>
  </si>
  <si>
    <t>VAZRE TMP</t>
  </si>
  <si>
    <t>VZT</t>
  </si>
  <si>
    <t>VELGUEM</t>
  </si>
  <si>
    <t>ULG</t>
  </si>
  <si>
    <t>VELIM</t>
  </si>
  <si>
    <t>VLM</t>
  </si>
  <si>
    <t>VELIM MKT</t>
  </si>
  <si>
    <t>VMK</t>
  </si>
  <si>
    <t>VELKASI</t>
  </si>
  <si>
    <t>VKH</t>
  </si>
  <si>
    <t>VELSAO</t>
  </si>
  <si>
    <t>VEL</t>
  </si>
  <si>
    <t>VELSAO B/S</t>
  </si>
  <si>
    <t>VLB</t>
  </si>
  <si>
    <t>VELUS</t>
  </si>
  <si>
    <t>VLU</t>
  </si>
  <si>
    <t>VENGURLA</t>
  </si>
  <si>
    <t>VNG</t>
  </si>
  <si>
    <t>VEREM</t>
  </si>
  <si>
    <t>VRM</t>
  </si>
  <si>
    <t>VEREM BANK</t>
  </si>
  <si>
    <t>VBK</t>
  </si>
  <si>
    <t>VERLE</t>
  </si>
  <si>
    <t>VRL</t>
  </si>
  <si>
    <t>VERNA</t>
  </si>
  <si>
    <t>VRN</t>
  </si>
  <si>
    <t>VERNA IND</t>
  </si>
  <si>
    <t>VRI</t>
  </si>
  <si>
    <t>VERODA</t>
  </si>
  <si>
    <t>VRO</t>
  </si>
  <si>
    <t>VETAL BAMBR</t>
  </si>
  <si>
    <t>VBB</t>
  </si>
  <si>
    <t>VETOBA TMP</t>
  </si>
  <si>
    <t>VTB</t>
  </si>
  <si>
    <t>VICHUNDRE</t>
  </si>
  <si>
    <t>VCR</t>
  </si>
  <si>
    <t>VICHUNDRE X</t>
  </si>
  <si>
    <t>VCX</t>
  </si>
  <si>
    <t>Vidya Probodhini</t>
  </si>
  <si>
    <t>VIP</t>
  </si>
  <si>
    <t>VIDYA/RIGIN</t>
  </si>
  <si>
    <t>VDY</t>
  </si>
  <si>
    <t>VIDYAGIRI</t>
  </si>
  <si>
    <t>VYG</t>
  </si>
  <si>
    <t>VIJAY NAGAR</t>
  </si>
  <si>
    <t>VJN</t>
  </si>
  <si>
    <t>VIJAYDURG T</t>
  </si>
  <si>
    <t>VDT</t>
  </si>
  <si>
    <t>VIJAYDURGA</t>
  </si>
  <si>
    <t>VJD</t>
  </si>
  <si>
    <t>VILI KARMAL</t>
  </si>
  <si>
    <t>VKM</t>
  </si>
  <si>
    <t>VILLIAN</t>
  </si>
  <si>
    <t>VLN</t>
  </si>
  <si>
    <t>VIRDI</t>
  </si>
  <si>
    <t>VRD</t>
  </si>
  <si>
    <t>VIRLOSA</t>
  </si>
  <si>
    <t>VIR</t>
  </si>
  <si>
    <t>VIRNODA</t>
  </si>
  <si>
    <t>VND</t>
  </si>
  <si>
    <t>VIRNODA TMP</t>
  </si>
  <si>
    <t>VRT</t>
  </si>
  <si>
    <t>VITALA DEVI</t>
  </si>
  <si>
    <t>VTL</t>
  </si>
  <si>
    <t>VITHAL TMPL</t>
  </si>
  <si>
    <t>VTM</t>
  </si>
  <si>
    <t>VITHOBA TMP</t>
  </si>
  <si>
    <t>VTO</t>
  </si>
  <si>
    <t>VODLE MOL</t>
  </si>
  <si>
    <t>VML</t>
  </si>
  <si>
    <t>VODLE NEURA</t>
  </si>
  <si>
    <t>VNR</t>
  </si>
  <si>
    <t>VOILE DHAVE</t>
  </si>
  <si>
    <t>VDH</t>
  </si>
  <si>
    <t>VOLDEON</t>
  </si>
  <si>
    <t>VDN</t>
  </si>
  <si>
    <t>VOLVOI</t>
  </si>
  <si>
    <t>VLV</t>
  </si>
  <si>
    <t>VORRA</t>
  </si>
  <si>
    <t>VRA</t>
  </si>
  <si>
    <t>W.MALEWAD</t>
  </si>
  <si>
    <t>WMD</t>
  </si>
  <si>
    <t>WADDI</t>
  </si>
  <si>
    <t>WDD</t>
  </si>
  <si>
    <t>Wadwad</t>
  </si>
  <si>
    <t>WAD</t>
  </si>
  <si>
    <t>WADYAR</t>
  </si>
  <si>
    <t>WDY</t>
  </si>
  <si>
    <t>WALPE</t>
  </si>
  <si>
    <t>WLP</t>
  </si>
  <si>
    <t>WALPE COLGE</t>
  </si>
  <si>
    <t>WCL</t>
  </si>
  <si>
    <t>WARKHAND</t>
  </si>
  <si>
    <t>WKH</t>
  </si>
  <si>
    <t>WILD LIFE C</t>
  </si>
  <si>
    <t>WLC</t>
  </si>
  <si>
    <t>XEL WADAKAD</t>
  </si>
  <si>
    <t>XWD</t>
  </si>
  <si>
    <t>XELAP</t>
  </si>
  <si>
    <t>XEL</t>
  </si>
  <si>
    <t>XELDEM</t>
  </si>
  <si>
    <t>XDM</t>
  </si>
  <si>
    <t>XELIM</t>
  </si>
  <si>
    <t>XLM</t>
  </si>
  <si>
    <t>XELPE/HSPTL</t>
  </si>
  <si>
    <t>XLP</t>
  </si>
  <si>
    <t>XELVONA</t>
  </si>
  <si>
    <t>XLN</t>
  </si>
  <si>
    <t>XETRAFAL</t>
  </si>
  <si>
    <t>XFL</t>
  </si>
  <si>
    <t>YARGATTI</t>
  </si>
  <si>
    <t>YGT</t>
  </si>
  <si>
    <t>YEDA</t>
  </si>
  <si>
    <t>YDA</t>
  </si>
  <si>
    <t>ZALAREM</t>
  </si>
  <si>
    <t>ZLA</t>
  </si>
  <si>
    <t>ZAMBAULIM</t>
  </si>
  <si>
    <t>ZMB</t>
  </si>
  <si>
    <t>ZARAP</t>
  </si>
  <si>
    <t>ZRP</t>
  </si>
  <si>
    <t>ZAREBAMBER</t>
  </si>
  <si>
    <t>ZBR</t>
  </si>
  <si>
    <t>ZAREER</t>
  </si>
  <si>
    <t>ZRE</t>
  </si>
  <si>
    <t>ZARME</t>
  </si>
  <si>
    <t>ZRM</t>
  </si>
  <si>
    <t>ZATYE COLGE</t>
  </si>
  <si>
    <t>ZCL</t>
  </si>
  <si>
    <t>ZHARI</t>
  </si>
  <si>
    <t>ZAR</t>
  </si>
  <si>
    <t>ZITLEM</t>
  </si>
  <si>
    <t>ZIT</t>
  </si>
  <si>
    <t>ZUARINAGAR</t>
  </si>
  <si>
    <t>ZAN</t>
  </si>
  <si>
    <t>ZUYAR</t>
  </si>
  <si>
    <t>ZUY</t>
  </si>
  <si>
    <t>BAKIA PARKING</t>
  </si>
  <si>
    <t>BKP</t>
  </si>
  <si>
    <t>ELA FARM</t>
  </si>
  <si>
    <t>ELF</t>
  </si>
  <si>
    <t>GIRODE</t>
  </si>
  <si>
    <t>GRE</t>
  </si>
  <si>
    <t>KONAL</t>
  </si>
  <si>
    <t>KOL</t>
  </si>
  <si>
    <t>METWADA</t>
  </si>
  <si>
    <t>MTD</t>
  </si>
  <si>
    <t>PINTO GARAGE</t>
  </si>
  <si>
    <t>PIN</t>
  </si>
  <si>
    <t>TALKAT</t>
  </si>
  <si>
    <t>ALK</t>
  </si>
  <si>
    <t>UGADE</t>
  </si>
  <si>
    <t>UGD</t>
  </si>
  <si>
    <t>ZOLAMBE</t>
  </si>
  <si>
    <t>ZLB</t>
  </si>
  <si>
    <t>ZOLAMBE PANCHAYAT</t>
  </si>
  <si>
    <t>ZLP</t>
  </si>
  <si>
    <t>KALNE CROSS</t>
  </si>
  <si>
    <t>KLX</t>
  </si>
  <si>
    <t>KHARPAL</t>
  </si>
  <si>
    <t>PAL</t>
  </si>
  <si>
    <t>MANGAL PANCHAYAT</t>
  </si>
  <si>
    <t>MNP</t>
  </si>
  <si>
    <t>BANK OF BARODA</t>
  </si>
  <si>
    <t>BBD</t>
  </si>
  <si>
    <t>MANDOPA GROUND</t>
  </si>
  <si>
    <t>MGU</t>
  </si>
  <si>
    <t>K.G.BRIDGE</t>
  </si>
  <si>
    <t>KGB</t>
  </si>
  <si>
    <t>KA MH BORDER</t>
  </si>
  <si>
    <t>KMH</t>
  </si>
  <si>
    <t>KADTARI</t>
  </si>
  <si>
    <t>KTR</t>
  </si>
  <si>
    <t>KARMALWADI</t>
  </si>
  <si>
    <t>KMW</t>
  </si>
  <si>
    <t>MANDIR</t>
  </si>
  <si>
    <t>MDI</t>
  </si>
  <si>
    <t>MODDEVADDO</t>
  </si>
  <si>
    <t>MDW</t>
  </si>
  <si>
    <t>NAGARE</t>
  </si>
  <si>
    <t>NRE</t>
  </si>
  <si>
    <t>OPEN HALL</t>
  </si>
  <si>
    <t>OPH</t>
  </si>
  <si>
    <t>PODAYE</t>
  </si>
  <si>
    <t>PDY</t>
  </si>
  <si>
    <t>TAMERO</t>
  </si>
  <si>
    <t>TMR</t>
  </si>
  <si>
    <t>VAGELY</t>
  </si>
  <si>
    <t>VGY</t>
  </si>
  <si>
    <t>CHICHULA</t>
  </si>
  <si>
    <t>CCA</t>
  </si>
  <si>
    <t>MOPA AIRPORT</t>
  </si>
  <si>
    <t>GOX</t>
  </si>
  <si>
    <t>KULAN/AIIA</t>
  </si>
  <si>
    <t>KAI</t>
  </si>
  <si>
    <t>MAVINGUNDI</t>
  </si>
  <si>
    <t>MGI</t>
  </si>
  <si>
    <t>CHULNAMAL</t>
  </si>
  <si>
    <t>CNM</t>
  </si>
  <si>
    <t>APRANT</t>
  </si>
  <si>
    <t>APR</t>
  </si>
  <si>
    <t>COSTI</t>
  </si>
  <si>
    <t>COS</t>
  </si>
  <si>
    <t>DUDAI</t>
  </si>
  <si>
    <t>DUI</t>
  </si>
  <si>
    <t>KUTHARWADA</t>
  </si>
  <si>
    <t>KUT</t>
  </si>
  <si>
    <t>MORJIM</t>
  </si>
  <si>
    <t>MJM</t>
  </si>
  <si>
    <t>CHANDEL X</t>
  </si>
  <si>
    <t>CCX</t>
  </si>
  <si>
    <t>GAVLAR</t>
  </si>
  <si>
    <t>GAR</t>
  </si>
  <si>
    <t>KHOTIGAO</t>
  </si>
  <si>
    <t>KTG</t>
  </si>
  <si>
    <t>POLICE STATION</t>
  </si>
  <si>
    <t>PSN</t>
  </si>
  <si>
    <t>SATNARUK</t>
  </si>
  <si>
    <t>SNR</t>
  </si>
  <si>
    <t>KHOLA</t>
  </si>
  <si>
    <t>KOA</t>
  </si>
  <si>
    <t>BARCE</t>
  </si>
  <si>
    <t>BCE</t>
  </si>
  <si>
    <t>SHIRLI</t>
  </si>
  <si>
    <t>SHL</t>
  </si>
  <si>
    <t>GOKULDE</t>
  </si>
  <si>
    <t>GOK</t>
  </si>
  <si>
    <t>TISCON</t>
  </si>
  <si>
    <t>TSC</t>
  </si>
  <si>
    <t>ZILTOWADA</t>
  </si>
  <si>
    <t>ZIL</t>
  </si>
  <si>
    <t>SATOLEM</t>
  </si>
  <si>
    <t>STO</t>
  </si>
  <si>
    <t>MONNE</t>
  </si>
  <si>
    <t>MNE</t>
  </si>
  <si>
    <t>AVALI</t>
  </si>
  <si>
    <t>AVI</t>
  </si>
  <si>
    <t>ASALI</t>
  </si>
  <si>
    <t>ASI</t>
  </si>
  <si>
    <t>DHUMANE</t>
  </si>
  <si>
    <t>DHN</t>
  </si>
  <si>
    <t>VAILE AGOND</t>
  </si>
  <si>
    <t>VAD</t>
  </si>
  <si>
    <t>MUDKUD</t>
  </si>
  <si>
    <t>MKU</t>
  </si>
  <si>
    <t>VAIZWADA</t>
  </si>
  <si>
    <t>VZW</t>
  </si>
  <si>
    <t>GHOTKAMOL</t>
  </si>
  <si>
    <t>GHO</t>
  </si>
  <si>
    <t>NATANGINI</t>
  </si>
  <si>
    <t>NTN</t>
  </si>
  <si>
    <t>KALSAR</t>
  </si>
  <si>
    <t>KLR</t>
  </si>
  <si>
    <t>KHATYEBAG</t>
  </si>
  <si>
    <t>KTY</t>
  </si>
  <si>
    <t>MAHALWADA</t>
  </si>
  <si>
    <t>MHD</t>
  </si>
  <si>
    <t>VETAL TEMPLE</t>
  </si>
  <si>
    <t>VTT</t>
  </si>
  <si>
    <t>DEVKI TEMPLE</t>
  </si>
  <si>
    <t>DTT</t>
  </si>
  <si>
    <t>KAUAI</t>
  </si>
  <si>
    <t>KAU</t>
  </si>
  <si>
    <t>PATNE</t>
  </si>
  <si>
    <t>PAT</t>
  </si>
  <si>
    <t>PALOLEM</t>
  </si>
  <si>
    <t>PLM</t>
  </si>
  <si>
    <t>ASAIDA GARAGE</t>
  </si>
  <si>
    <t>ASR</t>
  </si>
  <si>
    <t>SHIVNAGAR</t>
  </si>
  <si>
    <t>SIV</t>
  </si>
  <si>
    <t>MESTA VADA</t>
  </si>
  <si>
    <t>MST</t>
  </si>
  <si>
    <t>CHAWDI</t>
  </si>
  <si>
    <t>CWI</t>
  </si>
  <si>
    <t>POSULE</t>
  </si>
  <si>
    <t>PSE</t>
  </si>
  <si>
    <t>NAGESH RESORT</t>
  </si>
  <si>
    <t>NGS</t>
  </si>
  <si>
    <t>DAYANAND HS</t>
  </si>
  <si>
    <t>DAY</t>
  </si>
  <si>
    <t>MATVEMOL</t>
  </si>
  <si>
    <t>MTL</t>
  </si>
  <si>
    <t>GULLE</t>
  </si>
  <si>
    <t>GLE</t>
  </si>
  <si>
    <t>MANE</t>
  </si>
  <si>
    <t>MAE</t>
  </si>
  <si>
    <t>AVAM</t>
  </si>
  <si>
    <t>AVA</t>
  </si>
  <si>
    <t>DABEL</t>
  </si>
  <si>
    <t>DAE</t>
  </si>
  <si>
    <t>KISCON</t>
  </si>
  <si>
    <t>KIO</t>
  </si>
  <si>
    <t>PEDDE</t>
  </si>
  <si>
    <t>PEE</t>
  </si>
  <si>
    <t>HEALTH CENTER</t>
  </si>
  <si>
    <t>HLC</t>
  </si>
  <si>
    <t>0</t>
  </si>
  <si>
    <t>Via1 Code</t>
  </si>
  <si>
    <t>From-a</t>
  </si>
  <si>
    <t>Via-a</t>
  </si>
  <si>
    <t>To-a</t>
  </si>
  <si>
    <t>Via1</t>
  </si>
  <si>
    <t>re</t>
  </si>
  <si>
    <t>ow</t>
  </si>
  <si>
    <t>Direction</t>
  </si>
  <si>
    <t>Full ETM Route No</t>
  </si>
  <si>
    <t>Issuing Depot</t>
  </si>
  <si>
    <t>Veh No</t>
  </si>
  <si>
    <t>Dep</t>
  </si>
  <si>
    <t>Dep Via1</t>
  </si>
  <si>
    <t>Arr</t>
  </si>
  <si>
    <t>Row Labels</t>
  </si>
  <si>
    <t>--CANACONA</t>
  </si>
  <si>
    <t>-CANACONA-MARGAO</t>
  </si>
  <si>
    <t>CANACONA--SHRISTHAL</t>
  </si>
  <si>
    <t>MARGAO-CANACONA-SHRISTHAL</t>
  </si>
  <si>
    <t>PALOLEM--SHRISTHAL</t>
  </si>
  <si>
    <t>CANACONA--CHIPLEM</t>
  </si>
  <si>
    <t>CHIPLEM--MARGAO</t>
  </si>
  <si>
    <t>MARGAO-CANACONA-POLLEM</t>
  </si>
  <si>
    <t>--POLLEM</t>
  </si>
  <si>
    <t>CANACONA-CUNCOLIM-MARGAO</t>
  </si>
  <si>
    <t>CANACONA--KHOLA</t>
  </si>
  <si>
    <t>CAB-DE-RAM--CANACONA</t>
  </si>
  <si>
    <t>CANACONA--POIGUINIM</t>
  </si>
  <si>
    <t>CANACONA--TUDAL</t>
  </si>
  <si>
    <t>--MARGAO</t>
  </si>
  <si>
    <t>AVALI--CANACONA</t>
  </si>
  <si>
    <t>CANACONA--GOKULDE</t>
  </si>
  <si>
    <t>GOKULDE--MARGAO</t>
  </si>
  <si>
    <t>--</t>
  </si>
  <si>
    <t>CANACONA--MARGAO</t>
  </si>
  <si>
    <t>KHOLA-CANACONA-MARGAO</t>
  </si>
  <si>
    <t>--SANGUEM</t>
  </si>
  <si>
    <t>CANACONA--CURCHOREM</t>
  </si>
  <si>
    <t>CURCHOREM-CANACONA-POLLEM</t>
  </si>
  <si>
    <t>KHOLA-CANACONA-SHRISTHAL</t>
  </si>
  <si>
    <t>POLLEM--SHRISTHAL</t>
  </si>
  <si>
    <t>CANACONA--INDRAWADO</t>
  </si>
  <si>
    <t>-CUNCOLIM-MARGAO</t>
  </si>
  <si>
    <t>INDRAWADO--MARGAO</t>
  </si>
  <si>
    <t>CANACONA--POLLEM</t>
  </si>
  <si>
    <t>GA01U3337 Total</t>
  </si>
  <si>
    <t>GA01Z6364 Total</t>
  </si>
  <si>
    <t>GA02T4749 Total</t>
  </si>
  <si>
    <t>GA02U4004 Total</t>
  </si>
  <si>
    <t>GA02U4068 Total</t>
  </si>
  <si>
    <t>GA03K0423 Total</t>
  </si>
  <si>
    <t>GA04T4294 Total</t>
  </si>
  <si>
    <t>GA08T4035 Total</t>
  </si>
  <si>
    <t>GA08T4073 Total</t>
  </si>
  <si>
    <t>GA08T4761 Total</t>
  </si>
  <si>
    <t>GA09T4006 Total</t>
  </si>
  <si>
    <t>GA09U0375 Total</t>
  </si>
  <si>
    <t>GA09U1272 Total</t>
  </si>
  <si>
    <t>GA09U3385 Total</t>
  </si>
  <si>
    <t>GA09U4448 Total</t>
  </si>
  <si>
    <t>GA09U5185 Total</t>
  </si>
  <si>
    <t>GA09U6126 Total</t>
  </si>
  <si>
    <t>GA100116 Total</t>
  </si>
  <si>
    <t>GA10T0351 Total</t>
  </si>
  <si>
    <t>GA10T3636 Total</t>
  </si>
  <si>
    <t>Trips</t>
  </si>
  <si>
    <t>CANACONA--PALOLEM</t>
  </si>
  <si>
    <t>MARGAO-CANACONA-PALOLEM</t>
  </si>
  <si>
    <t>CANACONA--LOLYE</t>
  </si>
  <si>
    <t>LOLYE-CANACONA-MARGAO</t>
  </si>
  <si>
    <t>LOLYE--POLLEM</t>
  </si>
  <si>
    <t>MARGAO-CANACONA-POIGUINIM</t>
  </si>
  <si>
    <t>CANACONA--GAODONGARI</t>
  </si>
  <si>
    <t>GAODONGARI-CANACONA-KHOLA</t>
  </si>
  <si>
    <t>GAODONGARI-CANACONA-PALOLEM</t>
  </si>
  <si>
    <t>GAODONGARI--MARGAO</t>
  </si>
  <si>
    <t>CANACONA--KUSKEM</t>
  </si>
  <si>
    <t>KUSKEM-CANACONA-MARGAO</t>
  </si>
  <si>
    <t>CANACONA--SAVERDEM</t>
  </si>
  <si>
    <t>KHOLA--PALOLEM</t>
  </si>
  <si>
    <t>PALOLEM-CANACONA-SAVERDEM</t>
  </si>
  <si>
    <t>SANGUEM--SAVERDEM</t>
  </si>
  <si>
    <t>PALOLEM-CANACONA-SHRISTHAL</t>
  </si>
  <si>
    <t>MARGAO-CUNCOLIM-PALOLEM</t>
  </si>
  <si>
    <t>Schedule</t>
  </si>
  <si>
    <t>Night Out</t>
  </si>
  <si>
    <t>Khola (Matve)</t>
  </si>
  <si>
    <t>GA09U6657/5902</t>
  </si>
  <si>
    <t>#N/A</t>
  </si>
  <si>
    <t>#N/A Total</t>
  </si>
  <si>
    <t>GA01U1887 Total</t>
  </si>
  <si>
    <t>GA02T4661 Total</t>
  </si>
  <si>
    <t>CANACONA--KHOTIGAO</t>
  </si>
  <si>
    <t>-CANACONA-MUDKUD</t>
  </si>
  <si>
    <t>CANACONA--MUDKUD</t>
  </si>
  <si>
    <t>CANACONA--VAIZWADA</t>
  </si>
  <si>
    <t>GA02T4861 Total</t>
  </si>
  <si>
    <t>CUNCOLIM--MARGAO</t>
  </si>
  <si>
    <t>GA02T4889 Total</t>
  </si>
  <si>
    <t>CANACONA-CANACONA-PALOLEM</t>
  </si>
  <si>
    <t>MARGAO--PIRLA</t>
  </si>
  <si>
    <t>GA02Z5303 Total</t>
  </si>
  <si>
    <t>CANACONA--MATVEMOL</t>
  </si>
  <si>
    <t>GA02Z5416 Total</t>
  </si>
  <si>
    <t>MARGAO-CANACONA-VAIZWADA</t>
  </si>
  <si>
    <t>PALOLEM--VAIZWADA</t>
  </si>
  <si>
    <t>GA04T8898 Total</t>
  </si>
  <si>
    <t>--ASALI</t>
  </si>
  <si>
    <t>ASALI--CANACONA</t>
  </si>
  <si>
    <t>GA05T1872 Total</t>
  </si>
  <si>
    <t>GA08T4040 Total</t>
  </si>
  <si>
    <t>GA08T4485 Total</t>
  </si>
  <si>
    <t>ASALI-CANACONA-MARGAO</t>
  </si>
  <si>
    <t>ASALI--MARGAO</t>
  </si>
  <si>
    <t>GA08U0009 Total</t>
  </si>
  <si>
    <t>GA08U4485 Total</t>
  </si>
  <si>
    <t>--NETURLIM</t>
  </si>
  <si>
    <t>--PANAJI</t>
  </si>
  <si>
    <t>PANAJI-PONDA-</t>
  </si>
  <si>
    <t>GA08U5147 Total</t>
  </si>
  <si>
    <t>CURCHOREM--KALAY</t>
  </si>
  <si>
    <t>CURCHOREM--MARGAO</t>
  </si>
  <si>
    <t>CURCHOREM--SANGUEM</t>
  </si>
  <si>
    <t>KALAY--MARGAO</t>
  </si>
  <si>
    <t>KALAY--SANGUEM</t>
  </si>
  <si>
    <t>MARGAO--SANGUEM</t>
  </si>
  <si>
    <t>GA08U9092 Total</t>
  </si>
  <si>
    <t>GA08V1499 Total</t>
  </si>
  <si>
    <t>CANACONA--TISCON</t>
  </si>
  <si>
    <t>KHOTIGAO-CANACONA-TISCON</t>
  </si>
  <si>
    <t>GA09T4017 Total</t>
  </si>
  <si>
    <t>CURCHOREM--NETURLIM</t>
  </si>
  <si>
    <t>KELVONA--MARGAO</t>
  </si>
  <si>
    <t>MARGAO--NETURLIM</t>
  </si>
  <si>
    <t>GA09U0173 Total</t>
  </si>
  <si>
    <t>BALLI--CURCHOREM</t>
  </si>
  <si>
    <t>-CANACONA-CURCHOREM</t>
  </si>
  <si>
    <t>GA09U0595 Total</t>
  </si>
  <si>
    <t>GA09U1367 Total</t>
  </si>
  <si>
    <t>KHOTIGAO-CANACONA-MARGAO</t>
  </si>
  <si>
    <t>GA09U1566 Total</t>
  </si>
  <si>
    <t>CANACONA--PEDDEM</t>
  </si>
  <si>
    <t>GA09U3615 Total</t>
  </si>
  <si>
    <t>GA09U4786 Total</t>
  </si>
  <si>
    <t>CANACONA--VAGON</t>
  </si>
  <si>
    <t>PALOLEM--VAGON</t>
  </si>
  <si>
    <t>GA09U5225 Total</t>
  </si>
  <si>
    <t>GA09U5448 Total</t>
  </si>
  <si>
    <t>--CURCHOREM</t>
  </si>
  <si>
    <t>SANGUEM--VADEM</t>
  </si>
  <si>
    <t>GA09U5674 Total</t>
  </si>
  <si>
    <t>GA09U5675 Total</t>
  </si>
  <si>
    <t>GA09U5812 Total</t>
  </si>
  <si>
    <t>GA09U6657/5902 Total</t>
  </si>
  <si>
    <t>--TISCON</t>
  </si>
  <si>
    <t>GA10T0150 Total</t>
  </si>
  <si>
    <t>GA10T0262 Total</t>
  </si>
  <si>
    <t>GA10T0394 Total</t>
  </si>
  <si>
    <t>CUNCOLIM-CANACONA-MARGAO</t>
  </si>
  <si>
    <t>GA10T1777 Total</t>
  </si>
  <si>
    <t>CHIPLEM-CANACONA-MARGAO</t>
  </si>
  <si>
    <t>GA10T7777 Total</t>
  </si>
  <si>
    <t>Vehicle</t>
  </si>
  <si>
    <t xml:space="preserve">GA02U4004 </t>
  </si>
  <si>
    <t/>
  </si>
  <si>
    <t>121</t>
  </si>
  <si>
    <t>All</t>
  </si>
  <si>
    <t>Grand Total</t>
  </si>
  <si>
    <t>U</t>
  </si>
  <si>
    <t>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</si>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</sst>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u/>
      <sz val="12"/>
      <color indexed="8"/>
      <name val="Times New Roman"/>
      <charset val="134"/>
    </font>
    <font>
      <u/>
      <sz val="12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0"/>
      <color indexed="8"/>
      <name val="Times New Roman"/>
      <charset val="134"/>
    </font>
    <font>
      <b/>
      <sz val="14"/>
      <color theme="1"/>
      <name val="Times New Roman"/>
      <charset val="134"/>
    </font>
    <font>
      <b/>
      <sz val="13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Calibri"/>
      <family val="2"/>
    </font>
    <font>
      <sz val="10"/>
      <color indexed="8"/>
      <name val="Times New Roman"/>
      <family val="1"/>
    </font>
    <font>
      <sz val="12"/>
      <color indexed="8"/>
      <name val="Times New Roman"/>
      <family val="1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1" fillId="0" borderId="13" xfId="0" applyFont="1" applyBorder="1"/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3" xfId="0" applyFont="1" applyBorder="1" applyAlignment="1">
      <alignment wrapText="1"/>
    </xf>
    <xf numFmtId="0" fontId="6" fillId="0" borderId="15" xfId="0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left"/>
    </xf>
    <xf numFmtId="0" fontId="6" fillId="0" borderId="18" xfId="0" applyFont="1" applyBorder="1" applyAlignment="1">
      <alignment horizontal="center"/>
    </xf>
    <xf numFmtId="0" fontId="6" fillId="0" borderId="13" xfId="0" applyFont="1" applyBorder="1"/>
    <xf numFmtId="0" fontId="6" fillId="0" borderId="19" xfId="0" applyFont="1" applyBorder="1" applyAlignment="1">
      <alignment horizontal="right"/>
    </xf>
    <xf numFmtId="0" fontId="6" fillId="0" borderId="20" xfId="0" applyFont="1" applyBorder="1" applyAlignment="1">
      <alignment horizontal="center"/>
    </xf>
    <xf numFmtId="0" fontId="6" fillId="0" borderId="18" xfId="0" applyFont="1" applyBorder="1" applyAlignment="1">
      <alignment horizontal="left"/>
    </xf>
    <xf numFmtId="0" fontId="5" fillId="0" borderId="15" xfId="0" applyFont="1" applyBorder="1" applyAlignment="1">
      <alignment horizontal="center"/>
    </xf>
    <xf numFmtId="0" fontId="1" fillId="0" borderId="14" xfId="0" applyFont="1" applyBorder="1"/>
    <xf numFmtId="0" fontId="6" fillId="0" borderId="14" xfId="0" applyFont="1" applyBorder="1" applyAlignment="1">
      <alignment horizontal="left"/>
    </xf>
    <xf numFmtId="0" fontId="6" fillId="0" borderId="8" xfId="0" applyFont="1" applyBorder="1"/>
    <xf numFmtId="0" fontId="6" fillId="0" borderId="21" xfId="0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22" xfId="0" applyFont="1" applyBorder="1" applyAlignment="1">
      <alignment horizontal="left"/>
    </xf>
    <xf numFmtId="0" fontId="6" fillId="0" borderId="10" xfId="0" applyFont="1" applyBorder="1" applyAlignment="1">
      <alignment horizontal="left" wrapText="1"/>
    </xf>
    <xf numFmtId="0" fontId="6" fillId="0" borderId="21" xfId="0" applyFont="1" applyBorder="1" applyAlignment="1">
      <alignment horizontal="right" wrapText="1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6" fillId="0" borderId="22" xfId="0" applyFont="1" applyBorder="1" applyAlignment="1">
      <alignment horizontal="left" wrapText="1"/>
    </xf>
    <xf numFmtId="0" fontId="6" fillId="0" borderId="13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13" xfId="0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left" wrapText="1"/>
    </xf>
    <xf numFmtId="0" fontId="6" fillId="0" borderId="23" xfId="0" applyFont="1" applyBorder="1" applyAlignment="1">
      <alignment horizontal="center"/>
    </xf>
    <xf numFmtId="0" fontId="6" fillId="0" borderId="19" xfId="0" applyFont="1" applyBorder="1"/>
    <xf numFmtId="0" fontId="5" fillId="0" borderId="0" xfId="0" applyFont="1" applyAlignment="1">
      <alignment horizontal="left"/>
    </xf>
    <xf numFmtId="0" fontId="6" fillId="0" borderId="14" xfId="0" applyFont="1" applyBorder="1" applyAlignment="1">
      <alignment horizontal="right"/>
    </xf>
    <xf numFmtId="0" fontId="6" fillId="0" borderId="0" xfId="0" applyFont="1" applyAlignment="1">
      <alignment wrapText="1"/>
    </xf>
    <xf numFmtId="0" fontId="0" fillId="0" borderId="13" xfId="0" applyBorder="1"/>
    <xf numFmtId="0" fontId="0" fillId="0" borderId="13" xfId="0" applyBorder="1" applyAlignment="1">
      <alignment horizontal="right"/>
    </xf>
    <xf numFmtId="3" fontId="0" fillId="0" borderId="13" xfId="0" applyNumberFormat="1" applyBorder="1"/>
    <xf numFmtId="0" fontId="8" fillId="0" borderId="0" xfId="0" applyFont="1"/>
    <xf numFmtId="0" fontId="9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3" xfId="0" applyFont="1" applyBorder="1"/>
    <xf numFmtId="0" fontId="11" fillId="0" borderId="13" xfId="0" applyFont="1" applyBorder="1" applyAlignment="1">
      <alignment horizontal="center"/>
    </xf>
    <xf numFmtId="0" fontId="11" fillId="0" borderId="13" xfId="0" applyFont="1" applyBorder="1"/>
    <xf numFmtId="0" fontId="0" fillId="0" borderId="8" xfId="0" applyBorder="1" applyAlignment="1">
      <alignment horizontal="center"/>
    </xf>
    <xf numFmtId="0" fontId="0" fillId="0" borderId="24" xfId="0" applyBorder="1"/>
    <xf numFmtId="0" fontId="5" fillId="0" borderId="0" xfId="0" applyFont="1"/>
    <xf numFmtId="0" fontId="6" fillId="0" borderId="0" xfId="0" applyFont="1"/>
    <xf numFmtId="0" fontId="5" fillId="0" borderId="27" xfId="0" applyFont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2" fontId="6" fillId="0" borderId="14" xfId="0" applyNumberFormat="1" applyFont="1" applyBorder="1" applyAlignment="1">
      <alignment horizontal="center"/>
    </xf>
    <xf numFmtId="0" fontId="1" fillId="0" borderId="8" xfId="0" applyFont="1" applyBorder="1"/>
    <xf numFmtId="0" fontId="2" fillId="0" borderId="9" xfId="0" applyFont="1" applyBorder="1"/>
    <xf numFmtId="0" fontId="1" fillId="0" borderId="9" xfId="0" applyFont="1" applyBorder="1"/>
    <xf numFmtId="0" fontId="5" fillId="0" borderId="13" xfId="0" applyFont="1" applyBorder="1"/>
    <xf numFmtId="0" fontId="6" fillId="0" borderId="13" xfId="0" applyFont="1" applyBorder="1" applyAlignment="1">
      <alignment horizontal="center" wrapText="1"/>
    </xf>
    <xf numFmtId="2" fontId="6" fillId="0" borderId="0" xfId="0" applyNumberFormat="1" applyFont="1"/>
    <xf numFmtId="2" fontId="5" fillId="0" borderId="27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164" fontId="6" fillId="0" borderId="23" xfId="0" applyNumberFormat="1" applyFont="1" applyBorder="1" applyAlignment="1">
      <alignment horizontal="center"/>
    </xf>
    <xf numFmtId="0" fontId="1" fillId="0" borderId="10" xfId="0" applyFont="1" applyBorder="1"/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0" fontId="5" fillId="0" borderId="23" xfId="0" applyFont="1" applyBorder="1"/>
    <xf numFmtId="2" fontId="6" fillId="0" borderId="23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2" fillId="0" borderId="0" xfId="0" applyFont="1"/>
    <xf numFmtId="0" fontId="13" fillId="0" borderId="13" xfId="0" applyFont="1" applyBorder="1" applyAlignment="1">
      <alignment horizontal="center"/>
    </xf>
    <xf numFmtId="0" fontId="13" fillId="0" borderId="13" xfId="0" applyFont="1" applyBorder="1" applyAlignment="1">
      <alignment horizontal="center" wrapText="1"/>
    </xf>
    <xf numFmtId="0" fontId="14" fillId="0" borderId="13" xfId="0" applyFont="1" applyBorder="1"/>
    <xf numFmtId="0" fontId="6" fillId="0" borderId="0" xfId="0" applyFont="1" applyAlignment="1">
      <alignment horizontal="center" wrapText="1"/>
    </xf>
    <xf numFmtId="0" fontId="15" fillId="0" borderId="13" xfId="0" applyFont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6" fillId="0" borderId="13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7" fillId="0" borderId="0" xfId="0" applyFont="1"/>
    <xf numFmtId="0" fontId="2" fillId="0" borderId="13" xfId="0" applyFont="1" applyBorder="1"/>
    <xf numFmtId="0" fontId="13" fillId="0" borderId="13" xfId="0" applyFont="1" applyBorder="1" applyAlignment="1">
      <alignment wrapText="1"/>
    </xf>
    <xf numFmtId="0" fontId="17" fillId="0" borderId="13" xfId="0" applyFont="1" applyBorder="1" applyAlignment="1">
      <alignment horizontal="center"/>
    </xf>
    <xf numFmtId="0" fontId="14" fillId="0" borderId="0" xfId="0" applyFont="1"/>
    <xf numFmtId="0" fontId="13" fillId="0" borderId="14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20" fillId="0" borderId="13" xfId="0" applyFont="1" applyBorder="1" applyAlignment="1">
      <alignment horizontal="left"/>
    </xf>
    <xf numFmtId="0" fontId="0" fillId="0" borderId="0" xfId="0" applyNumberFormat="1"/>
    <xf numFmtId="0" fontId="13" fillId="0" borderId="23" xfId="0" applyFont="1" applyBorder="1" applyAlignment="1">
      <alignment horizontal="center"/>
    </xf>
    <xf numFmtId="0" fontId="13" fillId="0" borderId="22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wrapText="1"/>
    </xf>
    <xf numFmtId="20" fontId="22" fillId="0" borderId="21" xfId="0" applyNumberFormat="1" applyFont="1" applyFill="1" applyBorder="1" applyAlignment="1">
      <alignment horizontal="center" wrapText="1"/>
    </xf>
    <xf numFmtId="0" fontId="13" fillId="3" borderId="27" xfId="0" applyFont="1" applyFill="1" applyBorder="1" applyAlignment="1">
      <alignment horizontal="center"/>
    </xf>
    <xf numFmtId="0" fontId="13" fillId="3" borderId="23" xfId="0" applyFont="1" applyFill="1" applyBorder="1" applyAlignment="1">
      <alignment horizontal="center"/>
    </xf>
    <xf numFmtId="2" fontId="13" fillId="3" borderId="23" xfId="0" applyNumberFormat="1" applyFont="1" applyFill="1" applyBorder="1" applyAlignment="1">
      <alignment horizontal="center"/>
    </xf>
    <xf numFmtId="0" fontId="14" fillId="3" borderId="21" xfId="0" applyFont="1" applyFill="1" applyBorder="1" applyAlignment="1">
      <alignment horizontal="center"/>
    </xf>
    <xf numFmtId="0" fontId="14" fillId="0" borderId="21" xfId="0" applyFont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 wrapText="1"/>
    </xf>
    <xf numFmtId="0" fontId="14" fillId="2" borderId="0" xfId="0" applyFont="1" applyFill="1"/>
    <xf numFmtId="20" fontId="13" fillId="0" borderId="13" xfId="0" applyNumberFormat="1" applyFont="1" applyBorder="1" applyAlignment="1">
      <alignment horizontal="center"/>
    </xf>
    <xf numFmtId="2" fontId="13" fillId="0" borderId="13" xfId="0" applyNumberFormat="1" applyFont="1" applyBorder="1" applyAlignment="1">
      <alignment horizontal="center"/>
    </xf>
    <xf numFmtId="0" fontId="13" fillId="0" borderId="14" xfId="0" applyFont="1" applyBorder="1" applyAlignment="1">
      <alignment horizontal="left"/>
    </xf>
    <xf numFmtId="20" fontId="13" fillId="0" borderId="14" xfId="0" applyNumberFormat="1" applyFont="1" applyBorder="1" applyAlignment="1">
      <alignment horizontal="center"/>
    </xf>
    <xf numFmtId="2" fontId="13" fillId="0" borderId="14" xfId="0" applyNumberFormat="1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3" xfId="0" applyFont="1" applyBorder="1"/>
    <xf numFmtId="0" fontId="13" fillId="0" borderId="10" xfId="0" applyFont="1" applyBorder="1" applyAlignment="1">
      <alignment horizontal="center"/>
    </xf>
    <xf numFmtId="0" fontId="14" fillId="0" borderId="14" xfId="0" applyFont="1" applyBorder="1"/>
    <xf numFmtId="0" fontId="21" fillId="0" borderId="13" xfId="0" applyFont="1" applyBorder="1" applyAlignment="1">
      <alignment horizontal="left"/>
    </xf>
    <xf numFmtId="20" fontId="13" fillId="0" borderId="23" xfId="0" applyNumberFormat="1" applyFont="1" applyBorder="1" applyAlignment="1">
      <alignment horizontal="center"/>
    </xf>
    <xf numFmtId="2" fontId="13" fillId="0" borderId="23" xfId="0" applyNumberFormat="1" applyFont="1" applyBorder="1" applyAlignment="1">
      <alignment horizontal="center"/>
    </xf>
    <xf numFmtId="0" fontId="13" fillId="0" borderId="23" xfId="0" applyFont="1" applyBorder="1" applyAlignment="1">
      <alignment wrapText="1"/>
    </xf>
    <xf numFmtId="0" fontId="14" fillId="0" borderId="0" xfId="0" applyFont="1" applyAlignment="1">
      <alignment horizontal="center"/>
    </xf>
    <xf numFmtId="20" fontId="14" fillId="0" borderId="0" xfId="0" applyNumberFormat="1" applyFont="1" applyAlignment="1">
      <alignment horizontal="center"/>
    </xf>
    <xf numFmtId="0" fontId="13" fillId="0" borderId="13" xfId="0" applyFont="1" applyBorder="1" applyAlignment="1">
      <alignment horizontal="left" wrapText="1"/>
    </xf>
    <xf numFmtId="0" fontId="13" fillId="0" borderId="16" xfId="0" applyFont="1" applyBorder="1" applyAlignment="1">
      <alignment horizontal="left"/>
    </xf>
    <xf numFmtId="0" fontId="0" fillId="0" borderId="0" xfId="0" pivotButton="1"/>
    <xf numFmtId="0" fontId="13" fillId="0" borderId="13" xfId="0" applyNumberFormat="1" applyFont="1" applyBorder="1" applyAlignment="1">
      <alignment horizontal="center"/>
    </xf>
    <xf numFmtId="0" fontId="13" fillId="0" borderId="0" xfId="0" applyNumberFormat="1" applyFont="1" applyBorder="1" applyAlignment="1">
      <alignment horizontal="left"/>
    </xf>
    <xf numFmtId="0" fontId="14" fillId="0" borderId="0" xfId="0" applyNumberFormat="1" applyFont="1" applyBorder="1"/>
    <xf numFmtId="0" fontId="13" fillId="0" borderId="0" xfId="0" applyNumberFormat="1" applyFont="1" applyBorder="1" applyAlignment="1">
      <alignment wrapText="1"/>
    </xf>
    <xf numFmtId="0" fontId="13" fillId="0" borderId="23" xfId="0" applyNumberFormat="1" applyFont="1" applyBorder="1" applyAlignment="1">
      <alignment horizontal="center"/>
    </xf>
    <xf numFmtId="0" fontId="13" fillId="0" borderId="0" xfId="0" applyNumberFormat="1" applyFont="1" applyBorder="1" applyAlignment="1">
      <alignment horizontal="left" wrapText="1"/>
    </xf>
    <xf numFmtId="0" fontId="13" fillId="0" borderId="0" xfId="0" applyNumberFormat="1" applyFont="1" applyBorder="1"/>
    <xf numFmtId="0" fontId="16" fillId="0" borderId="0" xfId="0" applyNumberFormat="1" applyFont="1" applyBorder="1" applyAlignment="1">
      <alignment horizontal="left"/>
    </xf>
    <xf numFmtId="0" fontId="15" fillId="0" borderId="0" xfId="0" applyNumberFormat="1" applyFont="1" applyBorder="1"/>
    <xf numFmtId="0" fontId="20" fillId="0" borderId="0" xfId="0" applyNumberFormat="1" applyFont="1" applyBorder="1" applyAlignment="1">
      <alignment horizontal="left"/>
    </xf>
    <xf numFmtId="0" fontId="14" fillId="0" borderId="23" xfId="0" applyFont="1" applyBorder="1"/>
    <xf numFmtId="1" fontId="13" fillId="0" borderId="22" xfId="0" applyNumberFormat="1" applyFont="1" applyBorder="1" applyAlignment="1">
      <alignment horizontal="center" vertical="center"/>
    </xf>
    <xf numFmtId="1" fontId="13" fillId="0" borderId="13" xfId="0" applyNumberFormat="1" applyFont="1" applyBorder="1" applyAlignment="1">
      <alignment horizontal="center"/>
    </xf>
    <xf numFmtId="1" fontId="13" fillId="0" borderId="14" xfId="0" applyNumberFormat="1" applyFont="1" applyBorder="1" applyAlignment="1">
      <alignment horizontal="center"/>
    </xf>
    <xf numFmtId="1" fontId="13" fillId="0" borderId="23" xfId="0" applyNumberFormat="1" applyFont="1" applyBorder="1" applyAlignment="1">
      <alignment horizontal="center"/>
    </xf>
    <xf numFmtId="1" fontId="14" fillId="0" borderId="0" xfId="0" applyNumberFormat="1" applyFont="1"/>
    <xf numFmtId="1" fontId="13" fillId="0" borderId="27" xfId="0" applyNumberFormat="1" applyFont="1" applyBorder="1" applyAlignment="1">
      <alignment horizontal="center"/>
    </xf>
    <xf numFmtId="1" fontId="13" fillId="0" borderId="24" xfId="0" applyNumberFormat="1" applyFont="1" applyBorder="1" applyAlignment="1">
      <alignment horizontal="center" vertical="center" wrapText="1"/>
    </xf>
    <xf numFmtId="1" fontId="14" fillId="0" borderId="13" xfId="0" applyNumberFormat="1" applyFont="1" applyBorder="1"/>
    <xf numFmtId="1" fontId="14" fillId="0" borderId="23" xfId="0" applyNumberFormat="1" applyFont="1" applyBorder="1"/>
    <xf numFmtId="0" fontId="1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45"/>
    </xf>
    <xf numFmtId="0" fontId="5" fillId="0" borderId="11" xfId="0" applyFont="1" applyBorder="1" applyAlignment="1">
      <alignment horizontal="center" vertical="center" textRotation="45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textRotation="45"/>
    </xf>
    <xf numFmtId="0" fontId="5" fillId="0" borderId="30" xfId="0" applyFont="1" applyBorder="1" applyAlignment="1">
      <alignment horizontal="center" vertical="center" textRotation="45"/>
    </xf>
    <xf numFmtId="20" fontId="6" fillId="0" borderId="0" xfId="0" applyNumberFormat="1" applyFont="1"/>
    <xf numFmtId="20" fontId="1" fillId="0" borderId="0" xfId="0" applyNumberFormat="1" applyFont="1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pivotButton="1" applyNumberFormat="1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1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25" formatCode="h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25" formatCode="h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25" formatCode="h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</font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9" tint="0.3999450666829432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externalLink" Target="externalLinks/externalLink1.xml"/><Relationship Id="rId19" Type="http://schemas.microsoft.com/office/2017/10/relationships/person" Target="persons/person.xml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57150</xdr:rowOff>
    </xdr:from>
    <xdr:to>
      <xdr:col>1</xdr:col>
      <xdr:colOff>310515</xdr:colOff>
      <xdr:row>4</xdr:row>
      <xdr:rowOff>60960</xdr:rowOff>
    </xdr:to>
    <xdr:pic>
      <xdr:nvPicPr>
        <xdr:cNvPr id="2" name="Picture 1" descr="KTC3">
          <a:extLst>
            <a:ext uri="{FF2B5EF4-FFF2-40B4-BE49-F238E27FC236}">
              <a16:creationId xmlns:a16="http://schemas.microsoft.com/office/drawing/2014/main" id="{912C87F6-23C0-4AD2-B3F3-0D753BC5308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38125" y="20661630"/>
          <a:ext cx="735330" cy="73533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35</xdr:row>
      <xdr:rowOff>57150</xdr:rowOff>
    </xdr:from>
    <xdr:to>
      <xdr:col>0</xdr:col>
      <xdr:colOff>982981</xdr:colOff>
      <xdr:row>38</xdr:row>
      <xdr:rowOff>171450</xdr:rowOff>
    </xdr:to>
    <xdr:pic>
      <xdr:nvPicPr>
        <xdr:cNvPr id="2" name="Picture 1" descr="KTC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7096125"/>
          <a:ext cx="704850" cy="714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314324</xdr:colOff>
      <xdr:row>529</xdr:row>
      <xdr:rowOff>66676</xdr:rowOff>
    </xdr:from>
    <xdr:to>
      <xdr:col>1</xdr:col>
      <xdr:colOff>72390</xdr:colOff>
      <xdr:row>533</xdr:row>
      <xdr:rowOff>0</xdr:rowOff>
    </xdr:to>
    <xdr:pic>
      <xdr:nvPicPr>
        <xdr:cNvPr id="4" name="Picture 3" descr="KTC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13690" y="109708950"/>
          <a:ext cx="781685" cy="7334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142875</xdr:colOff>
      <xdr:row>234</xdr:row>
      <xdr:rowOff>0</xdr:rowOff>
    </xdr:from>
    <xdr:to>
      <xdr:col>0</xdr:col>
      <xdr:colOff>954405</xdr:colOff>
      <xdr:row>237</xdr:row>
      <xdr:rowOff>114300</xdr:rowOff>
    </xdr:to>
    <xdr:pic>
      <xdr:nvPicPr>
        <xdr:cNvPr id="6" name="Picture 5" descr="KTC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42875" y="47977425"/>
          <a:ext cx="790575" cy="714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257174</xdr:colOff>
      <xdr:row>0</xdr:row>
      <xdr:rowOff>161925</xdr:rowOff>
    </xdr:from>
    <xdr:to>
      <xdr:col>0</xdr:col>
      <xdr:colOff>1021080</xdr:colOff>
      <xdr:row>4</xdr:row>
      <xdr:rowOff>76201</xdr:rowOff>
    </xdr:to>
    <xdr:pic>
      <xdr:nvPicPr>
        <xdr:cNvPr id="8" name="Picture 7" descr="KTC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161925"/>
          <a:ext cx="743585" cy="714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594</xdr:row>
      <xdr:rowOff>161925</xdr:rowOff>
    </xdr:from>
    <xdr:to>
      <xdr:col>0</xdr:col>
      <xdr:colOff>1030606</xdr:colOff>
      <xdr:row>598</xdr:row>
      <xdr:rowOff>114301</xdr:rowOff>
    </xdr:to>
    <xdr:pic>
      <xdr:nvPicPr>
        <xdr:cNvPr id="9" name="Picture 8" descr="KTC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123282075"/>
          <a:ext cx="752475" cy="7524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267</xdr:row>
      <xdr:rowOff>1</xdr:rowOff>
    </xdr:from>
    <xdr:to>
      <xdr:col>0</xdr:col>
      <xdr:colOff>1030606</xdr:colOff>
      <xdr:row>270</xdr:row>
      <xdr:rowOff>142876</xdr:rowOff>
    </xdr:to>
    <xdr:pic>
      <xdr:nvPicPr>
        <xdr:cNvPr id="16" name="Picture 15" descr="KTC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55016400"/>
          <a:ext cx="752475" cy="7429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257174</xdr:colOff>
      <xdr:row>332</xdr:row>
      <xdr:rowOff>114300</xdr:rowOff>
    </xdr:from>
    <xdr:to>
      <xdr:col>1</xdr:col>
      <xdr:colOff>91440</xdr:colOff>
      <xdr:row>336</xdr:row>
      <xdr:rowOff>85724</xdr:rowOff>
    </xdr:to>
    <xdr:pic>
      <xdr:nvPicPr>
        <xdr:cNvPr id="17" name="Picture 16" descr="KTC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68589525"/>
          <a:ext cx="857885" cy="7708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333375</xdr:colOff>
      <xdr:row>463</xdr:row>
      <xdr:rowOff>95250</xdr:rowOff>
    </xdr:from>
    <xdr:to>
      <xdr:col>1</xdr:col>
      <xdr:colOff>81915</xdr:colOff>
      <xdr:row>467</xdr:row>
      <xdr:rowOff>28576</xdr:rowOff>
    </xdr:to>
    <xdr:pic>
      <xdr:nvPicPr>
        <xdr:cNvPr id="19" name="Picture 18" descr="KTC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33375" y="95878650"/>
          <a:ext cx="771525" cy="7334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466726</xdr:colOff>
      <xdr:row>726</xdr:row>
      <xdr:rowOff>66675</xdr:rowOff>
    </xdr:from>
    <xdr:to>
      <xdr:col>1</xdr:col>
      <xdr:colOff>186691</xdr:colOff>
      <xdr:row>730</xdr:row>
      <xdr:rowOff>57151</xdr:rowOff>
    </xdr:to>
    <xdr:pic>
      <xdr:nvPicPr>
        <xdr:cNvPr id="21" name="Picture 20" descr="KTC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66725" y="150304500"/>
          <a:ext cx="742950" cy="7905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364</xdr:row>
      <xdr:rowOff>161924</xdr:rowOff>
    </xdr:from>
    <xdr:to>
      <xdr:col>1</xdr:col>
      <xdr:colOff>34290</xdr:colOff>
      <xdr:row>368</xdr:row>
      <xdr:rowOff>47625</xdr:rowOff>
    </xdr:to>
    <xdr:pic>
      <xdr:nvPicPr>
        <xdr:cNvPr id="22" name="Picture 21" descr="KTC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75475465"/>
          <a:ext cx="800100" cy="6864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302895</xdr:colOff>
      <xdr:row>759</xdr:row>
      <xdr:rowOff>137160</xdr:rowOff>
    </xdr:from>
    <xdr:to>
      <xdr:col>1</xdr:col>
      <xdr:colOff>60960</xdr:colOff>
      <xdr:row>763</xdr:row>
      <xdr:rowOff>72390</xdr:rowOff>
    </xdr:to>
    <xdr:pic>
      <xdr:nvPicPr>
        <xdr:cNvPr id="25" name="Picture 24" descr="KTC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02895" y="150312120"/>
          <a:ext cx="802005" cy="72771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793</xdr:row>
      <xdr:rowOff>0</xdr:rowOff>
    </xdr:from>
    <xdr:to>
      <xdr:col>1</xdr:col>
      <xdr:colOff>5716</xdr:colOff>
      <xdr:row>796</xdr:row>
      <xdr:rowOff>142875</xdr:rowOff>
    </xdr:to>
    <xdr:pic>
      <xdr:nvPicPr>
        <xdr:cNvPr id="26" name="Picture 25" descr="KTC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171126150"/>
          <a:ext cx="771525" cy="7429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70</xdr:row>
      <xdr:rowOff>133350</xdr:rowOff>
    </xdr:from>
    <xdr:to>
      <xdr:col>0</xdr:col>
      <xdr:colOff>1040130</xdr:colOff>
      <xdr:row>74</xdr:row>
      <xdr:rowOff>31750</xdr:rowOff>
    </xdr:to>
    <xdr:pic>
      <xdr:nvPicPr>
        <xdr:cNvPr id="29" name="Picture 28" descr="KTC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14201775"/>
          <a:ext cx="762000" cy="698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238125</xdr:colOff>
      <xdr:row>104</xdr:row>
      <xdr:rowOff>57150</xdr:rowOff>
    </xdr:from>
    <xdr:to>
      <xdr:col>0</xdr:col>
      <xdr:colOff>973455</xdr:colOff>
      <xdr:row>108</xdr:row>
      <xdr:rowOff>0</xdr:rowOff>
    </xdr:to>
    <xdr:pic>
      <xdr:nvPicPr>
        <xdr:cNvPr id="30" name="Picture 29" descr="KTC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38125" y="20661630"/>
          <a:ext cx="735330" cy="73533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135</xdr:row>
      <xdr:rowOff>123825</xdr:rowOff>
    </xdr:from>
    <xdr:to>
      <xdr:col>1</xdr:col>
      <xdr:colOff>53340</xdr:colOff>
      <xdr:row>139</xdr:row>
      <xdr:rowOff>117475</xdr:rowOff>
    </xdr:to>
    <xdr:pic>
      <xdr:nvPicPr>
        <xdr:cNvPr id="31" name="Picture 30" descr="KTC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27851100"/>
          <a:ext cx="819150" cy="793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257176</xdr:colOff>
      <xdr:row>168</xdr:row>
      <xdr:rowOff>161925</xdr:rowOff>
    </xdr:from>
    <xdr:to>
      <xdr:col>1</xdr:col>
      <xdr:colOff>15241</xdr:colOff>
      <xdr:row>172</xdr:row>
      <xdr:rowOff>95250</xdr:rowOff>
    </xdr:to>
    <xdr:pic>
      <xdr:nvPicPr>
        <xdr:cNvPr id="32" name="Picture 31" descr="KTC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34509075"/>
          <a:ext cx="781050" cy="7334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200</xdr:row>
      <xdr:rowOff>161926</xdr:rowOff>
    </xdr:from>
    <xdr:to>
      <xdr:col>1</xdr:col>
      <xdr:colOff>43815</xdr:colOff>
      <xdr:row>204</xdr:row>
      <xdr:rowOff>142876</xdr:rowOff>
    </xdr:to>
    <xdr:pic>
      <xdr:nvPicPr>
        <xdr:cNvPr id="33" name="Picture 32" descr="KTC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41328975"/>
          <a:ext cx="809625" cy="7810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299</xdr:row>
      <xdr:rowOff>190500</xdr:rowOff>
    </xdr:from>
    <xdr:to>
      <xdr:col>1</xdr:col>
      <xdr:colOff>62866</xdr:colOff>
      <xdr:row>303</xdr:row>
      <xdr:rowOff>66675</xdr:rowOff>
    </xdr:to>
    <xdr:pic>
      <xdr:nvPicPr>
        <xdr:cNvPr id="34" name="Picture 33" descr="KTC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62036325"/>
          <a:ext cx="828675" cy="676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396</xdr:row>
      <xdr:rowOff>0</xdr:rowOff>
    </xdr:from>
    <xdr:to>
      <xdr:col>0</xdr:col>
      <xdr:colOff>1021080</xdr:colOff>
      <xdr:row>399</xdr:row>
      <xdr:rowOff>152400</xdr:rowOff>
    </xdr:to>
    <xdr:pic>
      <xdr:nvPicPr>
        <xdr:cNvPr id="35" name="Picture 34" descr="KTC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82143600"/>
          <a:ext cx="742950" cy="7524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257174</xdr:colOff>
      <xdr:row>430</xdr:row>
      <xdr:rowOff>66674</xdr:rowOff>
    </xdr:from>
    <xdr:to>
      <xdr:col>1</xdr:col>
      <xdr:colOff>24764</xdr:colOff>
      <xdr:row>434</xdr:row>
      <xdr:rowOff>1904</xdr:rowOff>
    </xdr:to>
    <xdr:pic>
      <xdr:nvPicPr>
        <xdr:cNvPr id="36" name="Picture 35" descr="KTC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89029540"/>
          <a:ext cx="790575" cy="7334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496</xdr:row>
      <xdr:rowOff>66675</xdr:rowOff>
    </xdr:from>
    <xdr:to>
      <xdr:col>0</xdr:col>
      <xdr:colOff>1040130</xdr:colOff>
      <xdr:row>500</xdr:row>
      <xdr:rowOff>47624</xdr:rowOff>
    </xdr:to>
    <xdr:pic>
      <xdr:nvPicPr>
        <xdr:cNvPr id="37" name="Picture 36" descr="KTC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102679500"/>
          <a:ext cx="762000" cy="78041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295275</xdr:colOff>
      <xdr:row>563</xdr:row>
      <xdr:rowOff>0</xdr:rowOff>
    </xdr:from>
    <xdr:to>
      <xdr:col>1</xdr:col>
      <xdr:colOff>62864</xdr:colOff>
      <xdr:row>566</xdr:row>
      <xdr:rowOff>114300</xdr:rowOff>
    </xdr:to>
    <xdr:pic>
      <xdr:nvPicPr>
        <xdr:cNvPr id="38" name="Picture 37" descr="KTC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5" y="116481225"/>
          <a:ext cx="789940" cy="714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257174</xdr:colOff>
      <xdr:row>628</xdr:row>
      <xdr:rowOff>161924</xdr:rowOff>
    </xdr:from>
    <xdr:to>
      <xdr:col>1</xdr:col>
      <xdr:colOff>62864</xdr:colOff>
      <xdr:row>632</xdr:row>
      <xdr:rowOff>104775</xdr:rowOff>
    </xdr:to>
    <xdr:pic>
      <xdr:nvPicPr>
        <xdr:cNvPr id="39" name="Picture 38" descr="KTC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130110865"/>
          <a:ext cx="828675" cy="74358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257174</xdr:colOff>
      <xdr:row>661</xdr:row>
      <xdr:rowOff>161925</xdr:rowOff>
    </xdr:from>
    <xdr:to>
      <xdr:col>0</xdr:col>
      <xdr:colOff>1040130</xdr:colOff>
      <xdr:row>665</xdr:row>
      <xdr:rowOff>114301</xdr:rowOff>
    </xdr:to>
    <xdr:pic>
      <xdr:nvPicPr>
        <xdr:cNvPr id="40" name="Picture 39" descr="KTC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136940925"/>
          <a:ext cx="762635" cy="7524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276224</xdr:colOff>
      <xdr:row>694</xdr:row>
      <xdr:rowOff>142874</xdr:rowOff>
    </xdr:from>
    <xdr:to>
      <xdr:col>1</xdr:col>
      <xdr:colOff>53340</xdr:colOff>
      <xdr:row>698</xdr:row>
      <xdr:rowOff>47625</xdr:rowOff>
    </xdr:to>
    <xdr:pic>
      <xdr:nvPicPr>
        <xdr:cNvPr id="41" name="Picture 40" descr="KTC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75590" y="143750665"/>
          <a:ext cx="800735" cy="70548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257174</xdr:colOff>
      <xdr:row>826</xdr:row>
      <xdr:rowOff>0</xdr:rowOff>
    </xdr:from>
    <xdr:to>
      <xdr:col>0</xdr:col>
      <xdr:colOff>1002030</xdr:colOff>
      <xdr:row>829</xdr:row>
      <xdr:rowOff>152400</xdr:rowOff>
    </xdr:to>
    <xdr:pic>
      <xdr:nvPicPr>
        <xdr:cNvPr id="42" name="Picture 41" descr="KTC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177955575"/>
          <a:ext cx="724535" cy="7524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257173</xdr:colOff>
      <xdr:row>1</xdr:row>
      <xdr:rowOff>161925</xdr:rowOff>
    </xdr:from>
    <xdr:to>
      <xdr:col>0</xdr:col>
      <xdr:colOff>866774</xdr:colOff>
      <xdr:row>5</xdr:row>
      <xdr:rowOff>38101</xdr:rowOff>
    </xdr:to>
    <xdr:pic>
      <xdr:nvPicPr>
        <xdr:cNvPr id="5" name="Picture 4" descr="KTC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352425"/>
          <a:ext cx="609600" cy="67627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TCL-master-data-la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rtCodesNew"/>
      <sheetName val="Master Schedule"/>
      <sheetName val="GoaMilesTrips"/>
      <sheetName val="ETMRoutes"/>
      <sheetName val="RouteTypeMaster"/>
      <sheetName val="ETMRouteStages"/>
      <sheetName val="Via"/>
      <sheetName val="Stand Departures"/>
      <sheetName val="KTCL Timings"/>
      <sheetName val="KTCLTimings"/>
      <sheetName val="Master Schedule Summary"/>
      <sheetName val="ETM Routes"/>
      <sheetName val="Tasks"/>
      <sheetName val="Route to be modified"/>
      <sheetName val="ETM Route Stages Old"/>
      <sheetName val="OldShortCodesNew"/>
      <sheetName val="RouteTypeMaster (2)"/>
      <sheetName val="StopTypeMaster"/>
      <sheetName val="TripTypeMaster"/>
      <sheetName val="BusTypeMaster"/>
      <sheetName val="VehicleModelMaster"/>
      <sheetName val="StopMaster"/>
      <sheetName val="States Master"/>
      <sheetName val="Non-Goa stops Master"/>
      <sheetName val="FareTable"/>
      <sheetName val="Multiple Reports"/>
      <sheetName val="Simple Report"/>
      <sheetName val="Advanced Pivot Report"/>
      <sheetName val="Night-out report"/>
      <sheetName val="Pivot Report"/>
      <sheetName val="Old Report"/>
      <sheetName val="KTCL-master-data-la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Yash Ganthe" id="{11136940-1E76-4B1A-8671-03FF019C8C62}" userId="S::yash_ganthe@persistent.com::07d85bcd-f1f3-4774-b0b1-547837f5af21" providerId="AD"/>
</personList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ash Ganthe" refreshedDate="45189.451370486109" backgroundQuery="1" createdVersion="8" refreshedVersion="8" minRefreshableVersion="3" recordCount="0" supportSubquery="1" supportAdvancedDrill="1" xr:uid="{F5DB8E9C-6B23-4E33-815D-CD81174C5EDD}">
  <cacheSource type="external" connectionId="7"/>
  <cacheFields count="4">
    <cacheField name="[MBSchedule].[Issuing Depot].[Issuing Depot]" caption="Issuing Depot" numFmtId="0" level="1">
      <sharedItems containsSemiMixedTypes="0" containsNonDate="0" containsString="0"/>
    </cacheField>
    <cacheField name="[MBSchedule].[Base route].[Base route]" caption="Base route" numFmtId="0" hierarchy="33" level="1">
      <sharedItems count="87">
        <s v="--"/>
        <s v="--ASALI"/>
        <s v="ASALI--CANACONA"/>
        <s v="ASALI-CANACONA-MARGAO"/>
        <s v="ASALI--MARGAO"/>
        <s v="AVALI--CANACONA"/>
        <s v="BALLI--CURCHOREM"/>
        <s v="CAB-DE-RAM--CANACONA"/>
        <s v="--CANACONA"/>
        <s v="CANACONA-CANACONA-PALOLEM"/>
        <s v="CANACONA--CHIPLEM"/>
        <s v="CANACONA-CUNCOLIM-MARGAO"/>
        <s v="-CANACONA-CURCHOREM"/>
        <s v="CANACONA--CURCHOREM"/>
        <s v="CANACONA--GAODONGARI"/>
        <s v="CANACONA--GOKULDE"/>
        <s v="CANACONA--INDRAWADO"/>
        <s v="CANACONA--KHOLA"/>
        <s v="CANACONA--KHOTIGAO"/>
        <s v="CANACONA--KUSKEM"/>
        <s v="CANACONA--LOLYE"/>
        <s v="-CANACONA-MARGAO"/>
        <s v="CANACONA--MARGAO"/>
        <s v="CANACONA--MATVEMOL"/>
        <s v="-CANACONA-MUDKUD"/>
        <s v="CANACONA--MUDKUD"/>
        <s v="CANACONA--PALOLEM"/>
        <s v="CANACONA--PEDDEM"/>
        <s v="CANACONA--POIGUINIM"/>
        <s v="CANACONA--POLLEM"/>
        <s v="CANACONA--SAVERDEM"/>
        <s v="CANACONA--SHRISTHAL"/>
        <s v="CANACONA--TISCON"/>
        <s v="CANACONA--TUDAL"/>
        <s v="CANACONA--VAGON"/>
        <s v="CANACONA--VAIZWADA"/>
        <s v="CHIPLEM-CANACONA-MARGAO"/>
        <s v="CHIPLEM--MARGAO"/>
        <s v="CUNCOLIM-CANACONA-MARGAO"/>
        <s v="-CUNCOLIM-MARGAO"/>
        <s v="CUNCOLIM--MARGAO"/>
        <s v="--CURCHOREM"/>
        <s v="CURCHOREM-CANACONA-POLLEM"/>
        <s v="CURCHOREM--KALAY"/>
        <s v="CURCHOREM--MARGAO"/>
        <s v="CURCHOREM--NETURLIM"/>
        <s v="CURCHOREM--SANGUEM"/>
        <s v="GAODONGARI-CANACONA-KHOLA"/>
        <s v="GAODONGARI-CANACONA-PALOLEM"/>
        <s v="GAODONGARI--MARGAO"/>
        <s v="GOKULDE--MARGAO"/>
        <s v="INDRAWADO--MARGAO"/>
        <s v="KALAY--MARGAO"/>
        <s v="KALAY--SANGUEM"/>
        <s v="KELVONA--MARGAO"/>
        <s v="KHOLA-CANACONA-MARGAO"/>
        <s v="KHOLA-CANACONA-SHRISTHAL"/>
        <s v="KHOLA--PALOLEM"/>
        <s v="KHOTIGAO-CANACONA-MARGAO"/>
        <s v="KHOTIGAO-CANACONA-TISCON"/>
        <s v="KUSKEM-CANACONA-MARGAO"/>
        <s v="LOLYE-CANACONA-MARGAO"/>
        <s v="LOLYE--POLLEM"/>
        <s v="--MARGAO"/>
        <s v="MARGAO-CANACONA-PALOLEM"/>
        <s v="MARGAO-CANACONA-POIGUINIM"/>
        <s v="MARGAO-CANACONA-POLLEM"/>
        <s v="MARGAO-CANACONA-SHRISTHAL"/>
        <s v="MARGAO-CANACONA-VAIZWADA"/>
        <s v="MARGAO-CUNCOLIM-PALOLEM"/>
        <s v="MARGAO--NETURLIM"/>
        <s v="MARGAO--PIRLA"/>
        <s v="MARGAO--SANGUEM"/>
        <s v="--NETURLIM"/>
        <s v="PALOLEM-CANACONA-SAVERDEM"/>
        <s v="PALOLEM-CANACONA-SHRISTHAL"/>
        <s v="PALOLEM--SHRISTHAL"/>
        <s v="PALOLEM--VAGON"/>
        <s v="PALOLEM--VAIZWADA"/>
        <s v="--PANAJI"/>
        <s v="PANAJI-PONDA-"/>
        <s v="--POLLEM"/>
        <s v="POLLEM--SHRISTHAL"/>
        <s v="--SANGUEM"/>
        <s v="SANGUEM--SAVERDEM"/>
        <s v="SANGUEM--VADEM"/>
        <s v="--TISCON"/>
      </sharedItems>
      <extLst>
        <ext xmlns:x15="http://schemas.microsoft.com/office/spreadsheetml/2010/11/main" uri="{4F2E5C28-24EA-4eb8-9CBF-B6C8F9C3D259}">
          <x15:cachedUniqueNames>
            <x15:cachedUniqueName index="0" name="[MBSchedule].[Base route].&amp;[--]"/>
            <x15:cachedUniqueName index="1" name="[MBSchedule].[Base route].&amp;[--ASALI]"/>
            <x15:cachedUniqueName index="2" name="[MBSchedule].[Base route].&amp;[ASALI--CANACONA]"/>
            <x15:cachedUniqueName index="3" name="[MBSchedule].[Base route].&amp;[ASALI-CANACONA-MARGAO]"/>
            <x15:cachedUniqueName index="4" name="[MBSchedule].[Base route].&amp;[ASALI--MARGAO]"/>
            <x15:cachedUniqueName index="5" name="[MBSchedule].[Base route].&amp;[AVALI--CANACONA]"/>
            <x15:cachedUniqueName index="6" name="[MBSchedule].[Base route].&amp;[BALLI--CURCHOREM]"/>
            <x15:cachedUniqueName index="7" name="[MBSchedule].[Base route].&amp;[CAB-DE-RAM--CANACONA]"/>
            <x15:cachedUniqueName index="8" name="[MBSchedule].[Base route].&amp;[--CANACONA]"/>
            <x15:cachedUniqueName index="9" name="[MBSchedule].[Base route].&amp;[CANACONA-CANACONA-PALOLEM]"/>
            <x15:cachedUniqueName index="10" name="[MBSchedule].[Base route].&amp;[CANACONA--CHIPLEM]"/>
            <x15:cachedUniqueName index="11" name="[MBSchedule].[Base route].&amp;[CANACONA-CUNCOLIM-MARGAO]"/>
            <x15:cachedUniqueName index="12" name="[MBSchedule].[Base route].&amp;[-CANACONA-CURCHOREM]"/>
            <x15:cachedUniqueName index="13" name="[MBSchedule].[Base route].&amp;[CANACONA--CURCHOREM]"/>
            <x15:cachedUniqueName index="14" name="[MBSchedule].[Base route].&amp;[CANACONA--GAODONGARI]"/>
            <x15:cachedUniqueName index="15" name="[MBSchedule].[Base route].&amp;[CANACONA--GOKULDE]"/>
            <x15:cachedUniqueName index="16" name="[MBSchedule].[Base route].&amp;[CANACONA--INDRAWADO]"/>
            <x15:cachedUniqueName index="17" name="[MBSchedule].[Base route].&amp;[CANACONA--KHOLA]"/>
            <x15:cachedUniqueName index="18" name="[MBSchedule].[Base route].&amp;[CANACONA--KHOTIGAO]"/>
            <x15:cachedUniqueName index="19" name="[MBSchedule].[Base route].&amp;[CANACONA--KUSKEM]"/>
            <x15:cachedUniqueName index="20" name="[MBSchedule].[Base route].&amp;[CANACONA--LOLYE]"/>
            <x15:cachedUniqueName index="21" name="[MBSchedule].[Base route].&amp;[-CANACONA-MARGAO]"/>
            <x15:cachedUniqueName index="22" name="[MBSchedule].[Base route].&amp;[CANACONA--MARGAO]"/>
            <x15:cachedUniqueName index="23" name="[MBSchedule].[Base route].&amp;[CANACONA--MATVEMOL]"/>
            <x15:cachedUniqueName index="24" name="[MBSchedule].[Base route].&amp;[-CANACONA-MUDKUD]"/>
            <x15:cachedUniqueName index="25" name="[MBSchedule].[Base route].&amp;[CANACONA--MUDKUD]"/>
            <x15:cachedUniqueName index="26" name="[MBSchedule].[Base route].&amp;[CANACONA--PALOLEM]"/>
            <x15:cachedUniqueName index="27" name="[MBSchedule].[Base route].&amp;[CANACONA--PEDDEM]"/>
            <x15:cachedUniqueName index="28" name="[MBSchedule].[Base route].&amp;[CANACONA--POIGUINIM]"/>
            <x15:cachedUniqueName index="29" name="[MBSchedule].[Base route].&amp;[CANACONA--POLLEM]"/>
            <x15:cachedUniqueName index="30" name="[MBSchedule].[Base route].&amp;[CANACONA--SAVERDEM]"/>
            <x15:cachedUniqueName index="31" name="[MBSchedule].[Base route].&amp;[CANACONA--SHRISTHAL]"/>
            <x15:cachedUniqueName index="32" name="[MBSchedule].[Base route].&amp;[CANACONA--TISCON]"/>
            <x15:cachedUniqueName index="33" name="[MBSchedule].[Base route].&amp;[CANACONA--TUDAL]"/>
            <x15:cachedUniqueName index="34" name="[MBSchedule].[Base route].&amp;[CANACONA--VAGON]"/>
            <x15:cachedUniqueName index="35" name="[MBSchedule].[Base route].&amp;[CANACONA--VAIZWADA]"/>
            <x15:cachedUniqueName index="36" name="[MBSchedule].[Base route].&amp;[CHIPLEM-CANACONA-MARGAO]"/>
            <x15:cachedUniqueName index="37" name="[MBSchedule].[Base route].&amp;[CHIPLEM--MARGAO]"/>
            <x15:cachedUniqueName index="38" name="[MBSchedule].[Base route].&amp;[CUNCOLIM-CANACONA-MARGAO]"/>
            <x15:cachedUniqueName index="39" name="[MBSchedule].[Base route].&amp;[-CUNCOLIM-MARGAO]"/>
            <x15:cachedUniqueName index="40" name="[MBSchedule].[Base route].&amp;[CUNCOLIM--MARGAO]"/>
            <x15:cachedUniqueName index="41" name="[MBSchedule].[Base route].&amp;[--CURCHOREM]"/>
            <x15:cachedUniqueName index="42" name="[MBSchedule].[Base route].&amp;[CURCHOREM-CANACONA-POLLEM]"/>
            <x15:cachedUniqueName index="43" name="[MBSchedule].[Base route].&amp;[CURCHOREM--KALAY]"/>
            <x15:cachedUniqueName index="44" name="[MBSchedule].[Base route].&amp;[CURCHOREM--MARGAO]"/>
            <x15:cachedUniqueName index="45" name="[MBSchedule].[Base route].&amp;[CURCHOREM--NETURLIM]"/>
            <x15:cachedUniqueName index="46" name="[MBSchedule].[Base route].&amp;[CURCHOREM--SANGUEM]"/>
            <x15:cachedUniqueName index="47" name="[MBSchedule].[Base route].&amp;[GAODONGARI-CANACONA-KHOLA]"/>
            <x15:cachedUniqueName index="48" name="[MBSchedule].[Base route].&amp;[GAODONGARI-CANACONA-PALOLEM]"/>
            <x15:cachedUniqueName index="49" name="[MBSchedule].[Base route].&amp;[GAODONGARI--MARGAO]"/>
            <x15:cachedUniqueName index="50" name="[MBSchedule].[Base route].&amp;[GOKULDE--MARGAO]"/>
            <x15:cachedUniqueName index="51" name="[MBSchedule].[Base route].&amp;[INDRAWADO--MARGAO]"/>
            <x15:cachedUniqueName index="52" name="[MBSchedule].[Base route].&amp;[KALAY--MARGAO]"/>
            <x15:cachedUniqueName index="53" name="[MBSchedule].[Base route].&amp;[KALAY--SANGUEM]"/>
            <x15:cachedUniqueName index="54" name="[MBSchedule].[Base route].&amp;[KELVONA--MARGAO]"/>
            <x15:cachedUniqueName index="55" name="[MBSchedule].[Base route].&amp;[KHOLA-CANACONA-MARGAO]"/>
            <x15:cachedUniqueName index="56" name="[MBSchedule].[Base route].&amp;[KHOLA-CANACONA-SHRISTHAL]"/>
            <x15:cachedUniqueName index="57" name="[MBSchedule].[Base route].&amp;[KHOLA--PALOLEM]"/>
            <x15:cachedUniqueName index="58" name="[MBSchedule].[Base route].&amp;[KHOTIGAO-CANACONA-MARGAO]"/>
            <x15:cachedUniqueName index="59" name="[MBSchedule].[Base route].&amp;[KHOTIGAO-CANACONA-TISCON]"/>
            <x15:cachedUniqueName index="60" name="[MBSchedule].[Base route].&amp;[KUSKEM-CANACONA-MARGAO]"/>
            <x15:cachedUniqueName index="61" name="[MBSchedule].[Base route].&amp;[LOLYE-CANACONA-MARGAO]"/>
            <x15:cachedUniqueName index="62" name="[MBSchedule].[Base route].&amp;[LOLYE--POLLEM]"/>
            <x15:cachedUniqueName index="63" name="[MBSchedule].[Base route].&amp;[--MARGAO]"/>
            <x15:cachedUniqueName index="64" name="[MBSchedule].[Base route].&amp;[MARGAO-CANACONA-PALOLEM]"/>
            <x15:cachedUniqueName index="65" name="[MBSchedule].[Base route].&amp;[MARGAO-CANACONA-POIGUINIM]"/>
            <x15:cachedUniqueName index="66" name="[MBSchedule].[Base route].&amp;[MARGAO-CANACONA-POLLEM]"/>
            <x15:cachedUniqueName index="67" name="[MBSchedule].[Base route].&amp;[MARGAO-CANACONA-SHRISTHAL]"/>
            <x15:cachedUniqueName index="68" name="[MBSchedule].[Base route].&amp;[MARGAO-CANACONA-VAIZWADA]"/>
            <x15:cachedUniqueName index="69" name="[MBSchedule].[Base route].&amp;[MARGAO-CUNCOLIM-PALOLEM]"/>
            <x15:cachedUniqueName index="70" name="[MBSchedule].[Base route].&amp;[MARGAO--NETURLIM]"/>
            <x15:cachedUniqueName index="71" name="[MBSchedule].[Base route].&amp;[MARGAO--PIRLA]"/>
            <x15:cachedUniqueName index="72" name="[MBSchedule].[Base route].&amp;[MARGAO--SANGUEM]"/>
            <x15:cachedUniqueName index="73" name="[MBSchedule].[Base route].&amp;[--NETURLIM]"/>
            <x15:cachedUniqueName index="74" name="[MBSchedule].[Base route].&amp;[PALOLEM-CANACONA-SAVERDEM]"/>
            <x15:cachedUniqueName index="75" name="[MBSchedule].[Base route].&amp;[PALOLEM-CANACONA-SHRISTHAL]"/>
            <x15:cachedUniqueName index="76" name="[MBSchedule].[Base route].&amp;[PALOLEM--SHRISTHAL]"/>
            <x15:cachedUniqueName index="77" name="[MBSchedule].[Base route].&amp;[PALOLEM--VAGON]"/>
            <x15:cachedUniqueName index="78" name="[MBSchedule].[Base route].&amp;[PALOLEM--VAIZWADA]"/>
            <x15:cachedUniqueName index="79" name="[MBSchedule].[Base route].&amp;[--PANAJI]"/>
            <x15:cachedUniqueName index="80" name="[MBSchedule].[Base route].&amp;[PANAJI-PONDA-]"/>
            <x15:cachedUniqueName index="81" name="[MBSchedule].[Base route].&amp;[--POLLEM]"/>
            <x15:cachedUniqueName index="82" name="[MBSchedule].[Base route].&amp;[POLLEM--SHRISTHAL]"/>
            <x15:cachedUniqueName index="83" name="[MBSchedule].[Base route].&amp;[--SANGUEM]"/>
            <x15:cachedUniqueName index="84" name="[MBSchedule].[Base route].&amp;[SANGUEM--SAVERDEM]"/>
            <x15:cachedUniqueName index="85" name="[MBSchedule].[Base route].&amp;[SANGUEM--VADEM]"/>
            <x15:cachedUniqueName index="86" name="[MBSchedule].[Base route].&amp;[--TISCON]"/>
          </x15:cachedUniqueNames>
        </ext>
      </extLst>
    </cacheField>
    <cacheField name="[MBSchedule].[Direction].[Direction]" caption="Direction" numFmtId="0" hierarchy="30" level="1">
      <sharedItems count="3">
        <s v="U"/>
        <s v="R"/>
        <s v="O"/>
      </sharedItems>
      <extLst>
        <ext xmlns:x15="http://schemas.microsoft.com/office/spreadsheetml/2010/11/main" uri="{4F2E5C28-24EA-4eb8-9CBF-B6C8F9C3D259}">
          <x15:cachedUniqueNames>
            <x15:cachedUniqueName index="0" name="[MBSchedule].[Direction].&amp;[U]"/>
            <x15:cachedUniqueName index="1" name="[MBSchedule].[Direction].&amp;[R]"/>
            <x15:cachedUniqueName index="2" name="[MBSchedule].[Direction].&amp;[O]"/>
          </x15:cachedUniqueNames>
        </ext>
      </extLst>
    </cacheField>
    <cacheField name="[MBSchedule].[Dep].[Dep]" caption="Dep" numFmtId="0" hierarchy="9" level="1">
      <sharedItems containsSemiMixedTypes="0" containsNonDate="0" containsDate="1" containsString="0" minDate="1899-12-30T00:00:00" maxDate="1899-12-31T00:00:00" count="153">
        <d v="1899-12-30T00:00:00"/>
        <d v="1899-12-30T12:35:00"/>
        <d v="1899-12-30T14:10:00"/>
        <d v="1899-12-30T06:40:00"/>
        <d v="1899-12-30T17:50:00"/>
        <d v="1899-12-30T08:05:00"/>
        <d v="1899-12-30T14:15:00"/>
        <d v="1899-12-30T17:15:00"/>
        <d v="1899-12-30T07:00:00"/>
        <d v="1899-12-30T08:35:00"/>
        <d v="1899-12-30T15:15:00"/>
        <d v="1899-12-30T19:00:00"/>
        <d v="1899-12-30T08:00:00"/>
        <d v="1899-12-30T08:45:00"/>
        <d v="1899-12-30T07:35:00"/>
        <d v="1899-12-30T08:30:00"/>
        <d v="1899-12-30T09:15:00"/>
        <d v="1899-12-30T09:25:00"/>
        <d v="1899-12-30T12:15:00"/>
        <d v="1899-12-30T12:30:00"/>
        <d v="1899-12-30T13:00:00"/>
        <d v="1899-12-30T14:20:00"/>
        <d v="1899-12-30T16:00:00"/>
        <d v="1899-12-30T18:00:00"/>
        <d v="1899-12-30T08:25:00"/>
        <d v="1899-12-30T08:40:00"/>
        <d v="1899-12-30T09:30:00"/>
        <d v="1899-12-30T09:50:00"/>
        <d v="1899-12-30T10:50:00"/>
        <d v="1899-12-30T12:05:00"/>
        <d v="1899-12-30T13:05:00"/>
        <d v="1899-12-30T13:25:00"/>
        <d v="1899-12-30T14:30:00"/>
        <d v="1899-12-30T15:05:00"/>
        <d v="1899-12-30T07:30:00"/>
        <d v="1899-12-30T08:10:00"/>
        <d v="1899-12-30T08:50:00"/>
        <d v="1899-12-30T08:55:00"/>
        <d v="1899-12-30T09:35:00"/>
        <d v="1899-12-30T10:45:00"/>
        <d v="1899-12-30T11:20:00"/>
        <d v="1899-12-30T11:35:00"/>
        <d v="1899-12-30T11:45:00"/>
        <d v="1899-12-30T12:45:00"/>
        <d v="1899-12-30T14:45:00"/>
        <d v="1899-12-30T15:30:00"/>
        <d v="1899-12-30T15:40:00"/>
        <d v="1899-12-30T17:00:00"/>
        <d v="1899-12-30T17:10:00"/>
        <d v="1899-12-30T17:55:00"/>
        <d v="1899-12-30T07:25:00"/>
        <d v="1899-12-30T09:05:00"/>
        <d v="1899-12-30T09:40:00"/>
        <d v="1899-12-30T10:00:00"/>
        <d v="1899-12-30T10:35:00"/>
        <d v="1899-12-30T11:15:00"/>
        <d v="1899-12-30T13:15:00"/>
        <d v="1899-12-30T14:40:00"/>
        <d v="1899-12-30T15:00:00"/>
        <d v="1899-12-30T16:05:00"/>
        <d v="1899-12-30T16:20:00"/>
        <d v="1899-12-30T16:40:00"/>
        <d v="1899-12-30T11:30:00"/>
        <d v="1899-12-30T13:20:00"/>
        <d v="1899-12-30T17:30:00"/>
        <d v="1899-12-30T06:50:00"/>
        <d v="1899-12-30T12:55:00"/>
        <d v="1899-12-30T16:30:00"/>
        <d v="1899-12-30T14:55:00"/>
        <d v="1899-12-30T07:45:00"/>
        <d v="1899-12-30T13:45:00"/>
        <d v="1899-12-30T10:30:00"/>
        <d v="1899-12-30T12:10:00"/>
        <d v="1899-12-30T12:40:00"/>
        <d v="1899-12-30T15:10:00"/>
        <d v="1899-12-30T18:20:00"/>
        <d v="1899-12-30T19:10:00"/>
        <d v="1899-12-30T08:20:00"/>
        <d v="1899-12-30T16:15:00"/>
        <d v="1899-12-30T16:45:00"/>
        <d v="1899-12-30T07:15:00"/>
        <d v="1899-12-30T17:45:00"/>
        <d v="1899-12-30T18:25:00"/>
        <d v="1899-12-30T18:35:00"/>
        <d v="1899-12-30T06:20:00"/>
        <d v="1899-12-30T06:45:00"/>
        <d v="1899-12-30T08:15:00"/>
        <d v="1899-12-30T11:40:00"/>
        <d v="1899-12-30T13:40:00"/>
        <d v="1899-12-30T07:40:00"/>
        <d v="1899-12-30T10:10:00"/>
        <d v="1899-12-30T11:25:00"/>
        <d v="1899-12-30T13:10:00"/>
        <d v="1899-12-30T17:40:00"/>
        <d v="1899-12-30T05:45:00"/>
        <d v="1899-12-30T10:25:00"/>
        <d v="1899-12-30T10:40:00"/>
        <d v="1899-12-30T14:05:00"/>
        <d v="1899-12-30T09:00:00"/>
        <d v="1899-12-30T12:25:00"/>
        <d v="1899-12-30T17:25:00"/>
        <d v="1899-12-30T09:55:00"/>
        <d v="1899-12-30T16:55:00"/>
        <d v="1899-12-30T12:20:00"/>
        <d v="1899-12-30T07:10:00"/>
        <d v="1899-12-30T12:00:00"/>
        <d v="1899-12-30T15:45:00"/>
        <d v="1899-12-30T06:30:00"/>
        <d v="1899-12-30T17:05:00"/>
        <d v="1899-12-30T06:00:00"/>
        <d v="1899-12-30T06:35:00"/>
        <d v="1899-12-30T13:30:00"/>
        <d v="1899-12-30T16:10:00"/>
        <d v="1899-12-30T16:50:00"/>
        <d v="1899-12-30T10:15:00"/>
        <d v="1899-12-30T12:50:00"/>
        <d v="1899-12-30T18:05:00"/>
        <d v="1899-12-30T11:00:00"/>
        <d v="1899-12-30T15:35:00"/>
        <d v="1899-12-30T18:10:00"/>
        <d v="1899-12-30T20:35:00"/>
        <d v="1899-12-30T19:40:00"/>
        <d v="1899-12-30T05:30:00"/>
        <d v="1899-12-30T07:20:00"/>
        <d v="1899-12-30T10:55:00"/>
        <d v="1899-12-30T20:15:00"/>
        <d v="1899-12-30T09:10:00"/>
        <d v="1899-12-30T11:55:00"/>
        <d v="1899-12-30T15:55:00"/>
        <d v="1899-12-30T19:15:00"/>
        <d v="1899-12-30T06:10:00"/>
        <d v="1899-12-30T11:05:00"/>
        <d v="1899-12-30T18:50:00"/>
        <d v="1899-12-30T18:30:00"/>
        <d v="1899-12-30T18:45:00"/>
        <d v="1899-12-30T17:20:00"/>
        <d v="1899-12-30T18:15:00"/>
        <d v="1899-12-30T07:05:00"/>
        <d v="1899-12-30T06:55:00"/>
        <d v="1899-12-30T10:05:00"/>
        <d v="1899-12-30T15:50:00"/>
        <d v="1899-12-30T16:25:00"/>
        <d v="1899-12-30T05:50:00"/>
        <d v="1899-12-30T06:05:00"/>
        <d v="1899-12-30T14:25:00"/>
        <d v="1899-12-30T07:50:00"/>
        <d v="1899-12-30T17:35:00"/>
        <d v="1899-12-30T06:15:00"/>
        <d v="1899-12-30T10:20:00"/>
        <d v="1899-12-30T14:00:00"/>
        <d v="1899-12-30T15:25:00"/>
        <d v="1899-12-30T19:55:00"/>
        <d v="1899-12-30T09:45:00"/>
      </sharedItems>
      <extLst>
        <ext xmlns:x15="http://schemas.microsoft.com/office/spreadsheetml/2010/11/main" uri="{4F2E5C28-24EA-4eb8-9CBF-B6C8F9C3D259}">
          <x15:cachedUniqueNames>
            <x15:cachedUniqueName index="0" name="[MBSchedule].[Dep].&amp;[1899-12-30T00:00:00]"/>
            <x15:cachedUniqueName index="1" name="[MBSchedule].[Dep].&amp;[1899-12-30T12:35:00]"/>
            <x15:cachedUniqueName index="2" name="[MBSchedule].[Dep].&amp;[1899-12-30T14:10:00]"/>
            <x15:cachedUniqueName index="3" name="[MBSchedule].[Dep].&amp;[1899-12-30T06:40:00]"/>
            <x15:cachedUniqueName index="4" name="[MBSchedule].[Dep].&amp;[1899-12-30T17:50:00]"/>
            <x15:cachedUniqueName index="5" name="[MBSchedule].[Dep].&amp;[1899-12-30T08:05:00]"/>
            <x15:cachedUniqueName index="6" name="[MBSchedule].[Dep].&amp;[1899-12-30T14:15:00]"/>
            <x15:cachedUniqueName index="7" name="[MBSchedule].[Dep].&amp;[1899-12-30T17:15:00]"/>
            <x15:cachedUniqueName index="8" name="[MBSchedule].[Dep].&amp;[1899-12-30T07:00:00]"/>
            <x15:cachedUniqueName index="9" name="[MBSchedule].[Dep].&amp;[1899-12-30T08:35:00]"/>
            <x15:cachedUniqueName index="10" name="[MBSchedule].[Dep].&amp;[1899-12-30T15:15:00]"/>
            <x15:cachedUniqueName index="11" name="[MBSchedule].[Dep].&amp;[1899-12-30T19:00:00]"/>
            <x15:cachedUniqueName index="12" name="[MBSchedule].[Dep].&amp;[1899-12-30T08:00:00]"/>
            <x15:cachedUniqueName index="13" name="[MBSchedule].[Dep].&amp;[1899-12-30T08:45:00]"/>
            <x15:cachedUniqueName index="14" name="[MBSchedule].[Dep].&amp;[1899-12-30T07:35:00]"/>
            <x15:cachedUniqueName index="15" name="[MBSchedule].[Dep].&amp;[1899-12-30T08:30:00]"/>
            <x15:cachedUniqueName index="16" name="[MBSchedule].[Dep].&amp;[1899-12-30T09:15:00]"/>
            <x15:cachedUniqueName index="17" name="[MBSchedule].[Dep].&amp;[1899-12-30T09:25:00]"/>
            <x15:cachedUniqueName index="18" name="[MBSchedule].[Dep].&amp;[1899-12-30T12:15:00]"/>
            <x15:cachedUniqueName index="19" name="[MBSchedule].[Dep].&amp;[1899-12-30T12:30:00]"/>
            <x15:cachedUniqueName index="20" name="[MBSchedule].[Dep].&amp;[1899-12-30T13:00:00]"/>
            <x15:cachedUniqueName index="21" name="[MBSchedule].[Dep].&amp;[1899-12-30T14:20:00]"/>
            <x15:cachedUniqueName index="22" name="[MBSchedule].[Dep].&amp;[1899-12-30T16:00:00]"/>
            <x15:cachedUniqueName index="23" name="[MBSchedule].[Dep].&amp;[1899-12-30T18:00:00]"/>
            <x15:cachedUniqueName index="24" name="[MBSchedule].[Dep].&amp;[1899-12-30T08:25:00]"/>
            <x15:cachedUniqueName index="25" name="[MBSchedule].[Dep].&amp;[1899-12-30T08:40:00]"/>
            <x15:cachedUniqueName index="26" name="[MBSchedule].[Dep].&amp;[1899-12-30T09:30:00]"/>
            <x15:cachedUniqueName index="27" name="[MBSchedule].[Dep].&amp;[1899-12-30T09:50:00]"/>
            <x15:cachedUniqueName index="28" name="[MBSchedule].[Dep].&amp;[1899-12-30T10:50:00]"/>
            <x15:cachedUniqueName index="29" name="[MBSchedule].[Dep].&amp;[1899-12-30T12:05:00]"/>
            <x15:cachedUniqueName index="30" name="[MBSchedule].[Dep].&amp;[1899-12-30T13:05:00]"/>
            <x15:cachedUniqueName index="31" name="[MBSchedule].[Dep].&amp;[1899-12-30T13:25:00]"/>
            <x15:cachedUniqueName index="32" name="[MBSchedule].[Dep].&amp;[1899-12-30T14:30:00]"/>
            <x15:cachedUniqueName index="33" name="[MBSchedule].[Dep].&amp;[1899-12-30T15:05:00]"/>
            <x15:cachedUniqueName index="34" name="[MBSchedule].[Dep].&amp;[1899-12-30T07:30:00]"/>
            <x15:cachedUniqueName index="35" name="[MBSchedule].[Dep].&amp;[1899-12-30T08:10:00]"/>
            <x15:cachedUniqueName index="36" name="[MBSchedule].[Dep].&amp;[1899-12-30T08:50:00]"/>
            <x15:cachedUniqueName index="37" name="[MBSchedule].[Dep].&amp;[1899-12-30T08:55:00]"/>
            <x15:cachedUniqueName index="38" name="[MBSchedule].[Dep].&amp;[1899-12-30T09:35:00]"/>
            <x15:cachedUniqueName index="39" name="[MBSchedule].[Dep].&amp;[1899-12-30T10:45:00]"/>
            <x15:cachedUniqueName index="40" name="[MBSchedule].[Dep].&amp;[1899-12-30T11:20:00]"/>
            <x15:cachedUniqueName index="41" name="[MBSchedule].[Dep].&amp;[1899-12-30T11:35:00]"/>
            <x15:cachedUniqueName index="42" name="[MBSchedule].[Dep].&amp;[1899-12-30T11:45:00]"/>
            <x15:cachedUniqueName index="43" name="[MBSchedule].[Dep].&amp;[1899-12-30T12:45:00]"/>
            <x15:cachedUniqueName index="44" name="[MBSchedule].[Dep].&amp;[1899-12-30T14:45:00]"/>
            <x15:cachedUniqueName index="45" name="[MBSchedule].[Dep].&amp;[1899-12-30T15:30:00]"/>
            <x15:cachedUniqueName index="46" name="[MBSchedule].[Dep].&amp;[1899-12-30T15:40:00]"/>
            <x15:cachedUniqueName index="47" name="[MBSchedule].[Dep].&amp;[1899-12-30T17:00:00]"/>
            <x15:cachedUniqueName index="48" name="[MBSchedule].[Dep].&amp;[1899-12-30T17:10:00]"/>
            <x15:cachedUniqueName index="49" name="[MBSchedule].[Dep].&amp;[1899-12-30T17:55:00]"/>
            <x15:cachedUniqueName index="50" name="[MBSchedule].[Dep].&amp;[1899-12-30T07:25:00]"/>
            <x15:cachedUniqueName index="51" name="[MBSchedule].[Dep].&amp;[1899-12-30T09:05:00]"/>
            <x15:cachedUniqueName index="52" name="[MBSchedule].[Dep].&amp;[1899-12-30T09:40:00]"/>
            <x15:cachedUniqueName index="53" name="[MBSchedule].[Dep].&amp;[1899-12-30T10:00:00]"/>
            <x15:cachedUniqueName index="54" name="[MBSchedule].[Dep].&amp;[1899-12-30T10:35:00]"/>
            <x15:cachedUniqueName index="55" name="[MBSchedule].[Dep].&amp;[1899-12-30T11:15:00]"/>
            <x15:cachedUniqueName index="56" name="[MBSchedule].[Dep].&amp;[1899-12-30T13:15:00]"/>
            <x15:cachedUniqueName index="57" name="[MBSchedule].[Dep].&amp;[1899-12-30T14:40:00]"/>
            <x15:cachedUniqueName index="58" name="[MBSchedule].[Dep].&amp;[1899-12-30T15:00:00]"/>
            <x15:cachedUniqueName index="59" name="[MBSchedule].[Dep].&amp;[1899-12-30T16:05:00]"/>
            <x15:cachedUniqueName index="60" name="[MBSchedule].[Dep].&amp;[1899-12-30T16:20:00]"/>
            <x15:cachedUniqueName index="61" name="[MBSchedule].[Dep].&amp;[1899-12-30T16:40:00]"/>
            <x15:cachedUniqueName index="62" name="[MBSchedule].[Dep].&amp;[1899-12-30T11:30:00]"/>
            <x15:cachedUniqueName index="63" name="[MBSchedule].[Dep].&amp;[1899-12-30T13:20:00]"/>
            <x15:cachedUniqueName index="64" name="[MBSchedule].[Dep].&amp;[1899-12-30T17:30:00]"/>
            <x15:cachedUniqueName index="65" name="[MBSchedule].[Dep].&amp;[1899-12-30T06:50:00]"/>
            <x15:cachedUniqueName index="66" name="[MBSchedule].[Dep].&amp;[1899-12-30T12:55:00]"/>
            <x15:cachedUniqueName index="67" name="[MBSchedule].[Dep].&amp;[1899-12-30T16:30:00]"/>
            <x15:cachedUniqueName index="68" name="[MBSchedule].[Dep].&amp;[1899-12-30T14:55:00]"/>
            <x15:cachedUniqueName index="69" name="[MBSchedule].[Dep].&amp;[1899-12-30T07:45:00]"/>
            <x15:cachedUniqueName index="70" name="[MBSchedule].[Dep].&amp;[1899-12-30T13:45:00]"/>
            <x15:cachedUniqueName index="71" name="[MBSchedule].[Dep].&amp;[1899-12-30T10:30:00]"/>
            <x15:cachedUniqueName index="72" name="[MBSchedule].[Dep].&amp;[1899-12-30T12:10:00]"/>
            <x15:cachedUniqueName index="73" name="[MBSchedule].[Dep].&amp;[1899-12-30T12:40:00]"/>
            <x15:cachedUniqueName index="74" name="[MBSchedule].[Dep].&amp;[1899-12-30T15:10:00]"/>
            <x15:cachedUniqueName index="75" name="[MBSchedule].[Dep].&amp;[1899-12-30T18:20:00]"/>
            <x15:cachedUniqueName index="76" name="[MBSchedule].[Dep].&amp;[1899-12-30T19:10:00]"/>
            <x15:cachedUniqueName index="77" name="[MBSchedule].[Dep].&amp;[1899-12-30T08:20:00]"/>
            <x15:cachedUniqueName index="78" name="[MBSchedule].[Dep].&amp;[1899-12-30T16:15:00]"/>
            <x15:cachedUniqueName index="79" name="[MBSchedule].[Dep].&amp;[1899-12-30T16:45:00]"/>
            <x15:cachedUniqueName index="80" name="[MBSchedule].[Dep].&amp;[1899-12-30T07:15:00]"/>
            <x15:cachedUniqueName index="81" name="[MBSchedule].[Dep].&amp;[1899-12-30T17:45:00]"/>
            <x15:cachedUniqueName index="82" name="[MBSchedule].[Dep].&amp;[1899-12-30T18:25:00]"/>
            <x15:cachedUniqueName index="83" name="[MBSchedule].[Dep].&amp;[1899-12-30T18:35:00]"/>
            <x15:cachedUniqueName index="84" name="[MBSchedule].[Dep].&amp;[1899-12-30T06:20:00]"/>
            <x15:cachedUniqueName index="85" name="[MBSchedule].[Dep].&amp;[1899-12-30T06:45:00]"/>
            <x15:cachedUniqueName index="86" name="[MBSchedule].[Dep].&amp;[1899-12-30T08:15:00]"/>
            <x15:cachedUniqueName index="87" name="[MBSchedule].[Dep].&amp;[1899-12-30T11:40:00]"/>
            <x15:cachedUniqueName index="88" name="[MBSchedule].[Dep].&amp;[1899-12-30T13:40:00]"/>
            <x15:cachedUniqueName index="89" name="[MBSchedule].[Dep].&amp;[1899-12-30T07:40:00]"/>
            <x15:cachedUniqueName index="90" name="[MBSchedule].[Dep].&amp;[1899-12-30T10:10:00]"/>
            <x15:cachedUniqueName index="91" name="[MBSchedule].[Dep].&amp;[1899-12-30T11:25:00]"/>
            <x15:cachedUniqueName index="92" name="[MBSchedule].[Dep].&amp;[1899-12-30T13:10:00]"/>
            <x15:cachedUniqueName index="93" name="[MBSchedule].[Dep].&amp;[1899-12-30T17:40:00]"/>
            <x15:cachedUniqueName index="94" name="[MBSchedule].[Dep].&amp;[1899-12-30T05:45:00]"/>
            <x15:cachedUniqueName index="95" name="[MBSchedule].[Dep].&amp;[1899-12-30T10:25:00]"/>
            <x15:cachedUniqueName index="96" name="[MBSchedule].[Dep].&amp;[1899-12-30T10:40:00]"/>
            <x15:cachedUniqueName index="97" name="[MBSchedule].[Dep].&amp;[1899-12-30T14:05:00]"/>
            <x15:cachedUniqueName index="98" name="[MBSchedule].[Dep].&amp;[1899-12-30T09:00:00]"/>
            <x15:cachedUniqueName index="99" name="[MBSchedule].[Dep].&amp;[1899-12-30T12:25:00]"/>
            <x15:cachedUniqueName index="100" name="[MBSchedule].[Dep].&amp;[1899-12-30T17:25:00]"/>
            <x15:cachedUniqueName index="101" name="[MBSchedule].[Dep].&amp;[1899-12-30T09:55:00]"/>
            <x15:cachedUniqueName index="102" name="[MBSchedule].[Dep].&amp;[1899-12-30T16:55:00]"/>
            <x15:cachedUniqueName index="103" name="[MBSchedule].[Dep].&amp;[1899-12-30T12:20:00]"/>
            <x15:cachedUniqueName index="104" name="[MBSchedule].[Dep].&amp;[1899-12-30T07:10:00]"/>
            <x15:cachedUniqueName index="105" name="[MBSchedule].[Dep].&amp;[1899-12-30T12:00:00]"/>
            <x15:cachedUniqueName index="106" name="[MBSchedule].[Dep].&amp;[1899-12-30T15:45:00]"/>
            <x15:cachedUniqueName index="107" name="[MBSchedule].[Dep].&amp;[1899-12-30T06:30:00]"/>
            <x15:cachedUniqueName index="108" name="[MBSchedule].[Dep].&amp;[1899-12-30T17:05:00]"/>
            <x15:cachedUniqueName index="109" name="[MBSchedule].[Dep].&amp;[1899-12-30T06:00:00]"/>
            <x15:cachedUniqueName index="110" name="[MBSchedule].[Dep].&amp;[1899-12-30T06:35:00]"/>
            <x15:cachedUniqueName index="111" name="[MBSchedule].[Dep].&amp;[1899-12-30T13:30:00]"/>
            <x15:cachedUniqueName index="112" name="[MBSchedule].[Dep].&amp;[1899-12-30T16:10:00]"/>
            <x15:cachedUniqueName index="113" name="[MBSchedule].[Dep].&amp;[1899-12-30T16:50:00]"/>
            <x15:cachedUniqueName index="114" name="[MBSchedule].[Dep].&amp;[1899-12-30T10:15:00]"/>
            <x15:cachedUniqueName index="115" name="[MBSchedule].[Dep].&amp;[1899-12-30T12:50:00]"/>
            <x15:cachedUniqueName index="116" name="[MBSchedule].[Dep].&amp;[1899-12-30T18:05:00]"/>
            <x15:cachedUniqueName index="117" name="[MBSchedule].[Dep].&amp;[1899-12-30T11:00:00]"/>
            <x15:cachedUniqueName index="118" name="[MBSchedule].[Dep].&amp;[1899-12-30T15:35:00]"/>
            <x15:cachedUniqueName index="119" name="[MBSchedule].[Dep].&amp;[1899-12-30T18:10:00]"/>
            <x15:cachedUniqueName index="120" name="[MBSchedule].[Dep].&amp;[1899-12-30T20:35:00]"/>
            <x15:cachedUniqueName index="121" name="[MBSchedule].[Dep].&amp;[1899-12-30T19:40:00]"/>
            <x15:cachedUniqueName index="122" name="[MBSchedule].[Dep].&amp;[1899-12-30T05:30:00]"/>
            <x15:cachedUniqueName index="123" name="[MBSchedule].[Dep].&amp;[1899-12-30T07:20:00]"/>
            <x15:cachedUniqueName index="124" name="[MBSchedule].[Dep].&amp;[1899-12-30T10:55:00]"/>
            <x15:cachedUniqueName index="125" name="[MBSchedule].[Dep].&amp;[1899-12-30T20:15:00]"/>
            <x15:cachedUniqueName index="126" name="[MBSchedule].[Dep].&amp;[1899-12-30T09:10:00]"/>
            <x15:cachedUniqueName index="127" name="[MBSchedule].[Dep].&amp;[1899-12-30T11:55:00]"/>
            <x15:cachedUniqueName index="128" name="[MBSchedule].[Dep].&amp;[1899-12-30T15:55:00]"/>
            <x15:cachedUniqueName index="129" name="[MBSchedule].[Dep].&amp;[1899-12-30T19:15:00]"/>
            <x15:cachedUniqueName index="130" name="[MBSchedule].[Dep].&amp;[1899-12-30T06:10:00]"/>
            <x15:cachedUniqueName index="131" name="[MBSchedule].[Dep].&amp;[1899-12-30T11:05:00]"/>
            <x15:cachedUniqueName index="132" name="[MBSchedule].[Dep].&amp;[1899-12-30T18:50:00]"/>
            <x15:cachedUniqueName index="133" name="[MBSchedule].[Dep].&amp;[1899-12-30T18:30:00]"/>
            <x15:cachedUniqueName index="134" name="[MBSchedule].[Dep].&amp;[1899-12-30T18:45:00]"/>
            <x15:cachedUniqueName index="135" name="[MBSchedule].[Dep].&amp;[1899-12-30T17:20:00]"/>
            <x15:cachedUniqueName index="136" name="[MBSchedule].[Dep].&amp;[1899-12-30T18:15:00]"/>
            <x15:cachedUniqueName index="137" name="[MBSchedule].[Dep].&amp;[1899-12-30T07:05:00]"/>
            <x15:cachedUniqueName index="138" name="[MBSchedule].[Dep].&amp;[1899-12-30T06:55:00]"/>
            <x15:cachedUniqueName index="139" name="[MBSchedule].[Dep].&amp;[1899-12-30T10:05:00]"/>
            <x15:cachedUniqueName index="140" name="[MBSchedule].[Dep].&amp;[1899-12-30T15:50:00]"/>
            <x15:cachedUniqueName index="141" name="[MBSchedule].[Dep].&amp;[1899-12-30T16:25:00]"/>
            <x15:cachedUniqueName index="142" name="[MBSchedule].[Dep].&amp;[1899-12-30T05:50:00]"/>
            <x15:cachedUniqueName index="143" name="[MBSchedule].[Dep].&amp;[1899-12-30T06:05:00]"/>
            <x15:cachedUniqueName index="144" name="[MBSchedule].[Dep].&amp;[1899-12-30T14:25:00]"/>
            <x15:cachedUniqueName index="145" name="[MBSchedule].[Dep].&amp;[1899-12-30T07:50:00]"/>
            <x15:cachedUniqueName index="146" name="[MBSchedule].[Dep].&amp;[1899-12-30T17:35:00]"/>
            <x15:cachedUniqueName index="147" name="[MBSchedule].[Dep].&amp;[1899-12-30T06:15:00]"/>
            <x15:cachedUniqueName index="148" name="[MBSchedule].[Dep].&amp;[1899-12-30T10:20:00]"/>
            <x15:cachedUniqueName index="149" name="[MBSchedule].[Dep].&amp;[1899-12-30T14:00:00]"/>
            <x15:cachedUniqueName index="150" name="[MBSchedule].[Dep].&amp;[1899-12-30T15:25:00]"/>
            <x15:cachedUniqueName index="151" name="[MBSchedule].[Dep].&amp;[1899-12-30T19:55:00]"/>
            <x15:cachedUniqueName index="152" name="[MBSchedule].[Dep].&amp;[1899-12-30T09:45:00]"/>
          </x15:cachedUniqueNames>
        </ext>
      </extLst>
    </cacheField>
  </cacheFields>
  <cacheHierarchies count="40">
    <cacheHierarchy uniqueName="[MBSchedule].[Issuing Depot]" caption="Issuing Depot" attribute="1" defaultMemberUniqueName="[MBSchedule].[Issuing Depot].[All]" allUniqueName="[MBSchedule].[Issuing Depot].[All]" dimensionUniqueName="[MBSchedule]" displayFolder="" count="2" memberValueDatatype="130" unbalanced="0">
      <fieldsUsage count="2">
        <fieldUsage x="-1"/>
        <fieldUsage x="0"/>
      </fieldsUsage>
    </cacheHierarchy>
    <cacheHierarchy uniqueName="[MBSchedule].[Vehicle No.]" caption="Vehicle No." attribute="1" defaultMemberUniqueName="[MBSchedule].[Vehicle No.].[All]" allUniqueName="[MBSchedule].[Vehicle No.].[All]" dimensionUniqueName="[MBSchedule]" displayFolder="" count="0" memberValueDatatype="130" unbalanced="0"/>
    <cacheHierarchy uniqueName="[MBSchedule].[Sch. No]" caption="Sch. No" attribute="1" defaultMemberUniqueName="[MBSchedule].[Sch. No].[All]" allUniqueName="[MBSchedule].[Sch. No].[All]" dimensionUniqueName="[MBSchedule]" displayFolder="" count="0" memberValueDatatype="130" unbalanced="0"/>
    <cacheHierarchy uniqueName="[MBSchedule].[From Code]" caption="From Code" attribute="1" defaultMemberUniqueName="[MBSchedule].[From Code].[All]" allUniqueName="[MBSchedule].[From Code].[All]" dimensionUniqueName="[MBSchedule]" displayFolder="" count="0" memberValueDatatype="130" unbalanced="0"/>
    <cacheHierarchy uniqueName="[MBSchedule].[Via1 Code]" caption="Via1 Code" attribute="1" defaultMemberUniqueName="[MBSchedule].[Via1 Code].[All]" allUniqueName="[MBSchedule].[Via1 Code].[All]" dimensionUniqueName="[MBSchedule]" displayFolder="" count="0" memberValueDatatype="130" unbalanced="0"/>
    <cacheHierarchy uniqueName="[MBSchedule].[Destination Code]" caption="Destination Code" attribute="1" defaultMemberUniqueName="[MBSchedule].[Destination Code].[All]" allUniqueName="[MBSchedule].[Destination Code].[All]" dimensionUniqueName="[MBSchedule]" displayFolder="" count="0" memberValueDatatype="130" unbalanced="0"/>
    <cacheHierarchy uniqueName="[MBSchedule].[From]" caption="From" attribute="1" defaultMemberUniqueName="[MBSchedule].[From].[All]" allUniqueName="[MBSchedule].[From].[All]" dimensionUniqueName="[MBSchedule]" displayFolder="" count="0" memberValueDatatype="130" unbalanced="0"/>
    <cacheHierarchy uniqueName="[MBSchedule].[Via1]" caption="Via1" attribute="1" defaultMemberUniqueName="[MBSchedule].[Via1].[All]" allUniqueName="[MBSchedule].[Via1].[All]" dimensionUniqueName="[MBSchedule]" displayFolder="" count="0" memberValueDatatype="130" unbalanced="0"/>
    <cacheHierarchy uniqueName="[MBSchedule].[To]" caption="To" attribute="1" defaultMemberUniqueName="[MBSchedule].[To].[All]" allUniqueName="[MBSchedule].[To].[All]" dimensionUniqueName="[MBSchedule]" displayFolder="" count="0" memberValueDatatype="130" unbalanced="0"/>
    <cacheHierarchy uniqueName="[MBSchedule].[Dep]" caption="Dep" attribute="1" time="1" defaultMemberUniqueName="[MBSchedule].[Dep].[All]" allUniqueName="[MBSchedule].[Dep].[All]" dimensionUniqueName="[MBSchedule]" displayFolder="" count="2" memberValueDatatype="7" unbalanced="0">
      <fieldsUsage count="2">
        <fieldUsage x="-1"/>
        <fieldUsage x="3"/>
      </fieldsUsage>
    </cacheHierarchy>
    <cacheHierarchy uniqueName="[MBSchedule].[Dep Via1]" caption="Dep Via1" attribute="1" defaultMemberUniqueName="[MBSchedule].[Dep Via1].[All]" allUniqueName="[MBSchedule].[Dep Via1].[All]" dimensionUniqueName="[MBSchedule]" displayFolder="" count="0" memberValueDatatype="130" unbalanced="0"/>
    <cacheHierarchy uniqueName="[MBSchedule].[Arr]" caption="Arr" attribute="1" defaultMemberUniqueName="[MBSchedule].[Arr].[All]" allUniqueName="[MBSchedule].[Arr].[All]" dimensionUniqueName="[MBSchedule]" displayFolder="" count="0" memberValueDatatype="130" unbalanced="0"/>
    <cacheHierarchy uniqueName="[MBSchedule].[From-a]" caption="From-a" attribute="1" defaultMemberUniqueName="[MBSchedule].[From-a].[All]" allUniqueName="[MBSchedule].[From-a].[All]" dimensionUniqueName="[MBSchedule]" displayFolder="" count="0" memberValueDatatype="130" unbalanced="0"/>
    <cacheHierarchy uniqueName="[MBSchedule].[Via-a]" caption="Via-a" attribute="1" defaultMemberUniqueName="[MBSchedule].[Via-a].[All]" allUniqueName="[MBSchedule].[Via-a].[All]" dimensionUniqueName="[MBSchedule]" displayFolder="" count="0" memberValueDatatype="130" unbalanced="0"/>
    <cacheHierarchy uniqueName="[MBSchedule].[To-a]" caption="To-a" attribute="1" defaultMemberUniqueName="[MBSchedule].[To-a].[All]" allUniqueName="[MBSchedule].[To-a].[All]" dimensionUniqueName="[MBSchedule]" displayFolder="" count="0" memberValueDatatype="130" unbalanced="0"/>
    <cacheHierarchy uniqueName="[MBSchedule].[Kms.]" caption="Kms." attribute="1" defaultMemberUniqueName="[MBSchedule].[Kms.].[All]" allUniqueName="[MBSchedule].[Kms.].[All]" dimensionUniqueName="[MBSchedule]" displayFolder="" count="0" memberValueDatatype="20" unbalanced="0"/>
    <cacheHierarchy uniqueName="[MBSchedule].[Dept.]" caption="Dept." attribute="1" defaultMemberUniqueName="[MBSchedule].[Dept.].[All]" allUniqueName="[MBSchedule].[Dept.].[All]" dimensionUniqueName="[MBSchedule]" displayFolder="" count="0" memberValueDatatype="5" unbalanced="0"/>
    <cacheHierarchy uniqueName="[MBSchedule].[Via Dep]" caption="Via Dep" attribute="1" defaultMemberUniqueName="[MBSchedule].[Via Dep].[All]" allUniqueName="[MBSchedule].[Via Dep].[All]" dimensionUniqueName="[MBSchedule]" displayFolder="" count="0" memberValueDatatype="5" unbalanced="0"/>
    <cacheHierarchy uniqueName="[MBSchedule].[Arrv.]" caption="Arrv." attribute="1" defaultMemberUniqueName="[MBSchedule].[Arrv.].[All]" allUniqueName="[MBSchedule].[Arrv.].[All]" dimensionUniqueName="[MBSchedule]" displayFolder="" count="0" memberValueDatatype="5" unbalanced="0"/>
    <cacheHierarchy uniqueName="[MBSchedule].[Drv.]" caption="Drv." attribute="1" defaultMemberUniqueName="[MBSchedule].[Drv.].[All]" allUniqueName="[MBSchedule].[Drv.].[All]" dimensionUniqueName="[MBSchedule]" displayFolder="" count="0" memberValueDatatype="20" unbalanced="0"/>
    <cacheHierarchy uniqueName="[MBSchedule].[Cond.]" caption="Cond." attribute="1" defaultMemberUniqueName="[MBSchedule].[Cond.].[All]" allUniqueName="[MBSchedule].[Cond.].[All]" dimensionUniqueName="[MBSchedule]" displayFolder="" count="0" memberValueDatatype="20" unbalanced="0"/>
    <cacheHierarchy uniqueName="[MBSchedule].[Sp. Hrs.]" caption="Sp. Hrs." attribute="1" defaultMemberUniqueName="[MBSchedule].[Sp. Hrs.].[All]" allUniqueName="[MBSchedule].[Sp. Hrs.].[All]" dimensionUniqueName="[MBSchedule]" displayFolder="" count="0" memberValueDatatype="5" unbalanced="0"/>
    <cacheHierarchy uniqueName="[MBSchedule].[Work Hrs.]" caption="Work Hrs." attribute="1" defaultMemberUniqueName="[MBSchedule].[Work Hrs.].[All]" allUniqueName="[MBSchedule].[Work Hrs.].[All]" dimensionUniqueName="[MBSchedule]" displayFolder="" count="0" memberValueDatatype="5" unbalanced="0"/>
    <cacheHierarchy uniqueName="[MBSchedule].[Total Kms]" caption="Total Kms" attribute="1" defaultMemberUniqueName="[MBSchedule].[Total Kms].[All]" allUniqueName="[MBSchedule].[Total Kms].[All]" dimensionUniqueName="[MBSchedule]" displayFolder="" count="0" memberValueDatatype="20" unbalanced="0"/>
    <cacheHierarchy uniqueName="[MBSchedule].[Remarks]" caption="Remarks" attribute="1" defaultMemberUniqueName="[MBSchedule].[Remarks].[All]" allUniqueName="[MBSchedule].[Remarks].[All]" dimensionUniqueName="[MBSchedule]" displayFolder="" count="0" memberValueDatatype="130" unbalanced="0"/>
    <cacheHierarchy uniqueName="[MBSchedule].[Veh No]" caption="Veh No" attribute="1" defaultMemberUniqueName="[MBSchedule].[Veh No].[All]" allUniqueName="[MBSchedule].[Veh No].[All]" dimensionUniqueName="[MBSchedule]" displayFolder="" count="0" memberValueDatatype="130" unbalanced="0"/>
    <cacheHierarchy uniqueName="[MBSchedule].[Full Schedule No.]" caption="Full Schedule No." attribute="1" defaultMemberUniqueName="[MBSchedule].[Full Schedule No.].[All]" allUniqueName="[MBSchedule].[Full Schedule No.].[All]" dimensionUniqueName="[MBSchedule]" displayFolder="" count="0" memberValueDatatype="130" unbalanced="0"/>
    <cacheHierarchy uniqueName="[MBSchedule].[Full ETM Route No]" caption="Full ETM Route No" attribute="1" defaultMemberUniqueName="[MBSchedule].[Full ETM Route No].[All]" allUniqueName="[MBSchedule].[Full ETM Route No].[All]" dimensionUniqueName="[MBSchedule]" displayFolder="" count="0" memberValueDatatype="130" unbalanced="0"/>
    <cacheHierarchy uniqueName="[MBSchedule].[re]" caption="re" attribute="1" defaultMemberUniqueName="[MBSchedule].[re].[All]" allUniqueName="[MBSchedule].[re].[All]" dimensionUniqueName="[MBSchedule]" displayFolder="" count="0" memberValueDatatype="130" unbalanced="0"/>
    <cacheHierarchy uniqueName="[MBSchedule].[ow]" caption="ow" attribute="1" defaultMemberUniqueName="[MBSchedule].[ow].[All]" allUniqueName="[MBSchedule].[ow].[All]" dimensionUniqueName="[MBSchedule]" displayFolder="" count="0" memberValueDatatype="130" unbalanced="0"/>
    <cacheHierarchy uniqueName="[MBSchedule].[Direction]" caption="Direction" attribute="1" defaultMemberUniqueName="[MBSchedule].[Direction].[All]" allUniqueName="[MBSchedule].[Direction].[All]" dimensionUniqueName="[MBSchedule]" displayFolder="" count="2" memberValueDatatype="130" unbalanced="0">
      <fieldsUsage count="2">
        <fieldUsage x="-1"/>
        <fieldUsage x="2"/>
      </fieldsUsage>
    </cacheHierarchy>
    <cacheHierarchy uniqueName="[MBSchedule].[rb-straight]" caption="rb-straight" attribute="1" defaultMemberUniqueName="[MBSchedule].[rb-straight].[All]" allUniqueName="[MBSchedule].[rb-straight].[All]" dimensionUniqueName="[MBSchedule]" displayFolder="" count="0" memberValueDatatype="130" unbalanced="0"/>
    <cacheHierarchy uniqueName="[MBSchedule].[rb-reverse]" caption="rb-reverse" attribute="1" defaultMemberUniqueName="[MBSchedule].[rb-reverse].[All]" allUniqueName="[MBSchedule].[rb-reverse].[All]" dimensionUniqueName="[MBSchedule]" displayFolder="" count="0" memberValueDatatype="130" unbalanced="0"/>
    <cacheHierarchy uniqueName="[MBSchedule].[Base route]" caption="Base route" attribute="1" defaultMemberUniqueName="[MBSchedule].[Base route].[All]" allUniqueName="[MBSchedule].[Base route].[All]" dimensionUniqueName="[MBSchedule]" displayFolder="" count="2" memberValueDatatype="130" unbalanced="0">
      <fieldsUsage count="2">
        <fieldUsage x="-1"/>
        <fieldUsage x="1"/>
      </fieldsUsage>
    </cacheHierarchy>
    <cacheHierarchy uniqueName="[MBSchedule].[NO]" caption="NO" attribute="1" defaultMemberUniqueName="[MBSchedule].[NO].[All]" allUniqueName="[MBSchedule].[NO].[All]" dimensionUniqueName="[MBSchedule]" displayFolder="" count="0" memberValueDatatype="130" unbalanced="0"/>
    <cacheHierarchy uniqueName="[Measures].[Sum of Kms.]" caption="Sum of Kms." measure="1" displayFolder="" measureGroup="MBSchedule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Dep]" caption="Count of Dep" measure="1" displayFolder="" measureGroup="MBSchedule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Night Out]" caption="Night Out" measure="1" displayFolder="" measureGroup="MBSchedule" count="0"/>
    <cacheHierarchy uniqueName="[Measures].[__XL_Count MBSchedule]" caption="__XL_Count MBSchedule" measure="1" displayFolder="" measureGroup="MBSchedule" count="0" hidden="1"/>
    <cacheHierarchy uniqueName="[Measures].[__No measures defined]" caption="__No measures defined" measure="1" displayFolder="" count="0" hidden="1"/>
  </cacheHierarchies>
  <kpis count="0"/>
  <dimensions count="2">
    <dimension name="MBSchedule" uniqueName="[MBSchedule]" caption="MBSchedule"/>
    <dimension measure="1" name="Measures" uniqueName="[Measures]" caption="Measures"/>
  </dimensions>
  <measureGroups count="1">
    <measureGroup name="MBSchedule" caption="MBSchedule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ash Ganthe" refreshedDate="45189.451371759256" backgroundQuery="1" createdVersion="8" refreshedVersion="8" minRefreshableVersion="3" recordCount="0" supportSubquery="1" supportAdvancedDrill="1" xr:uid="{D21341ED-A6CA-4A2A-827D-79F748636EE8}">
  <cacheSource type="external" connectionId="7"/>
  <cacheFields count="6">
    <cacheField name="[MBSchedule].[Veh No].[Veh No]" caption="Veh No" numFmtId="0" hierarchy="25" level="1">
      <sharedItems count="54">
        <s v="#N/A"/>
        <s v="GA01U1887"/>
        <s v="GA01U3337"/>
        <s v="GA01Z6364"/>
        <s v="GA02T4661"/>
        <s v="GA02T4749"/>
        <s v="GA02T4861"/>
        <s v="GA02T4889"/>
        <s v="GA02U4004"/>
        <s v="GA02U4068"/>
        <s v="GA02Z5303"/>
        <s v="GA02Z5416"/>
        <s v="GA03K0423"/>
        <s v="GA04T4294"/>
        <s v="GA04T8898"/>
        <s v="GA05T1872"/>
        <s v="GA08T4035"/>
        <s v="GA08T4040"/>
        <s v="GA08T4073"/>
        <s v="GA08T4485"/>
        <s v="GA08T4761"/>
        <s v="GA08U0009"/>
        <s v="GA08U4485"/>
        <s v="GA08U5147"/>
        <s v="GA08U9092"/>
        <s v="GA08V1499"/>
        <s v="GA09T4006"/>
        <s v="GA09T4017"/>
        <s v="GA09U0173"/>
        <s v="GA09U0375"/>
        <s v="GA09U0595"/>
        <s v="GA09U1272"/>
        <s v="GA09U1367"/>
        <s v="GA09U1566"/>
        <s v="GA09U3385"/>
        <s v="GA09U3615"/>
        <s v="GA09U4448"/>
        <s v="GA09U4786"/>
        <s v="GA09U5185"/>
        <s v="GA09U5225"/>
        <s v="GA09U5448"/>
        <s v="GA09U5674"/>
        <s v="GA09U5675"/>
        <s v="GA09U5812"/>
        <s v="GA09U6126"/>
        <s v="GA09U6657/5902"/>
        <s v="GA100116"/>
        <s v="GA10T0150"/>
        <s v="GA10T0262"/>
        <s v="GA10T0351"/>
        <s v="GA10T0394"/>
        <s v="GA10T1777"/>
        <s v="GA10T3636"/>
        <s v="GA10T7777"/>
      </sharedItems>
      <extLst>
        <ext xmlns:x15="http://schemas.microsoft.com/office/spreadsheetml/2010/11/main" uri="{4F2E5C28-24EA-4eb8-9CBF-B6C8F9C3D259}">
          <x15:cachedUniqueNames>
            <x15:cachedUniqueName index="0" name="[MBSchedule].[Veh No].&amp;[#N/A]"/>
            <x15:cachedUniqueName index="1" name="[MBSchedule].[Veh No].&amp;[GA01U1887]"/>
            <x15:cachedUniqueName index="2" name="[MBSchedule].[Veh No].&amp;[GA01U3337]"/>
            <x15:cachedUniqueName index="3" name="[MBSchedule].[Veh No].&amp;[GA01Z6364]"/>
            <x15:cachedUniqueName index="4" name="[MBSchedule].[Veh No].&amp;[GA02T4661]"/>
            <x15:cachedUniqueName index="5" name="[MBSchedule].[Veh No].&amp;[GA02T4749]"/>
            <x15:cachedUniqueName index="6" name="[MBSchedule].[Veh No].&amp;[GA02T4861]"/>
            <x15:cachedUniqueName index="7" name="[MBSchedule].[Veh No].&amp;[GA02T4889]"/>
            <x15:cachedUniqueName index="8" name="[MBSchedule].[Veh No].&amp;[GA02U4004]"/>
            <x15:cachedUniqueName index="9" name="[MBSchedule].[Veh No].&amp;[GA02U4068]"/>
            <x15:cachedUniqueName index="10" name="[MBSchedule].[Veh No].&amp;[GA02Z5303]"/>
            <x15:cachedUniqueName index="11" name="[MBSchedule].[Veh No].&amp;[GA02Z5416]"/>
            <x15:cachedUniqueName index="12" name="[MBSchedule].[Veh No].&amp;[GA03K0423]"/>
            <x15:cachedUniqueName index="13" name="[MBSchedule].[Veh No].&amp;[GA04T4294]"/>
            <x15:cachedUniqueName index="14" name="[MBSchedule].[Veh No].&amp;[GA04T8898]"/>
            <x15:cachedUniqueName index="15" name="[MBSchedule].[Veh No].&amp;[GA05T1872]"/>
            <x15:cachedUniqueName index="16" name="[MBSchedule].[Veh No].&amp;[GA08T4035]"/>
            <x15:cachedUniqueName index="17" name="[MBSchedule].[Veh No].&amp;[GA08T4040]"/>
            <x15:cachedUniqueName index="18" name="[MBSchedule].[Veh No].&amp;[GA08T4073]"/>
            <x15:cachedUniqueName index="19" name="[MBSchedule].[Veh No].&amp;[GA08T4485]"/>
            <x15:cachedUniqueName index="20" name="[MBSchedule].[Veh No].&amp;[GA08T4761]"/>
            <x15:cachedUniqueName index="21" name="[MBSchedule].[Veh No].&amp;[GA08U0009]"/>
            <x15:cachedUniqueName index="22" name="[MBSchedule].[Veh No].&amp;[GA08U4485]"/>
            <x15:cachedUniqueName index="23" name="[MBSchedule].[Veh No].&amp;[GA08U5147]"/>
            <x15:cachedUniqueName index="24" name="[MBSchedule].[Veh No].&amp;[GA08U9092]"/>
            <x15:cachedUniqueName index="25" name="[MBSchedule].[Veh No].&amp;[GA08V1499]"/>
            <x15:cachedUniqueName index="26" name="[MBSchedule].[Veh No].&amp;[GA09T4006]"/>
            <x15:cachedUniqueName index="27" name="[MBSchedule].[Veh No].&amp;[GA09T4017]"/>
            <x15:cachedUniqueName index="28" name="[MBSchedule].[Veh No].&amp;[GA09U0173]"/>
            <x15:cachedUniqueName index="29" name="[MBSchedule].[Veh No].&amp;[GA09U0375]"/>
            <x15:cachedUniqueName index="30" name="[MBSchedule].[Veh No].&amp;[GA09U0595]"/>
            <x15:cachedUniqueName index="31" name="[MBSchedule].[Veh No].&amp;[GA09U1272]"/>
            <x15:cachedUniqueName index="32" name="[MBSchedule].[Veh No].&amp;[GA09U1367]"/>
            <x15:cachedUniqueName index="33" name="[MBSchedule].[Veh No].&amp;[GA09U1566]"/>
            <x15:cachedUniqueName index="34" name="[MBSchedule].[Veh No].&amp;[GA09U3385]"/>
            <x15:cachedUniqueName index="35" name="[MBSchedule].[Veh No].&amp;[GA09U3615]"/>
            <x15:cachedUniqueName index="36" name="[MBSchedule].[Veh No].&amp;[GA09U4448]"/>
            <x15:cachedUniqueName index="37" name="[MBSchedule].[Veh No].&amp;[GA09U4786]"/>
            <x15:cachedUniqueName index="38" name="[MBSchedule].[Veh No].&amp;[GA09U5185]"/>
            <x15:cachedUniqueName index="39" name="[MBSchedule].[Veh No].&amp;[GA09U5225]"/>
            <x15:cachedUniqueName index="40" name="[MBSchedule].[Veh No].&amp;[GA09U5448]"/>
            <x15:cachedUniqueName index="41" name="[MBSchedule].[Veh No].&amp;[GA09U5674]"/>
            <x15:cachedUniqueName index="42" name="[MBSchedule].[Veh No].&amp;[GA09U5675]"/>
            <x15:cachedUniqueName index="43" name="[MBSchedule].[Veh No].&amp;[GA09U5812]"/>
            <x15:cachedUniqueName index="44" name="[MBSchedule].[Veh No].&amp;[GA09U6126]"/>
            <x15:cachedUniqueName index="45" name="[MBSchedule].[Veh No].&amp;[GA09U6657/5902]"/>
            <x15:cachedUniqueName index="46" name="[MBSchedule].[Veh No].&amp;[GA100116]"/>
            <x15:cachedUniqueName index="47" name="[MBSchedule].[Veh No].&amp;[GA10T0150]"/>
            <x15:cachedUniqueName index="48" name="[MBSchedule].[Veh No].&amp;[GA10T0262]"/>
            <x15:cachedUniqueName index="49" name="[MBSchedule].[Veh No].&amp;[GA10T0351]"/>
            <x15:cachedUniqueName index="50" name="[MBSchedule].[Veh No].&amp;[GA10T0394]"/>
            <x15:cachedUniqueName index="51" name="[MBSchedule].[Veh No].&amp;[GA10T1777]"/>
            <x15:cachedUniqueName index="52" name="[MBSchedule].[Veh No].&amp;[GA10T3636]"/>
            <x15:cachedUniqueName index="53" name="[MBSchedule].[Veh No].&amp;[GA10T7777]"/>
          </x15:cachedUniqueNames>
        </ext>
      </extLst>
    </cacheField>
    <cacheField name="[MBSchedule].[Full Schedule No.].[Full Schedule No.]" caption="Full Schedule No." numFmtId="0" hierarchy="26" level="1">
      <sharedItems count="54">
        <s v="#N/A"/>
        <s v="xxxxxxxx"/>
        <s v="MB 42A"/>
        <s v="MB 11A"/>
        <s v="MB 2A"/>
        <s v="0"/>
        <s v="MB 41A"/>
        <s v="MB 1A"/>
        <s v="MB 33A"/>
        <s v="MB 30A"/>
        <s v="MB 3A"/>
        <s v="MB 7A"/>
        <s v="MB 45A"/>
        <s v="MB 38A"/>
        <s v="MB 13A"/>
        <s v="MB 14A"/>
        <s v="MB 39A"/>
        <s v="MB 24A"/>
        <s v="MB 20A"/>
        <s v="MB 26A"/>
        <s v="MB 6A"/>
        <s v="MB 34A"/>
        <s v="MB 19A"/>
        <s v="MB 21A"/>
        <s v="MB 48A"/>
        <s v="MB 47A"/>
        <s v="MB 40A"/>
        <s v="MB 9A"/>
        <s v="MB 31A"/>
        <s v="MB 51A"/>
        <s v="MB 15A"/>
        <s v="MB 35A"/>
        <s v="MB 18A"/>
        <s v="MB 22A"/>
        <s v="MB 28A"/>
        <s v="MB 16A"/>
        <s v="MB 37A"/>
        <s v="MB 8A"/>
        <s v="MB 44A"/>
        <s v="MB 17A"/>
        <s v="MB 43A"/>
        <s v="MB 27A"/>
        <s v="MB 49A"/>
        <s v="MB 46A"/>
        <s v="MB 25A"/>
        <s v="MB 12A"/>
        <s v="MB 50A"/>
        <s v="MB 4A"/>
        <s v="MB 32A"/>
        <s v="MB 5A"/>
        <s v="MB 23A"/>
        <s v="MB 29A"/>
        <s v="MB 10A"/>
        <s v="MB 36A"/>
      </sharedItems>
      <extLst>
        <ext xmlns:x15="http://schemas.microsoft.com/office/spreadsheetml/2010/11/main" uri="{4F2E5C28-24EA-4eb8-9CBF-B6C8F9C3D259}">
          <x15:cachedUniqueNames>
            <x15:cachedUniqueName index="0" name="[MBSchedule].[Full Schedule No.].&amp;[#N/A]"/>
            <x15:cachedUniqueName index="1" name="[MBSchedule].[Full Schedule No.].&amp;[xxxxxxxx]"/>
            <x15:cachedUniqueName index="2" name="[MBSchedule].[Full Schedule No.].&amp;[MB 42A]"/>
            <x15:cachedUniqueName index="3" name="[MBSchedule].[Full Schedule No.].&amp;[MB 11A]"/>
            <x15:cachedUniqueName index="4" name="[MBSchedule].[Full Schedule No.].&amp;[MB 2A]"/>
            <x15:cachedUniqueName index="5" name="[MBSchedule].[Full Schedule No.].&amp;[0]"/>
            <x15:cachedUniqueName index="6" name="[MBSchedule].[Full Schedule No.].&amp;[MB 41A]"/>
            <x15:cachedUniqueName index="7" name="[MBSchedule].[Full Schedule No.].&amp;[MB 1A]"/>
            <x15:cachedUniqueName index="8" name="[MBSchedule].[Full Schedule No.].&amp;[MB 33A]"/>
            <x15:cachedUniqueName index="9" name="[MBSchedule].[Full Schedule No.].&amp;[MB 30A]"/>
            <x15:cachedUniqueName index="10" name="[MBSchedule].[Full Schedule No.].&amp;[MB 3A]"/>
            <x15:cachedUniqueName index="11" name="[MBSchedule].[Full Schedule No.].&amp;[MB 7A]"/>
            <x15:cachedUniqueName index="12" name="[MBSchedule].[Full Schedule No.].&amp;[MB 45A]"/>
            <x15:cachedUniqueName index="13" name="[MBSchedule].[Full Schedule No.].&amp;[MB 38A]"/>
            <x15:cachedUniqueName index="14" name="[MBSchedule].[Full Schedule No.].&amp;[MB 13A]"/>
            <x15:cachedUniqueName index="15" name="[MBSchedule].[Full Schedule No.].&amp;[MB 14A]"/>
            <x15:cachedUniqueName index="16" name="[MBSchedule].[Full Schedule No.].&amp;[MB 39A]"/>
            <x15:cachedUniqueName index="17" name="[MBSchedule].[Full Schedule No.].&amp;[MB 24A]"/>
            <x15:cachedUniqueName index="18" name="[MBSchedule].[Full Schedule No.].&amp;[MB 20A]"/>
            <x15:cachedUniqueName index="19" name="[MBSchedule].[Full Schedule No.].&amp;[MB 26A]"/>
            <x15:cachedUniqueName index="20" name="[MBSchedule].[Full Schedule No.].&amp;[MB 6A]"/>
            <x15:cachedUniqueName index="21" name="[MBSchedule].[Full Schedule No.].&amp;[MB 34A]"/>
            <x15:cachedUniqueName index="22" name="[MBSchedule].[Full Schedule No.].&amp;[MB 19A]"/>
            <x15:cachedUniqueName index="23" name="[MBSchedule].[Full Schedule No.].&amp;[MB 21A]"/>
            <x15:cachedUniqueName index="24" name="[MBSchedule].[Full Schedule No.].&amp;[MB 48A]"/>
            <x15:cachedUniqueName index="25" name="[MBSchedule].[Full Schedule No.].&amp;[MB 47A]"/>
            <x15:cachedUniqueName index="26" name="[MBSchedule].[Full Schedule No.].&amp;[MB 40A]"/>
            <x15:cachedUniqueName index="27" name="[MBSchedule].[Full Schedule No.].&amp;[MB 9A]"/>
            <x15:cachedUniqueName index="28" name="[MBSchedule].[Full Schedule No.].&amp;[MB 31A]"/>
            <x15:cachedUniqueName index="29" name="[MBSchedule].[Full Schedule No.].&amp;[MB 51A]"/>
            <x15:cachedUniqueName index="30" name="[MBSchedule].[Full Schedule No.].&amp;[MB 15A]"/>
            <x15:cachedUniqueName index="31" name="[MBSchedule].[Full Schedule No.].&amp;[MB 35A]"/>
            <x15:cachedUniqueName index="32" name="[MBSchedule].[Full Schedule No.].&amp;[MB 18A]"/>
            <x15:cachedUniqueName index="33" name="[MBSchedule].[Full Schedule No.].&amp;[MB 22A]"/>
            <x15:cachedUniqueName index="34" name="[MBSchedule].[Full Schedule No.].&amp;[MB 28A]"/>
            <x15:cachedUniqueName index="35" name="[MBSchedule].[Full Schedule No.].&amp;[MB 16A]"/>
            <x15:cachedUniqueName index="36" name="[MBSchedule].[Full Schedule No.].&amp;[MB 37A]"/>
            <x15:cachedUniqueName index="37" name="[MBSchedule].[Full Schedule No.].&amp;[MB 8A]"/>
            <x15:cachedUniqueName index="38" name="[MBSchedule].[Full Schedule No.].&amp;[MB 44A]"/>
            <x15:cachedUniqueName index="39" name="[MBSchedule].[Full Schedule No.].&amp;[MB 17A]"/>
            <x15:cachedUniqueName index="40" name="[MBSchedule].[Full Schedule No.].&amp;[MB 43A]"/>
            <x15:cachedUniqueName index="41" name="[MBSchedule].[Full Schedule No.].&amp;[MB 27A]"/>
            <x15:cachedUniqueName index="42" name="[MBSchedule].[Full Schedule No.].&amp;[MB 49A]"/>
            <x15:cachedUniqueName index="43" name="[MBSchedule].[Full Schedule No.].&amp;[MB 46A]"/>
            <x15:cachedUniqueName index="44" name="[MBSchedule].[Full Schedule No.].&amp;[MB 25A]"/>
            <x15:cachedUniqueName index="45" name="[MBSchedule].[Full Schedule No.].&amp;[MB 12A]"/>
            <x15:cachedUniqueName index="46" name="[MBSchedule].[Full Schedule No.].&amp;[MB 50A]"/>
            <x15:cachedUniqueName index="47" name="[MBSchedule].[Full Schedule No.].&amp;[MB 4A]"/>
            <x15:cachedUniqueName index="48" name="[MBSchedule].[Full Schedule No.].&amp;[MB 32A]"/>
            <x15:cachedUniqueName index="49" name="[MBSchedule].[Full Schedule No.].&amp;[MB 5A]"/>
            <x15:cachedUniqueName index="50" name="[MBSchedule].[Full Schedule No.].&amp;[MB 23A]"/>
            <x15:cachedUniqueName index="51" name="[MBSchedule].[Full Schedule No.].&amp;[MB 29A]"/>
            <x15:cachedUniqueName index="52" name="[MBSchedule].[Full Schedule No.].&amp;[MB 10A]"/>
            <x15:cachedUniqueName index="53" name="[MBSchedule].[Full Schedule No.].&amp;[MB 36A]"/>
          </x15:cachedUniqueNames>
        </ext>
      </extLst>
    </cacheField>
    <cacheField name="[MBSchedule].[Base route].[Base route]" caption="Base route" numFmtId="0" hierarchy="33" level="1">
      <sharedItems count="87">
        <s v="--"/>
        <s v="-CUNCOLIM-MARGAO"/>
        <s v="--MARGAO"/>
        <s v="MARGAO-CANACONA-PALOLEM"/>
        <s v="CANACONA--PALOLEM"/>
        <s v="CANACONA--SHRISTHAL"/>
        <s v="MARGAO-CANACONA-SHRISTHAL"/>
        <s v="PALOLEM--SHRISTHAL"/>
        <s v="CANACONA--CHIPLEM"/>
        <s v="CANACONA--LOLYE"/>
        <s v="CHIPLEM--MARGAO"/>
        <s v="LOLYE-CANACONA-MARGAO"/>
        <s v="LOLYE--POLLEM"/>
        <s v="MARGAO-CANACONA-POLLEM"/>
        <s v="--CANACONA"/>
        <s v="-CANACONA-MARGAO"/>
        <s v="CANACONA-CUNCOLIM-MARGAO"/>
        <s v="CANACONA--KHOLA"/>
        <s v="CANACONA--KHOTIGAO"/>
        <s v="-CANACONA-MUDKUD"/>
        <s v="CANACONA--MUDKUD"/>
        <s v="CANACONA--VAIZWADA"/>
        <s v="CUNCOLIM--MARGAO"/>
        <s v="CAB-DE-RAM--CANACONA"/>
        <s v="CANACONA--POIGUINIM"/>
        <s v="MARGAO-CANACONA-POIGUINIM"/>
        <s v="CANACONA-CANACONA-PALOLEM"/>
        <s v="MARGAO--PIRLA"/>
        <s v="CANACONA--MATVEMOL"/>
        <s v="CANACONA--GAODONGARI"/>
        <s v="CANACONA--TUDAL"/>
        <s v="GAODONGARI-CANACONA-KHOLA"/>
        <s v="GAODONGARI-CANACONA-PALOLEM"/>
        <s v="GAODONGARI--MARGAO"/>
        <s v="MARGAO-CANACONA-VAIZWADA"/>
        <s v="PALOLEM--VAIZWADA"/>
        <s v="--ASALI"/>
        <s v="ASALI--CANACONA"/>
        <s v="AVALI--CANACONA"/>
        <s v="CANACONA--GOKULDE"/>
        <s v="CANACONA--KUSKEM"/>
        <s v="GOKULDE--MARGAO"/>
        <s v="KUSKEM-CANACONA-MARGAO"/>
        <s v="CANACONA--MARGAO"/>
        <s v="KHOLA-CANACONA-MARGAO"/>
        <s v="ASALI-CANACONA-MARGAO"/>
        <s v="ASALI--MARGAO"/>
        <s v="--NETURLIM"/>
        <s v="--PANAJI"/>
        <s v="PANAJI-PONDA-"/>
        <s v="CURCHOREM--KALAY"/>
        <s v="CURCHOREM--MARGAO"/>
        <s v="CURCHOREM--SANGUEM"/>
        <s v="KALAY--MARGAO"/>
        <s v="KALAY--SANGUEM"/>
        <s v="MARGAO--SANGUEM"/>
        <s v="CANACONA--TISCON"/>
        <s v="KHOTIGAO-CANACONA-TISCON"/>
        <s v="CURCHOREM--NETURLIM"/>
        <s v="KELVONA--MARGAO"/>
        <s v="MARGAO--NETURLIM"/>
        <s v="CANACONA--SAVERDEM"/>
        <s v="KHOLA--PALOLEM"/>
        <s v="PALOLEM-CANACONA-SAVERDEM"/>
        <s v="BALLI--CURCHOREM"/>
        <s v="-CANACONA-CURCHOREM"/>
        <s v="CANACONA--CURCHOREM"/>
        <s v="KHOTIGAO-CANACONA-MARGAO"/>
        <s v="SANGUEM--SAVERDEM"/>
        <s v="CANACONA--PEDDEM"/>
        <s v="PALOLEM-CANACONA-SHRISTHAL"/>
        <s v="CURCHOREM-CANACONA-POLLEM"/>
        <s v="KHOLA-CANACONA-SHRISTHAL"/>
        <s v="POLLEM--SHRISTHAL"/>
        <s v="CANACONA--VAGON"/>
        <s v="PALOLEM--VAGON"/>
        <s v="--CURCHOREM"/>
        <s v="SANGUEM--VADEM"/>
        <s v="CANACONA--INDRAWADO"/>
        <s v="INDRAWADO--MARGAO"/>
        <s v="MARGAO-CUNCOLIM-PALOLEM"/>
        <s v="--SANGUEM"/>
        <s v="--TISCON"/>
        <s v="--POLLEM"/>
        <s v="CANACONA--POLLEM"/>
        <s v="CUNCOLIM-CANACONA-MARGAO"/>
        <s v="CHIPLEM-CANACONA-MARGAO"/>
      </sharedItems>
      <extLst>
        <ext xmlns:x15="http://schemas.microsoft.com/office/spreadsheetml/2010/11/main" uri="{4F2E5C28-24EA-4eb8-9CBF-B6C8F9C3D259}">
          <x15:cachedUniqueNames>
            <x15:cachedUniqueName index="0" name="[MBSchedule].[Base route].&amp;[--]"/>
            <x15:cachedUniqueName index="1" name="[MBSchedule].[Base route].&amp;[-CUNCOLIM-MARGAO]"/>
            <x15:cachedUniqueName index="2" name="[MBSchedule].[Base route].&amp;[--MARGAO]"/>
            <x15:cachedUniqueName index="3" name="[MBSchedule].[Base route].&amp;[MARGAO-CANACONA-PALOLEM]"/>
            <x15:cachedUniqueName index="4" name="[MBSchedule].[Base route].&amp;[CANACONA--PALOLEM]"/>
            <x15:cachedUniqueName index="5" name="[MBSchedule].[Base route].&amp;[CANACONA--SHRISTHAL]"/>
            <x15:cachedUniqueName index="6" name="[MBSchedule].[Base route].&amp;[MARGAO-CANACONA-SHRISTHAL]"/>
            <x15:cachedUniqueName index="7" name="[MBSchedule].[Base route].&amp;[PALOLEM--SHRISTHAL]"/>
            <x15:cachedUniqueName index="8" name="[MBSchedule].[Base route].&amp;[CANACONA--CHIPLEM]"/>
            <x15:cachedUniqueName index="9" name="[MBSchedule].[Base route].&amp;[CANACONA--LOLYE]"/>
            <x15:cachedUniqueName index="10" name="[MBSchedule].[Base route].&amp;[CHIPLEM--MARGAO]"/>
            <x15:cachedUniqueName index="11" name="[MBSchedule].[Base route].&amp;[LOLYE-CANACONA-MARGAO]"/>
            <x15:cachedUniqueName index="12" name="[MBSchedule].[Base route].&amp;[LOLYE--POLLEM]"/>
            <x15:cachedUniqueName index="13" name="[MBSchedule].[Base route].&amp;[MARGAO-CANACONA-POLLEM]"/>
            <x15:cachedUniqueName index="14" name="[MBSchedule].[Base route].&amp;[--CANACONA]"/>
            <x15:cachedUniqueName index="15" name="[MBSchedule].[Base route].&amp;[-CANACONA-MARGAO]"/>
            <x15:cachedUniqueName index="16" name="[MBSchedule].[Base route].&amp;[CANACONA-CUNCOLIM-MARGAO]"/>
            <x15:cachedUniqueName index="17" name="[MBSchedule].[Base route].&amp;[CANACONA--KHOLA]"/>
            <x15:cachedUniqueName index="18" name="[MBSchedule].[Base route].&amp;[CANACONA--KHOTIGAO]"/>
            <x15:cachedUniqueName index="19" name="[MBSchedule].[Base route].&amp;[-CANACONA-MUDKUD]"/>
            <x15:cachedUniqueName index="20" name="[MBSchedule].[Base route].&amp;[CANACONA--MUDKUD]"/>
            <x15:cachedUniqueName index="21" name="[MBSchedule].[Base route].&amp;[CANACONA--VAIZWADA]"/>
            <x15:cachedUniqueName index="22" name="[MBSchedule].[Base route].&amp;[CUNCOLIM--MARGAO]"/>
            <x15:cachedUniqueName index="23" name="[MBSchedule].[Base route].&amp;[CAB-DE-RAM--CANACONA]"/>
            <x15:cachedUniqueName index="24" name="[MBSchedule].[Base route].&amp;[CANACONA--POIGUINIM]"/>
            <x15:cachedUniqueName index="25" name="[MBSchedule].[Base route].&amp;[MARGAO-CANACONA-POIGUINIM]"/>
            <x15:cachedUniqueName index="26" name="[MBSchedule].[Base route].&amp;[CANACONA-CANACONA-PALOLEM]"/>
            <x15:cachedUniqueName index="27" name="[MBSchedule].[Base route].&amp;[MARGAO--PIRLA]"/>
            <x15:cachedUniqueName index="28" name="[MBSchedule].[Base route].&amp;[CANACONA--MATVEMOL]"/>
            <x15:cachedUniqueName index="29" name="[MBSchedule].[Base route].&amp;[CANACONA--GAODONGARI]"/>
            <x15:cachedUniqueName index="30" name="[MBSchedule].[Base route].&amp;[CANACONA--TUDAL]"/>
            <x15:cachedUniqueName index="31" name="[MBSchedule].[Base route].&amp;[GAODONGARI-CANACONA-KHOLA]"/>
            <x15:cachedUniqueName index="32" name="[MBSchedule].[Base route].&amp;[GAODONGARI-CANACONA-PALOLEM]"/>
            <x15:cachedUniqueName index="33" name="[MBSchedule].[Base route].&amp;[GAODONGARI--MARGAO]"/>
            <x15:cachedUniqueName index="34" name="[MBSchedule].[Base route].&amp;[MARGAO-CANACONA-VAIZWADA]"/>
            <x15:cachedUniqueName index="35" name="[MBSchedule].[Base route].&amp;[PALOLEM--VAIZWADA]"/>
            <x15:cachedUniqueName index="36" name="[MBSchedule].[Base route].&amp;[--ASALI]"/>
            <x15:cachedUniqueName index="37" name="[MBSchedule].[Base route].&amp;[ASALI--CANACONA]"/>
            <x15:cachedUniqueName index="38" name="[MBSchedule].[Base route].&amp;[AVALI--CANACONA]"/>
            <x15:cachedUniqueName index="39" name="[MBSchedule].[Base route].&amp;[CANACONA--GOKULDE]"/>
            <x15:cachedUniqueName index="40" name="[MBSchedule].[Base route].&amp;[CANACONA--KUSKEM]"/>
            <x15:cachedUniqueName index="41" name="[MBSchedule].[Base route].&amp;[GOKULDE--MARGAO]"/>
            <x15:cachedUniqueName index="42" name="[MBSchedule].[Base route].&amp;[KUSKEM-CANACONA-MARGAO]"/>
            <x15:cachedUniqueName index="43" name="[MBSchedule].[Base route].&amp;[CANACONA--MARGAO]"/>
            <x15:cachedUniqueName index="44" name="[MBSchedule].[Base route].&amp;[KHOLA-CANACONA-MARGAO]"/>
            <x15:cachedUniqueName index="45" name="[MBSchedule].[Base route].&amp;[ASALI-CANACONA-MARGAO]"/>
            <x15:cachedUniqueName index="46" name="[MBSchedule].[Base route].&amp;[ASALI--MARGAO]"/>
            <x15:cachedUniqueName index="47" name="[MBSchedule].[Base route].&amp;[--NETURLIM]"/>
            <x15:cachedUniqueName index="48" name="[MBSchedule].[Base route].&amp;[--PANAJI]"/>
            <x15:cachedUniqueName index="49" name="[MBSchedule].[Base route].&amp;[PANAJI-PONDA-]"/>
            <x15:cachedUniqueName index="50" name="[MBSchedule].[Base route].&amp;[CURCHOREM--KALAY]"/>
            <x15:cachedUniqueName index="51" name="[MBSchedule].[Base route].&amp;[CURCHOREM--MARGAO]"/>
            <x15:cachedUniqueName index="52" name="[MBSchedule].[Base route].&amp;[CURCHOREM--SANGUEM]"/>
            <x15:cachedUniqueName index="53" name="[MBSchedule].[Base route].&amp;[KALAY--MARGAO]"/>
            <x15:cachedUniqueName index="54" name="[MBSchedule].[Base route].&amp;[KALAY--SANGUEM]"/>
            <x15:cachedUniqueName index="55" name="[MBSchedule].[Base route].&amp;[MARGAO--SANGUEM]"/>
            <x15:cachedUniqueName index="56" name="[MBSchedule].[Base route].&amp;[CANACONA--TISCON]"/>
            <x15:cachedUniqueName index="57" name="[MBSchedule].[Base route].&amp;[KHOTIGAO-CANACONA-TISCON]"/>
            <x15:cachedUniqueName index="58" name="[MBSchedule].[Base route].&amp;[CURCHOREM--NETURLIM]"/>
            <x15:cachedUniqueName index="59" name="[MBSchedule].[Base route].&amp;[KELVONA--MARGAO]"/>
            <x15:cachedUniqueName index="60" name="[MBSchedule].[Base route].&amp;[MARGAO--NETURLIM]"/>
            <x15:cachedUniqueName index="61" name="[MBSchedule].[Base route].&amp;[CANACONA--SAVERDEM]"/>
            <x15:cachedUniqueName index="62" name="[MBSchedule].[Base route].&amp;[KHOLA--PALOLEM]"/>
            <x15:cachedUniqueName index="63" name="[MBSchedule].[Base route].&amp;[PALOLEM-CANACONA-SAVERDEM]"/>
            <x15:cachedUniqueName index="64" name="[MBSchedule].[Base route].&amp;[BALLI--CURCHOREM]"/>
            <x15:cachedUniqueName index="65" name="[MBSchedule].[Base route].&amp;[-CANACONA-CURCHOREM]"/>
            <x15:cachedUniqueName index="66" name="[MBSchedule].[Base route].&amp;[CANACONA--CURCHOREM]"/>
            <x15:cachedUniqueName index="67" name="[MBSchedule].[Base route].&amp;[KHOTIGAO-CANACONA-MARGAO]"/>
            <x15:cachedUniqueName index="68" name="[MBSchedule].[Base route].&amp;[SANGUEM--SAVERDEM]"/>
            <x15:cachedUniqueName index="69" name="[MBSchedule].[Base route].&amp;[CANACONA--PEDDEM]"/>
            <x15:cachedUniqueName index="70" name="[MBSchedule].[Base route].&amp;[PALOLEM-CANACONA-SHRISTHAL]"/>
            <x15:cachedUniqueName index="71" name="[MBSchedule].[Base route].&amp;[CURCHOREM-CANACONA-POLLEM]"/>
            <x15:cachedUniqueName index="72" name="[MBSchedule].[Base route].&amp;[KHOLA-CANACONA-SHRISTHAL]"/>
            <x15:cachedUniqueName index="73" name="[MBSchedule].[Base route].&amp;[POLLEM--SHRISTHAL]"/>
            <x15:cachedUniqueName index="74" name="[MBSchedule].[Base route].&amp;[CANACONA--VAGON]"/>
            <x15:cachedUniqueName index="75" name="[MBSchedule].[Base route].&amp;[PALOLEM--VAGON]"/>
            <x15:cachedUniqueName index="76" name="[MBSchedule].[Base route].&amp;[--CURCHOREM]"/>
            <x15:cachedUniqueName index="77" name="[MBSchedule].[Base route].&amp;[SANGUEM--VADEM]"/>
            <x15:cachedUniqueName index="78" name="[MBSchedule].[Base route].&amp;[CANACONA--INDRAWADO]"/>
            <x15:cachedUniqueName index="79" name="[MBSchedule].[Base route].&amp;[INDRAWADO--MARGAO]"/>
            <x15:cachedUniqueName index="80" name="[MBSchedule].[Base route].&amp;[MARGAO-CUNCOLIM-PALOLEM]"/>
            <x15:cachedUniqueName index="81" name="[MBSchedule].[Base route].&amp;[--SANGUEM]"/>
            <x15:cachedUniqueName index="82" name="[MBSchedule].[Base route].&amp;[--TISCON]"/>
            <x15:cachedUniqueName index="83" name="[MBSchedule].[Base route].&amp;[--POLLEM]"/>
            <x15:cachedUniqueName index="84" name="[MBSchedule].[Base route].&amp;[CANACONA--POLLEM]"/>
            <x15:cachedUniqueName index="85" name="[MBSchedule].[Base route].&amp;[CUNCOLIM-CANACONA-MARGAO]"/>
            <x15:cachedUniqueName index="86" name="[MBSchedule].[Base route].&amp;[CHIPLEM-CANACONA-MARGAO]"/>
          </x15:cachedUniqueNames>
        </ext>
      </extLst>
    </cacheField>
    <cacheField name="[Measures].[Sum of Kms.]" caption="Sum of Kms." numFmtId="0" hierarchy="35" level="32767"/>
    <cacheField name="[Measures].[Count of Dep]" caption="Count of Dep" numFmtId="0" hierarchy="36" level="32767"/>
    <cacheField name="[Measures].[Night Out]" caption="Night Out" numFmtId="0" hierarchy="37" level="32767"/>
  </cacheFields>
  <cacheHierarchies count="40">
    <cacheHierarchy uniqueName="[MBSchedule].[Issuing Depot]" caption="Issuing Depot" attribute="1" defaultMemberUniqueName="[MBSchedule].[Issuing Depot].[All]" allUniqueName="[MBSchedule].[Issuing Depot].[All]" dimensionUniqueName="[MBSchedule]" displayFolder="" count="0" memberValueDatatype="130" unbalanced="0"/>
    <cacheHierarchy uniqueName="[MBSchedule].[Vehicle No.]" caption="Vehicle No." attribute="1" defaultMemberUniqueName="[MBSchedule].[Vehicle No.].[All]" allUniqueName="[MBSchedule].[Vehicle No.].[All]" dimensionUniqueName="[MBSchedule]" displayFolder="" count="0" memberValueDatatype="130" unbalanced="0"/>
    <cacheHierarchy uniqueName="[MBSchedule].[Sch. No]" caption="Sch. No" attribute="1" defaultMemberUniqueName="[MBSchedule].[Sch. No].[All]" allUniqueName="[MBSchedule].[Sch. No].[All]" dimensionUniqueName="[MBSchedule]" displayFolder="" count="0" memberValueDatatype="130" unbalanced="0"/>
    <cacheHierarchy uniqueName="[MBSchedule].[From Code]" caption="From Code" attribute="1" defaultMemberUniqueName="[MBSchedule].[From Code].[All]" allUniqueName="[MBSchedule].[From Code].[All]" dimensionUniqueName="[MBSchedule]" displayFolder="" count="0" memberValueDatatype="130" unbalanced="0"/>
    <cacheHierarchy uniqueName="[MBSchedule].[Via1 Code]" caption="Via1 Code" attribute="1" defaultMemberUniqueName="[MBSchedule].[Via1 Code].[All]" allUniqueName="[MBSchedule].[Via1 Code].[All]" dimensionUniqueName="[MBSchedule]" displayFolder="" count="0" memberValueDatatype="130" unbalanced="0"/>
    <cacheHierarchy uniqueName="[MBSchedule].[Destination Code]" caption="Destination Code" attribute="1" defaultMemberUniqueName="[MBSchedule].[Destination Code].[All]" allUniqueName="[MBSchedule].[Destination Code].[All]" dimensionUniqueName="[MBSchedule]" displayFolder="" count="0" memberValueDatatype="130" unbalanced="0"/>
    <cacheHierarchy uniqueName="[MBSchedule].[From]" caption="From" attribute="1" defaultMemberUniqueName="[MBSchedule].[From].[All]" allUniqueName="[MBSchedule].[From].[All]" dimensionUniqueName="[MBSchedule]" displayFolder="" count="0" memberValueDatatype="130" unbalanced="0"/>
    <cacheHierarchy uniqueName="[MBSchedule].[Via1]" caption="Via1" attribute="1" defaultMemberUniqueName="[MBSchedule].[Via1].[All]" allUniqueName="[MBSchedule].[Via1].[All]" dimensionUniqueName="[MBSchedule]" displayFolder="" count="0" memberValueDatatype="130" unbalanced="0"/>
    <cacheHierarchy uniqueName="[MBSchedule].[To]" caption="To" attribute="1" defaultMemberUniqueName="[MBSchedule].[To].[All]" allUniqueName="[MBSchedule].[To].[All]" dimensionUniqueName="[MBSchedule]" displayFolder="" count="0" memberValueDatatype="130" unbalanced="0"/>
    <cacheHierarchy uniqueName="[MBSchedule].[Dep]" caption="Dep" attribute="1" time="1" defaultMemberUniqueName="[MBSchedule].[Dep].[All]" allUniqueName="[MBSchedule].[Dep].[All]" dimensionUniqueName="[MBSchedule]" displayFolder="" count="0" memberValueDatatype="7" unbalanced="0"/>
    <cacheHierarchy uniqueName="[MBSchedule].[Dep Via1]" caption="Dep Via1" attribute="1" defaultMemberUniqueName="[MBSchedule].[Dep Via1].[All]" allUniqueName="[MBSchedule].[Dep Via1].[All]" dimensionUniqueName="[MBSchedule]" displayFolder="" count="0" memberValueDatatype="130" unbalanced="0"/>
    <cacheHierarchy uniqueName="[MBSchedule].[Arr]" caption="Arr" attribute="1" defaultMemberUniqueName="[MBSchedule].[Arr].[All]" allUniqueName="[MBSchedule].[Arr].[All]" dimensionUniqueName="[MBSchedule]" displayFolder="" count="0" memberValueDatatype="130" unbalanced="0"/>
    <cacheHierarchy uniqueName="[MBSchedule].[From-a]" caption="From-a" attribute="1" defaultMemberUniqueName="[MBSchedule].[From-a].[All]" allUniqueName="[MBSchedule].[From-a].[All]" dimensionUniqueName="[MBSchedule]" displayFolder="" count="0" memberValueDatatype="130" unbalanced="0"/>
    <cacheHierarchy uniqueName="[MBSchedule].[Via-a]" caption="Via-a" attribute="1" defaultMemberUniqueName="[MBSchedule].[Via-a].[All]" allUniqueName="[MBSchedule].[Via-a].[All]" dimensionUniqueName="[MBSchedule]" displayFolder="" count="0" memberValueDatatype="130" unbalanced="0"/>
    <cacheHierarchy uniqueName="[MBSchedule].[To-a]" caption="To-a" attribute="1" defaultMemberUniqueName="[MBSchedule].[To-a].[All]" allUniqueName="[MBSchedule].[To-a].[All]" dimensionUniqueName="[MBSchedule]" displayFolder="" count="0" memberValueDatatype="130" unbalanced="0"/>
    <cacheHierarchy uniqueName="[MBSchedule].[Kms.]" caption="Kms." attribute="1" defaultMemberUniqueName="[MBSchedule].[Kms.].[All]" allUniqueName="[MBSchedule].[Kms.].[All]" dimensionUniqueName="[MBSchedule]" displayFolder="" count="0" memberValueDatatype="20" unbalanced="0"/>
    <cacheHierarchy uniqueName="[MBSchedule].[Dept.]" caption="Dept." attribute="1" defaultMemberUniqueName="[MBSchedule].[Dept.].[All]" allUniqueName="[MBSchedule].[Dept.].[All]" dimensionUniqueName="[MBSchedule]" displayFolder="" count="0" memberValueDatatype="5" unbalanced="0"/>
    <cacheHierarchy uniqueName="[MBSchedule].[Via Dep]" caption="Via Dep" attribute="1" defaultMemberUniqueName="[MBSchedule].[Via Dep].[All]" allUniqueName="[MBSchedule].[Via Dep].[All]" dimensionUniqueName="[MBSchedule]" displayFolder="" count="0" memberValueDatatype="5" unbalanced="0"/>
    <cacheHierarchy uniqueName="[MBSchedule].[Arrv.]" caption="Arrv." attribute="1" defaultMemberUniqueName="[MBSchedule].[Arrv.].[All]" allUniqueName="[MBSchedule].[Arrv.].[All]" dimensionUniqueName="[MBSchedule]" displayFolder="" count="0" memberValueDatatype="5" unbalanced="0"/>
    <cacheHierarchy uniqueName="[MBSchedule].[Drv.]" caption="Drv." attribute="1" defaultMemberUniqueName="[MBSchedule].[Drv.].[All]" allUniqueName="[MBSchedule].[Drv.].[All]" dimensionUniqueName="[MBSchedule]" displayFolder="" count="0" memberValueDatatype="20" unbalanced="0"/>
    <cacheHierarchy uniqueName="[MBSchedule].[Cond.]" caption="Cond." attribute="1" defaultMemberUniqueName="[MBSchedule].[Cond.].[All]" allUniqueName="[MBSchedule].[Cond.].[All]" dimensionUniqueName="[MBSchedule]" displayFolder="" count="0" memberValueDatatype="20" unbalanced="0"/>
    <cacheHierarchy uniqueName="[MBSchedule].[Sp. Hrs.]" caption="Sp. Hrs." attribute="1" defaultMemberUniqueName="[MBSchedule].[Sp. Hrs.].[All]" allUniqueName="[MBSchedule].[Sp. Hrs.].[All]" dimensionUniqueName="[MBSchedule]" displayFolder="" count="0" memberValueDatatype="5" unbalanced="0"/>
    <cacheHierarchy uniqueName="[MBSchedule].[Work Hrs.]" caption="Work Hrs." attribute="1" defaultMemberUniqueName="[MBSchedule].[Work Hrs.].[All]" allUniqueName="[MBSchedule].[Work Hrs.].[All]" dimensionUniqueName="[MBSchedule]" displayFolder="" count="0" memberValueDatatype="5" unbalanced="0"/>
    <cacheHierarchy uniqueName="[MBSchedule].[Total Kms]" caption="Total Kms" attribute="1" defaultMemberUniqueName="[MBSchedule].[Total Kms].[All]" allUniqueName="[MBSchedule].[Total Kms].[All]" dimensionUniqueName="[MBSchedule]" displayFolder="" count="0" memberValueDatatype="20" unbalanced="0"/>
    <cacheHierarchy uniqueName="[MBSchedule].[Remarks]" caption="Remarks" attribute="1" defaultMemberUniqueName="[MBSchedule].[Remarks].[All]" allUniqueName="[MBSchedule].[Remarks].[All]" dimensionUniqueName="[MBSchedule]" displayFolder="" count="0" memberValueDatatype="130" unbalanced="0"/>
    <cacheHierarchy uniqueName="[MBSchedule].[Veh No]" caption="Veh No" attribute="1" defaultMemberUniqueName="[MBSchedule].[Veh No].[All]" allUniqueName="[MBSchedule].[Veh No].[All]" dimensionUniqueName="[MBSchedule]" displayFolder="" count="2" memberValueDatatype="130" unbalanced="0">
      <fieldsUsage count="2">
        <fieldUsage x="-1"/>
        <fieldUsage x="0"/>
      </fieldsUsage>
    </cacheHierarchy>
    <cacheHierarchy uniqueName="[MBSchedule].[Full Schedule No.]" caption="Full Schedule No." attribute="1" defaultMemberUniqueName="[MBSchedule].[Full Schedule No.].[All]" allUniqueName="[MBSchedule].[Full Schedule No.].[All]" dimensionUniqueName="[MBSchedule]" displayFolder="" count="2" memberValueDatatype="130" unbalanced="0">
      <fieldsUsage count="2">
        <fieldUsage x="-1"/>
        <fieldUsage x="1"/>
      </fieldsUsage>
    </cacheHierarchy>
    <cacheHierarchy uniqueName="[MBSchedule].[Full ETM Route No]" caption="Full ETM Route No" attribute="1" defaultMemberUniqueName="[MBSchedule].[Full ETM Route No].[All]" allUniqueName="[MBSchedule].[Full ETM Route No].[All]" dimensionUniqueName="[MBSchedule]" displayFolder="" count="0" memberValueDatatype="130" unbalanced="0"/>
    <cacheHierarchy uniqueName="[MBSchedule].[re]" caption="re" attribute="1" defaultMemberUniqueName="[MBSchedule].[re].[All]" allUniqueName="[MBSchedule].[re].[All]" dimensionUniqueName="[MBSchedule]" displayFolder="" count="0" memberValueDatatype="130" unbalanced="0"/>
    <cacheHierarchy uniqueName="[MBSchedule].[ow]" caption="ow" attribute="1" defaultMemberUniqueName="[MBSchedule].[ow].[All]" allUniqueName="[MBSchedule].[ow].[All]" dimensionUniqueName="[MBSchedule]" displayFolder="" count="0" memberValueDatatype="130" unbalanced="0"/>
    <cacheHierarchy uniqueName="[MBSchedule].[Direction]" caption="Direction" attribute="1" defaultMemberUniqueName="[MBSchedule].[Direction].[All]" allUniqueName="[MBSchedule].[Direction].[All]" dimensionUniqueName="[MBSchedule]" displayFolder="" count="0" memberValueDatatype="130" unbalanced="0"/>
    <cacheHierarchy uniqueName="[MBSchedule].[rb-straight]" caption="rb-straight" attribute="1" defaultMemberUniqueName="[MBSchedule].[rb-straight].[All]" allUniqueName="[MBSchedule].[rb-straight].[All]" dimensionUniqueName="[MBSchedule]" displayFolder="" count="0" memberValueDatatype="130" unbalanced="0"/>
    <cacheHierarchy uniqueName="[MBSchedule].[rb-reverse]" caption="rb-reverse" attribute="1" defaultMemberUniqueName="[MBSchedule].[rb-reverse].[All]" allUniqueName="[MBSchedule].[rb-reverse].[All]" dimensionUniqueName="[MBSchedule]" displayFolder="" count="0" memberValueDatatype="130" unbalanced="0"/>
    <cacheHierarchy uniqueName="[MBSchedule].[Base route]" caption="Base route" attribute="1" defaultMemberUniqueName="[MBSchedule].[Base route].[All]" allUniqueName="[MBSchedule].[Base route].[All]" dimensionUniqueName="[MBSchedule]" displayFolder="" count="2" memberValueDatatype="130" unbalanced="0">
      <fieldsUsage count="2">
        <fieldUsage x="-1"/>
        <fieldUsage x="2"/>
      </fieldsUsage>
    </cacheHierarchy>
    <cacheHierarchy uniqueName="[MBSchedule].[NO]" caption="NO" attribute="1" defaultMemberUniqueName="[MBSchedule].[NO].[All]" allUniqueName="[MBSchedule].[NO].[All]" dimensionUniqueName="[MBSchedule]" displayFolder="" count="0" memberValueDatatype="130" unbalanced="0"/>
    <cacheHierarchy uniqueName="[Measures].[Sum of Kms.]" caption="Sum of Kms." measure="1" displayFolder="" measureGroup="MBSchedule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Dep]" caption="Count of Dep" measure="1" displayFolder="" measureGroup="MBSchedule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Night Out]" caption="Night Out" measure="1" displayFolder="" measureGroup="MBSchedule" count="0" oneField="1">
      <fieldsUsage count="1">
        <fieldUsage x="5"/>
      </fieldsUsage>
    </cacheHierarchy>
    <cacheHierarchy uniqueName="[Measures].[__XL_Count MBSchedule]" caption="__XL_Count MBSchedule" measure="1" displayFolder="" measureGroup="MBSchedule" count="0" hidden="1"/>
    <cacheHierarchy uniqueName="[Measures].[__No measures defined]" caption="__No measures defined" measure="1" displayFolder="" count="0" hidden="1"/>
  </cacheHierarchies>
  <kpis count="0"/>
  <dimensions count="2">
    <dimension name="MBSchedule" uniqueName="[MBSchedule]" caption="MBSchedule"/>
    <dimension measure="1" name="Measures" uniqueName="[Measures]" caption="Measures"/>
  </dimensions>
  <measureGroups count="1">
    <measureGroup name="MBSchedule" caption="MBSchedule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914F6E-4578-4F06-A5C3-EDBE8DBB77B2}" name="PivotTable1" cacheId="29" applyNumberFormats="0" applyBorderFormats="0" applyFontFormats="0" applyPatternFormats="0" applyAlignmentFormats="0" applyWidthHeightFormats="1" dataCaption="Values" tag="e1fae25e-1dc2-4e74-9686-1a31a4880b19" updatedVersion="8" minRefreshableVersion="3" useAutoFormatting="1" rowGrandTotals="0" itemPrintTitles="1" createdVersion="8" indent="0" outline="1" outlineData="1" multipleFieldFilters="0">
  <location ref="A3:F271" firstHeaderRow="0" firstDataRow="1" firstDataCol="3"/>
  <pivotFields count="6">
    <pivotField name="Vehicle" axis="axisRow" allDrilled="1" outline="0" subtotalTop="0" showAll="0" dataSourceSort="1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chedule" axis="axisRow" allDrilled="1" outline="0" subtotalTop="0" showAll="0" dataSourceSort="1" defaultSubtotal="0" defaultAttributeDrillState="1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name="Route" axis="axisRow" allDrilled="1" outline="0" showAll="0" dataSourceSort="1" defaultSubtotal="0" defaultAttributeDrillState="1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3">
    <field x="0"/>
    <field x="1"/>
    <field x="2"/>
  </rowFields>
  <rowItems count="268">
    <i>
      <x/>
      <x/>
      <x/>
    </i>
    <i r="1">
      <x v="1"/>
      <x/>
    </i>
    <i t="default">
      <x/>
    </i>
    <i>
      <x v="1"/>
      <x v="2"/>
      <x v="1"/>
    </i>
    <i r="2">
      <x v="2"/>
    </i>
    <i r="2">
      <x v="3"/>
    </i>
    <i t="default">
      <x v="1"/>
    </i>
    <i>
      <x v="2"/>
      <x v="3"/>
      <x v="4"/>
    </i>
    <i r="2">
      <x v="5"/>
    </i>
    <i r="2">
      <x v="3"/>
    </i>
    <i r="2">
      <x v="6"/>
    </i>
    <i r="2">
      <x v="7"/>
    </i>
    <i t="default">
      <x v="2"/>
    </i>
    <i>
      <x v="3"/>
      <x v="4"/>
      <x v="8"/>
    </i>
    <i r="2">
      <x v="9"/>
    </i>
    <i r="2">
      <x v="10"/>
    </i>
    <i r="2">
      <x v="11"/>
    </i>
    <i r="2">
      <x v="12"/>
    </i>
    <i r="2">
      <x v="13"/>
    </i>
    <i t="default">
      <x v="3"/>
    </i>
    <i>
      <x v="4"/>
      <x v="5"/>
      <x v="14"/>
    </i>
    <i r="2">
      <x v="15"/>
    </i>
    <i r="1">
      <x v="6"/>
      <x v="16"/>
    </i>
    <i r="2">
      <x v="15"/>
    </i>
    <i t="default">
      <x v="4"/>
    </i>
    <i>
      <x v="5"/>
      <x v="7"/>
      <x v="16"/>
    </i>
    <i r="2">
      <x v="17"/>
    </i>
    <i t="default">
      <x v="5"/>
    </i>
    <i>
      <x v="6"/>
      <x v="8"/>
      <x v="14"/>
    </i>
    <i r="2">
      <x v="17"/>
    </i>
    <i r="2">
      <x v="18"/>
    </i>
    <i r="2">
      <x v="19"/>
    </i>
    <i r="2">
      <x v="20"/>
    </i>
    <i r="2">
      <x v="21"/>
    </i>
    <i t="default">
      <x v="6"/>
    </i>
    <i>
      <x v="7"/>
      <x v="9"/>
      <x v="22"/>
    </i>
    <i r="2">
      <x v="13"/>
    </i>
    <i t="default">
      <x v="7"/>
    </i>
    <i>
      <x v="8"/>
      <x v="10"/>
      <x v="23"/>
    </i>
    <i r="2">
      <x v="17"/>
    </i>
    <i r="2">
      <x v="24"/>
    </i>
    <i t="default">
      <x v="8"/>
    </i>
    <i>
      <x v="9"/>
      <x v="11"/>
      <x v="25"/>
    </i>
    <i r="2">
      <x v="13"/>
    </i>
    <i t="default">
      <x v="9"/>
    </i>
    <i>
      <x v="10"/>
      <x v="12"/>
      <x v="26"/>
    </i>
    <i r="2">
      <x v="16"/>
    </i>
    <i r="2">
      <x v="4"/>
    </i>
    <i r="2">
      <x v="3"/>
    </i>
    <i r="2">
      <x v="27"/>
    </i>
    <i t="default">
      <x v="10"/>
    </i>
    <i>
      <x v="11"/>
      <x v="13"/>
      <x v="16"/>
    </i>
    <i r="2">
      <x v="28"/>
    </i>
    <i r="2">
      <x v="2"/>
    </i>
    <i r="2">
      <x v="13"/>
    </i>
    <i t="default">
      <x v="11"/>
    </i>
    <i>
      <x v="12"/>
      <x v="14"/>
      <x v="29"/>
    </i>
    <i r="2">
      <x v="17"/>
    </i>
    <i r="2">
      <x v="4"/>
    </i>
    <i r="2">
      <x v="30"/>
    </i>
    <i r="2">
      <x v="31"/>
    </i>
    <i r="2">
      <x v="32"/>
    </i>
    <i t="default">
      <x v="12"/>
    </i>
    <i>
      <x v="13"/>
      <x v="15"/>
      <x v="29"/>
    </i>
    <i r="2">
      <x v="4"/>
    </i>
    <i r="2">
      <x v="33"/>
    </i>
    <i r="2">
      <x v="3"/>
    </i>
    <i t="default">
      <x v="13"/>
    </i>
    <i>
      <x v="14"/>
      <x v="16"/>
      <x v="15"/>
    </i>
    <i r="2">
      <x v="3"/>
    </i>
    <i r="2">
      <x v="34"/>
    </i>
    <i r="2">
      <x v="35"/>
    </i>
    <i t="default">
      <x v="14"/>
    </i>
    <i>
      <x v="15"/>
      <x v="17"/>
      <x v="36"/>
    </i>
    <i r="2">
      <x v="37"/>
    </i>
    <i r="2">
      <x v="14"/>
    </i>
    <i r="2">
      <x v="16"/>
    </i>
    <i r="2">
      <x v="15"/>
    </i>
    <i t="default">
      <x v="15"/>
    </i>
    <i>
      <x v="16"/>
      <x v="18"/>
      <x v="38"/>
    </i>
    <i r="2">
      <x v="39"/>
    </i>
    <i r="2">
      <x v="40"/>
    </i>
    <i r="2">
      <x v="41"/>
    </i>
    <i r="2">
      <x v="42"/>
    </i>
    <i t="default">
      <x v="16"/>
    </i>
    <i>
      <x v="17"/>
      <x v="19"/>
      <x v="38"/>
    </i>
    <i r="2">
      <x v="14"/>
    </i>
    <i r="2">
      <x v="18"/>
    </i>
    <i r="2">
      <x v="5"/>
    </i>
    <i t="default">
      <x v="17"/>
    </i>
    <i>
      <x v="18"/>
      <x v="20"/>
      <x v="3"/>
    </i>
    <i r="2">
      <x v="6"/>
    </i>
    <i r="2">
      <x v="7"/>
    </i>
    <i t="default">
      <x v="18"/>
    </i>
    <i>
      <x v="19"/>
      <x v="21"/>
      <x v="14"/>
    </i>
    <i r="2">
      <x v="17"/>
    </i>
    <i r="2">
      <x v="28"/>
    </i>
    <i t="default">
      <x v="19"/>
    </i>
    <i>
      <x v="20"/>
      <x v="22"/>
      <x v="17"/>
    </i>
    <i r="2">
      <x v="43"/>
    </i>
    <i r="2">
      <x v="44"/>
    </i>
    <i t="default">
      <x v="20"/>
    </i>
    <i>
      <x v="21"/>
      <x v="23"/>
      <x v="45"/>
    </i>
    <i r="2">
      <x v="46"/>
    </i>
    <i r="2">
      <x v="15"/>
    </i>
    <i r="2">
      <x v="2"/>
    </i>
    <i t="default">
      <x v="21"/>
    </i>
    <i>
      <x v="22"/>
      <x v="8"/>
      <x v="20"/>
    </i>
    <i t="default">
      <x v="22"/>
    </i>
    <i>
      <x v="23"/>
      <x v="24"/>
      <x v="47"/>
    </i>
    <i r="2">
      <x v="48"/>
    </i>
    <i r="2">
      <x v="49"/>
    </i>
    <i t="default">
      <x v="23"/>
    </i>
    <i>
      <x v="24"/>
      <x v="25"/>
      <x v="50"/>
    </i>
    <i r="2">
      <x v="51"/>
    </i>
    <i r="2">
      <x v="52"/>
    </i>
    <i r="2">
      <x v="53"/>
    </i>
    <i r="2">
      <x v="54"/>
    </i>
    <i r="2">
      <x v="55"/>
    </i>
    <i t="default">
      <x v="24"/>
    </i>
    <i>
      <x v="25"/>
      <x v="26"/>
      <x v="16"/>
    </i>
    <i r="2">
      <x v="4"/>
    </i>
    <i r="2">
      <x v="5"/>
    </i>
    <i r="2">
      <x v="6"/>
    </i>
    <i t="default">
      <x v="25"/>
    </i>
    <i>
      <x v="26"/>
      <x v="27"/>
      <x v="11"/>
    </i>
    <i r="2">
      <x v="12"/>
    </i>
    <i r="2">
      <x v="13"/>
    </i>
    <i t="default">
      <x v="26"/>
    </i>
    <i>
      <x v="27"/>
      <x v="28"/>
      <x v="18"/>
    </i>
    <i r="2">
      <x v="56"/>
    </i>
    <i r="2">
      <x v="21"/>
    </i>
    <i r="2">
      <x v="57"/>
    </i>
    <i t="default">
      <x v="27"/>
    </i>
    <i>
      <x v="28"/>
      <x v="29"/>
      <x v="58"/>
    </i>
    <i r="2">
      <x v="59"/>
    </i>
    <i r="2">
      <x v="60"/>
    </i>
    <i t="default">
      <x v="28"/>
    </i>
    <i>
      <x v="29"/>
      <x v="30"/>
      <x v="17"/>
    </i>
    <i r="2">
      <x v="61"/>
    </i>
    <i r="2">
      <x v="62"/>
    </i>
    <i r="2">
      <x v="63"/>
    </i>
    <i t="default">
      <x v="29"/>
    </i>
    <i>
      <x v="30"/>
      <x v="31"/>
      <x v="64"/>
    </i>
    <i r="2">
      <x v="65"/>
    </i>
    <i r="2">
      <x v="66"/>
    </i>
    <i r="2">
      <x v="17"/>
    </i>
    <i t="default">
      <x v="30"/>
    </i>
    <i>
      <x v="31"/>
      <x v="32"/>
      <x v="16"/>
    </i>
    <i r="2">
      <x v="17"/>
    </i>
    <i r="2">
      <x v="44"/>
    </i>
    <i r="2">
      <x v="3"/>
    </i>
    <i t="default">
      <x v="31"/>
    </i>
    <i>
      <x v="32"/>
      <x v="33"/>
      <x v="45"/>
    </i>
    <i r="2">
      <x v="15"/>
    </i>
    <i t="default">
      <x v="32"/>
    </i>
    <i>
      <x v="33"/>
      <x v="34"/>
      <x v="16"/>
    </i>
    <i r="2">
      <x v="18"/>
    </i>
    <i r="2">
      <x v="30"/>
    </i>
    <i r="2">
      <x v="67"/>
    </i>
    <i t="default">
      <x v="33"/>
    </i>
    <i>
      <x v="34"/>
      <x v="35"/>
      <x v="17"/>
    </i>
    <i r="2">
      <x v="61"/>
    </i>
    <i r="2">
      <x v="68"/>
    </i>
    <i t="default">
      <x v="34"/>
    </i>
    <i>
      <x v="35"/>
      <x v="36"/>
      <x v="14"/>
    </i>
    <i r="2">
      <x v="16"/>
    </i>
    <i r="2">
      <x v="15"/>
    </i>
    <i r="2">
      <x v="43"/>
    </i>
    <i r="2">
      <x v="69"/>
    </i>
    <i t="default">
      <x v="35"/>
    </i>
    <i>
      <x v="36"/>
      <x v="37"/>
      <x v="3"/>
    </i>
    <i r="2">
      <x v="6"/>
    </i>
    <i r="2">
      <x v="70"/>
    </i>
    <i t="default">
      <x v="36"/>
    </i>
    <i>
      <x v="37"/>
      <x v="38"/>
      <x v="14"/>
    </i>
    <i r="2">
      <x v="16"/>
    </i>
    <i t="default">
      <x v="37"/>
    </i>
    <i>
      <x v="38"/>
      <x v="39"/>
      <x v="16"/>
    </i>
    <i r="2">
      <x v="66"/>
    </i>
    <i r="2">
      <x v="17"/>
    </i>
    <i r="2">
      <x v="71"/>
    </i>
    <i r="2">
      <x v="44"/>
    </i>
    <i r="2">
      <x v="72"/>
    </i>
    <i r="2">
      <x v="73"/>
    </i>
    <i t="default">
      <x v="38"/>
    </i>
    <i>
      <x v="39"/>
      <x v="40"/>
      <x v="16"/>
    </i>
    <i r="2">
      <x v="4"/>
    </i>
    <i r="2">
      <x v="74"/>
    </i>
    <i r="2">
      <x v="21"/>
    </i>
    <i r="2">
      <x v="3"/>
    </i>
    <i r="2">
      <x v="75"/>
    </i>
    <i t="default">
      <x v="39"/>
    </i>
    <i>
      <x v="40"/>
      <x v="41"/>
      <x v="14"/>
    </i>
    <i r="2">
      <x v="16"/>
    </i>
    <i r="2">
      <x v="18"/>
    </i>
    <i r="2">
      <x v="15"/>
    </i>
    <i r="2">
      <x v="5"/>
    </i>
    <i t="default">
      <x v="40"/>
    </i>
    <i>
      <x v="41"/>
      <x v="42"/>
      <x v="76"/>
    </i>
    <i r="2">
      <x v="51"/>
    </i>
    <i r="2">
      <x v="52"/>
    </i>
    <i r="2">
      <x v="55"/>
    </i>
    <i r="2">
      <x v="77"/>
    </i>
    <i t="default">
      <x v="41"/>
    </i>
    <i>
      <x v="42"/>
      <x v="43"/>
      <x v="76"/>
    </i>
    <i r="2">
      <x v="50"/>
    </i>
    <i r="2">
      <x v="51"/>
    </i>
    <i r="2">
      <x v="52"/>
    </i>
    <i r="2">
      <x v="2"/>
    </i>
    <i r="2">
      <x v="55"/>
    </i>
    <i t="default">
      <x v="42"/>
    </i>
    <i>
      <x v="43"/>
      <x v="44"/>
      <x v="15"/>
    </i>
    <i t="default">
      <x v="43"/>
    </i>
    <i>
      <x v="44"/>
      <x v="45"/>
      <x v="16"/>
    </i>
    <i r="2">
      <x v="78"/>
    </i>
    <i r="2">
      <x v="4"/>
    </i>
    <i r="2">
      <x v="79"/>
    </i>
    <i r="2">
      <x v="80"/>
    </i>
    <i t="default">
      <x v="44"/>
    </i>
    <i>
      <x v="45"/>
      <x v="46"/>
      <x v="51"/>
    </i>
    <i r="2">
      <x v="52"/>
    </i>
    <i r="2">
      <x v="2"/>
    </i>
    <i r="2">
      <x v="55"/>
    </i>
    <i r="2">
      <x v="81"/>
    </i>
    <i t="default">
      <x v="45"/>
    </i>
    <i>
      <x v="46"/>
      <x v="47"/>
      <x v="16"/>
    </i>
    <i r="2">
      <x v="24"/>
    </i>
    <i r="2">
      <x v="5"/>
    </i>
    <i r="2">
      <x v="25"/>
    </i>
    <i r="2">
      <x v="6"/>
    </i>
    <i t="default">
      <x v="46"/>
    </i>
    <i>
      <x v="47"/>
      <x v="48"/>
      <x v="14"/>
    </i>
    <i r="2">
      <x v="18"/>
    </i>
    <i r="2">
      <x v="56"/>
    </i>
    <i r="2">
      <x v="82"/>
    </i>
    <i t="default">
      <x v="47"/>
    </i>
    <i>
      <x v="48"/>
      <x v="44"/>
      <x v="15"/>
    </i>
    <i r="2">
      <x v="13"/>
    </i>
    <i r="2">
      <x v="83"/>
    </i>
    <i t="default">
      <x v="48"/>
    </i>
    <i>
      <x v="49"/>
      <x v="49"/>
      <x v="16"/>
    </i>
    <i r="2">
      <x v="24"/>
    </i>
    <i r="2">
      <x v="84"/>
    </i>
    <i r="2">
      <x v="25"/>
    </i>
    <i t="default">
      <x v="49"/>
    </i>
    <i>
      <x v="50"/>
      <x v="50"/>
      <x v="14"/>
    </i>
    <i r="2">
      <x v="16"/>
    </i>
    <i r="2">
      <x v="15"/>
    </i>
    <i r="2">
      <x v="84"/>
    </i>
    <i r="2">
      <x v="13"/>
    </i>
    <i t="default">
      <x v="50"/>
    </i>
    <i>
      <x v="51"/>
      <x v="51"/>
      <x v="85"/>
    </i>
    <i r="2">
      <x v="22"/>
    </i>
    <i r="2">
      <x v="13"/>
    </i>
    <i t="default">
      <x v="51"/>
    </i>
    <i>
      <x v="52"/>
      <x v="52"/>
      <x v="16"/>
    </i>
    <i r="2">
      <x v="24"/>
    </i>
    <i r="2">
      <x v="84"/>
    </i>
    <i r="2">
      <x v="25"/>
    </i>
    <i r="2">
      <x v="13"/>
    </i>
    <i t="default">
      <x v="52"/>
    </i>
    <i>
      <x v="53"/>
      <x v="53"/>
      <x v="8"/>
    </i>
    <i r="2">
      <x v="16"/>
    </i>
    <i r="2">
      <x v="84"/>
    </i>
    <i r="2">
      <x v="86"/>
    </i>
    <i r="2">
      <x v="13"/>
    </i>
    <i t="default">
      <x v="53"/>
    </i>
  </rowItems>
  <colFields count="1">
    <field x="-2"/>
  </colFields>
  <colItems count="3">
    <i>
      <x/>
    </i>
    <i i="1">
      <x v="1"/>
    </i>
    <i i="2">
      <x v="2"/>
    </i>
  </colItems>
  <dataFields count="3">
    <dataField name="Kms" fld="3" baseField="2" baseItem="9"/>
    <dataField name="Trips" fld="4" subtotal="count" baseField="2" baseItem="11"/>
    <dataField fld="5" subtotal="count" baseField="0" baseItem="0"/>
  </dataField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Kms"/>
    <pivotHierarchy dragToData="1" caption="Trips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25"/>
    <rowHierarchyUsage hierarchyUsage="26"/>
    <rowHierarchyUsage hierarchyUsage="3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BSchedu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C14CAE-A1D2-4D80-8FC0-61E78A198422}" name="PivotTable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15" firstHeaderRow="1" firstDataRow="1" firstDataCol="3" rowPageCount="1" colPageCount="1"/>
  <pivotFields count="4"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</items>
    </pivotField>
    <pivotField axis="axisRow" allDrilled="1" outline="0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sortType="ascending" defaultSubtotal="0" defaultAttributeDrillState="1">
      <items count="153">
        <item x="0"/>
        <item x="122"/>
        <item x="94"/>
        <item x="142"/>
        <item x="109"/>
        <item x="143"/>
        <item x="130"/>
        <item x="147"/>
        <item x="84"/>
        <item x="107"/>
        <item x="110"/>
        <item x="3"/>
        <item x="85"/>
        <item x="65"/>
        <item x="138"/>
        <item x="8"/>
        <item x="137"/>
        <item x="104"/>
        <item x="80"/>
        <item x="123"/>
        <item x="50"/>
        <item x="34"/>
        <item x="14"/>
        <item x="89"/>
        <item x="69"/>
        <item x="145"/>
        <item x="12"/>
        <item x="5"/>
        <item x="35"/>
        <item x="86"/>
        <item x="77"/>
        <item x="24"/>
        <item x="15"/>
        <item x="9"/>
        <item x="25"/>
        <item x="13"/>
        <item x="36"/>
        <item x="37"/>
        <item x="98"/>
        <item x="51"/>
        <item x="126"/>
        <item x="16"/>
        <item x="17"/>
        <item x="26"/>
        <item x="38"/>
        <item x="52"/>
        <item x="152"/>
        <item x="27"/>
        <item x="101"/>
        <item x="53"/>
        <item x="139"/>
        <item x="90"/>
        <item x="114"/>
        <item x="148"/>
        <item x="95"/>
        <item x="71"/>
        <item x="54"/>
        <item x="96"/>
        <item x="39"/>
        <item x="28"/>
        <item x="124"/>
        <item x="117"/>
        <item x="131"/>
        <item x="55"/>
        <item x="40"/>
        <item x="91"/>
        <item x="62"/>
        <item x="41"/>
        <item x="87"/>
        <item x="42"/>
        <item x="127"/>
        <item x="105"/>
        <item x="29"/>
        <item x="72"/>
        <item x="18"/>
        <item x="103"/>
        <item x="99"/>
        <item x="19"/>
        <item x="1"/>
        <item x="73"/>
        <item x="43"/>
        <item x="115"/>
        <item x="66"/>
        <item x="20"/>
        <item x="30"/>
        <item x="92"/>
        <item x="56"/>
        <item x="63"/>
        <item x="31"/>
        <item x="111"/>
        <item x="88"/>
        <item x="70"/>
        <item x="149"/>
        <item x="97"/>
        <item x="2"/>
        <item x="6"/>
        <item x="21"/>
        <item x="144"/>
        <item x="32"/>
        <item x="57"/>
        <item x="44"/>
        <item x="68"/>
        <item x="58"/>
        <item x="33"/>
        <item x="74"/>
        <item x="10"/>
        <item x="150"/>
        <item x="45"/>
        <item x="118"/>
        <item x="46"/>
        <item x="106"/>
        <item x="140"/>
        <item x="128"/>
        <item x="22"/>
        <item x="59"/>
        <item x="112"/>
        <item x="78"/>
        <item x="60"/>
        <item x="141"/>
        <item x="67"/>
        <item x="61"/>
        <item x="79"/>
        <item x="113"/>
        <item x="102"/>
        <item x="47"/>
        <item x="108"/>
        <item x="48"/>
        <item x="7"/>
        <item x="135"/>
        <item x="100"/>
        <item x="64"/>
        <item x="146"/>
        <item x="93"/>
        <item x="81"/>
        <item x="4"/>
        <item x="49"/>
        <item x="23"/>
        <item x="116"/>
        <item x="119"/>
        <item x="136"/>
        <item x="75"/>
        <item x="82"/>
        <item x="133"/>
        <item x="83"/>
        <item x="134"/>
        <item x="132"/>
        <item x="11"/>
        <item x="76"/>
        <item x="129"/>
        <item x="121"/>
        <item x="151"/>
        <item x="125"/>
        <item x="120"/>
      </items>
    </pivotField>
  </pivotFields>
  <rowFields count="3">
    <field x="1"/>
    <field x="2"/>
    <field x="3"/>
  </rowFields>
  <rowItems count="412">
    <i>
      <x/>
      <x/>
      <x/>
    </i>
    <i>
      <x v="1"/>
      <x/>
      <x v="78"/>
    </i>
    <i>
      <x v="2"/>
      <x v="1"/>
      <x v="94"/>
    </i>
    <i>
      <x v="3"/>
      <x/>
      <x v="11"/>
    </i>
    <i r="2">
      <x v="134"/>
    </i>
    <i>
      <x v="4"/>
      <x v="1"/>
      <x v="11"/>
    </i>
    <i>
      <x v="5"/>
      <x v="2"/>
      <x v="27"/>
    </i>
    <i r="2">
      <x v="95"/>
    </i>
    <i r="2">
      <x v="127"/>
    </i>
    <i r="1">
      <x v="1"/>
      <x v="15"/>
    </i>
    <i r="2">
      <x v="33"/>
    </i>
    <i r="2">
      <x v="105"/>
    </i>
    <i>
      <x v="6"/>
      <x v="2"/>
      <x v="146"/>
    </i>
    <i r="1">
      <x v="1"/>
      <x v="15"/>
    </i>
    <i>
      <x v="7"/>
      <x v="2"/>
      <x v="26"/>
    </i>
    <i r="1">
      <x v="1"/>
      <x v="35"/>
    </i>
    <i>
      <x v="8"/>
      <x v="2"/>
      <x v="22"/>
    </i>
    <i r="2">
      <x v="32"/>
    </i>
    <i r="2">
      <x v="41"/>
    </i>
    <i r="2">
      <x v="42"/>
    </i>
    <i r="2">
      <x v="74"/>
    </i>
    <i r="2">
      <x v="77"/>
    </i>
    <i r="2">
      <x v="83"/>
    </i>
    <i r="2">
      <x v="96"/>
    </i>
    <i r="2">
      <x v="113"/>
    </i>
    <i r="2">
      <x v="136"/>
    </i>
    <i r="1">
      <x v="1"/>
      <x v="31"/>
    </i>
    <i r="2">
      <x v="34"/>
    </i>
    <i r="2">
      <x v="43"/>
    </i>
    <i r="2">
      <x v="47"/>
    </i>
    <i r="2">
      <x v="59"/>
    </i>
    <i r="2">
      <x v="72"/>
    </i>
    <i r="2">
      <x v="84"/>
    </i>
    <i r="2">
      <x v="88"/>
    </i>
    <i r="2">
      <x v="98"/>
    </i>
    <i r="2">
      <x v="103"/>
    </i>
    <i>
      <x v="9"/>
      <x/>
      <x v="43"/>
    </i>
    <i>
      <x v="10"/>
      <x v="2"/>
      <x v="15"/>
    </i>
    <i r="1">
      <x v="1"/>
      <x v="21"/>
    </i>
    <i>
      <x v="11"/>
      <x v="2"/>
      <x v="28"/>
    </i>
    <i r="2">
      <x v="36"/>
    </i>
    <i r="2">
      <x v="37"/>
    </i>
    <i r="2">
      <x v="43"/>
    </i>
    <i r="2">
      <x v="44"/>
    </i>
    <i r="2">
      <x v="58"/>
    </i>
    <i r="2">
      <x v="64"/>
    </i>
    <i r="2">
      <x v="67"/>
    </i>
    <i r="2">
      <x v="69"/>
    </i>
    <i r="2">
      <x v="74"/>
    </i>
    <i r="2">
      <x v="80"/>
    </i>
    <i r="2">
      <x v="84"/>
    </i>
    <i r="2">
      <x v="95"/>
    </i>
    <i r="2">
      <x v="100"/>
    </i>
    <i r="2">
      <x v="107"/>
    </i>
    <i r="2">
      <x v="109"/>
    </i>
    <i r="2">
      <x v="124"/>
    </i>
    <i r="2">
      <x v="126"/>
    </i>
    <i r="2">
      <x v="135"/>
    </i>
    <i r="1">
      <x v="1"/>
      <x v="11"/>
    </i>
    <i r="2">
      <x v="20"/>
    </i>
    <i r="2">
      <x v="21"/>
    </i>
    <i r="2">
      <x v="28"/>
    </i>
    <i r="2">
      <x v="33"/>
    </i>
    <i r="2">
      <x v="37"/>
    </i>
    <i r="2">
      <x v="39"/>
    </i>
    <i r="2">
      <x v="42"/>
    </i>
    <i r="2">
      <x v="45"/>
    </i>
    <i r="2">
      <x v="49"/>
    </i>
    <i r="2">
      <x v="56"/>
    </i>
    <i r="2">
      <x v="63"/>
    </i>
    <i r="2">
      <x v="74"/>
    </i>
    <i r="2">
      <x v="84"/>
    </i>
    <i r="2">
      <x v="86"/>
    </i>
    <i r="2">
      <x v="94"/>
    </i>
    <i r="2">
      <x v="99"/>
    </i>
    <i r="2">
      <x v="100"/>
    </i>
    <i r="2">
      <x v="102"/>
    </i>
    <i r="2">
      <x v="107"/>
    </i>
    <i r="2">
      <x v="114"/>
    </i>
    <i r="2">
      <x v="117"/>
    </i>
    <i r="2">
      <x v="120"/>
    </i>
    <i r="2">
      <x v="124"/>
    </i>
    <i r="2">
      <x v="127"/>
    </i>
    <i>
      <x v="12"/>
      <x v="2"/>
      <x v="26"/>
    </i>
    <i r="1">
      <x v="1"/>
      <x v="43"/>
    </i>
    <i>
      <x v="13"/>
      <x v="2"/>
      <x v="66"/>
    </i>
    <i r="2">
      <x v="87"/>
    </i>
    <i r="2">
      <x v="130"/>
    </i>
    <i>
      <x v="14"/>
      <x v="2"/>
      <x v="13"/>
    </i>
    <i r="2">
      <x v="82"/>
    </i>
    <i r="2">
      <x v="119"/>
    </i>
    <i r="1">
      <x v="1"/>
      <x v="107"/>
    </i>
    <i>
      <x v="15"/>
      <x v="1"/>
      <x v="101"/>
    </i>
    <i>
      <x v="16"/>
      <x v="2"/>
      <x v="24"/>
    </i>
    <i r="2">
      <x v="91"/>
    </i>
    <i>
      <x v="17"/>
      <x v="2"/>
      <x v="21"/>
    </i>
    <i r="2">
      <x v="32"/>
    </i>
    <i r="2">
      <x v="55"/>
    </i>
    <i r="2">
      <x v="59"/>
    </i>
    <i r="2">
      <x v="63"/>
    </i>
    <i r="2">
      <x v="73"/>
    </i>
    <i r="2">
      <x v="79"/>
    </i>
    <i r="2">
      <x v="100"/>
    </i>
    <i r="2">
      <x v="104"/>
    </i>
    <i r="2">
      <x v="109"/>
    </i>
    <i r="2">
      <x v="120"/>
    </i>
    <i r="2">
      <x v="126"/>
    </i>
    <i r="2">
      <x v="140"/>
    </i>
    <i r="2">
      <x v="147"/>
    </i>
    <i r="1">
      <x v="1"/>
      <x v="15"/>
    </i>
    <i r="2">
      <x v="30"/>
    </i>
    <i r="2">
      <x v="34"/>
    </i>
    <i r="2">
      <x v="43"/>
    </i>
    <i r="2">
      <x v="66"/>
    </i>
    <i r="2">
      <x v="74"/>
    </i>
    <i r="2">
      <x v="79"/>
    </i>
    <i r="2">
      <x v="87"/>
    </i>
    <i r="2">
      <x v="116"/>
    </i>
    <i r="2">
      <x v="119"/>
    </i>
    <i r="2">
      <x v="121"/>
    </i>
    <i r="2">
      <x v="130"/>
    </i>
    <i>
      <x v="18"/>
      <x v="2"/>
      <x v="18"/>
    </i>
    <i r="2">
      <x v="55"/>
    </i>
    <i r="2">
      <x v="83"/>
    </i>
    <i r="2">
      <x v="107"/>
    </i>
    <i r="2">
      <x v="133"/>
    </i>
    <i r="2">
      <x v="141"/>
    </i>
    <i r="2">
      <x v="143"/>
    </i>
    <i r="1">
      <x v="1"/>
      <x v="8"/>
    </i>
    <i r="2">
      <x v="12"/>
    </i>
    <i r="2">
      <x v="18"/>
    </i>
    <i r="2">
      <x v="29"/>
    </i>
    <i r="2">
      <x v="68"/>
    </i>
    <i r="2">
      <x v="90"/>
    </i>
    <i r="2">
      <x v="91"/>
    </i>
    <i r="2">
      <x v="98"/>
    </i>
    <i r="2">
      <x v="116"/>
    </i>
    <i>
      <x v="19"/>
      <x v="2"/>
      <x v="29"/>
    </i>
    <i>
      <x v="20"/>
      <x v="1"/>
      <x v="124"/>
    </i>
    <i>
      <x v="21"/>
      <x v="2"/>
      <x v="23"/>
    </i>
    <i r="2">
      <x v="31"/>
    </i>
    <i r="2">
      <x v="33"/>
    </i>
    <i r="2">
      <x v="51"/>
    </i>
    <i r="2">
      <x v="65"/>
    </i>
    <i r="2">
      <x v="85"/>
    </i>
    <i r="2">
      <x v="117"/>
    </i>
    <i r="2">
      <x v="132"/>
    </i>
    <i r="2">
      <x v="133"/>
    </i>
    <i r="1">
      <x v="1"/>
      <x v="2"/>
    </i>
    <i r="2">
      <x v="15"/>
    </i>
    <i r="2">
      <x v="26"/>
    </i>
    <i r="2">
      <x v="54"/>
    </i>
    <i r="2">
      <x v="56"/>
    </i>
    <i r="2">
      <x v="57"/>
    </i>
    <i r="2">
      <x v="95"/>
    </i>
    <i r="2">
      <x v="113"/>
    </i>
    <i>
      <x v="22"/>
      <x v="2"/>
      <x v="56"/>
    </i>
    <i r="2">
      <x v="93"/>
    </i>
    <i r="1">
      <x v="1"/>
      <x v="23"/>
    </i>
    <i r="2">
      <x v="38"/>
    </i>
    <i r="2">
      <x v="76"/>
    </i>
    <i r="2">
      <x v="129"/>
    </i>
    <i>
      <x v="23"/>
      <x/>
      <x v="26"/>
    </i>
    <i r="2">
      <x v="48"/>
    </i>
    <i r="2">
      <x v="59"/>
    </i>
    <i r="2">
      <x v="140"/>
    </i>
    <i>
      <x v="24"/>
      <x/>
      <x v="123"/>
    </i>
    <i>
      <x v="25"/>
      <x v="2"/>
      <x v="75"/>
    </i>
    <i r="1">
      <x v="1"/>
      <x v="17"/>
    </i>
    <i r="2">
      <x v="102"/>
    </i>
    <i>
      <x v="26"/>
      <x v="2"/>
      <x v="71"/>
    </i>
    <i r="2">
      <x v="102"/>
    </i>
    <i r="1">
      <x v="1"/>
      <x v="11"/>
    </i>
    <i r="2">
      <x v="20"/>
    </i>
    <i r="2">
      <x v="22"/>
    </i>
    <i r="2">
      <x v="24"/>
    </i>
    <i r="2">
      <x v="77"/>
    </i>
    <i r="2">
      <x v="104"/>
    </i>
    <i r="2">
      <x v="110"/>
    </i>
    <i r="2">
      <x v="120"/>
    </i>
    <i>
      <x v="27"/>
      <x/>
      <x v="9"/>
    </i>
    <i r="2">
      <x v="125"/>
    </i>
    <i>
      <x v="28"/>
      <x v="2"/>
      <x v="71"/>
    </i>
    <i r="2">
      <x v="113"/>
    </i>
    <i r="2">
      <x v="136"/>
    </i>
    <i r="1">
      <x v="1"/>
      <x v="4"/>
    </i>
    <i r="2">
      <x v="10"/>
    </i>
    <i r="2">
      <x v="12"/>
    </i>
    <i r="2">
      <x v="89"/>
    </i>
    <i r="2">
      <x v="115"/>
    </i>
    <i>
      <x v="29"/>
      <x v="2"/>
      <x v="54"/>
    </i>
    <i r="2">
      <x v="90"/>
    </i>
    <i r="1">
      <x v="1"/>
      <x v="63"/>
    </i>
    <i r="2">
      <x v="90"/>
    </i>
    <i r="2">
      <x v="100"/>
    </i>
    <i r="2">
      <x v="110"/>
    </i>
    <i>
      <x v="30"/>
      <x/>
      <x v="31"/>
    </i>
    <i r="2">
      <x v="57"/>
    </i>
    <i r="2">
      <x v="71"/>
    </i>
    <i r="2">
      <x v="95"/>
    </i>
    <i r="2">
      <x v="110"/>
    </i>
    <i r="2">
      <x v="122"/>
    </i>
    <i r="2">
      <x v="130"/>
    </i>
    <i>
      <x v="31"/>
      <x v="2"/>
      <x v="52"/>
    </i>
    <i r="2">
      <x v="75"/>
    </i>
    <i r="2">
      <x v="91"/>
    </i>
    <i r="2">
      <x v="116"/>
    </i>
    <i r="2">
      <x v="125"/>
    </i>
    <i r="1">
      <x v="1"/>
      <x v="17"/>
    </i>
    <i r="2">
      <x v="47"/>
    </i>
    <i r="2">
      <x v="57"/>
    </i>
    <i r="2">
      <x v="63"/>
    </i>
    <i r="2">
      <x v="81"/>
    </i>
    <i r="2">
      <x v="102"/>
    </i>
    <i r="2">
      <x v="120"/>
    </i>
    <i r="2">
      <x v="137"/>
    </i>
    <i>
      <x v="32"/>
      <x v="2"/>
      <x v="61"/>
    </i>
    <i r="2">
      <x v="143"/>
    </i>
    <i r="1">
      <x v="1"/>
      <x v="13"/>
    </i>
    <i r="2">
      <x v="28"/>
    </i>
    <i>
      <x v="33"/>
      <x v="2"/>
      <x v="26"/>
    </i>
    <i r="2">
      <x v="49"/>
    </i>
    <i r="2">
      <x v="64"/>
    </i>
    <i r="2">
      <x v="100"/>
    </i>
    <i r="1">
      <x v="1"/>
      <x v="32"/>
    </i>
    <i r="2">
      <x v="57"/>
    </i>
    <i r="2">
      <x v="71"/>
    </i>
    <i r="2">
      <x v="113"/>
    </i>
    <i>
      <x v="34"/>
      <x v="2"/>
      <x v="132"/>
    </i>
    <i>
      <x v="35"/>
      <x v="2"/>
      <x v="23"/>
    </i>
    <i r="2">
      <x v="27"/>
    </i>
    <i r="2">
      <x v="108"/>
    </i>
    <i r="2">
      <x v="119"/>
    </i>
    <i r="1">
      <x v="1"/>
      <x v="28"/>
    </i>
    <i r="2">
      <x v="35"/>
    </i>
    <i r="2">
      <x v="120"/>
    </i>
    <i r="2">
      <x v="124"/>
    </i>
    <i>
      <x v="36"/>
      <x/>
      <x v="138"/>
    </i>
    <i>
      <x v="37"/>
      <x v="1"/>
      <x v="23"/>
    </i>
    <i>
      <x v="38"/>
      <x v="2"/>
      <x v="152"/>
    </i>
    <i>
      <x v="39"/>
      <x v="2"/>
      <x v="29"/>
    </i>
    <i r="1">
      <x v="1"/>
      <x v="48"/>
    </i>
    <i>
      <x v="40"/>
      <x v="2"/>
      <x v="149"/>
    </i>
    <i r="1">
      <x v="1"/>
      <x v="1"/>
    </i>
    <i r="2">
      <x v="4"/>
    </i>
    <i>
      <x v="41"/>
      <x v="2"/>
      <x v="38"/>
    </i>
    <i r="1">
      <x v="1"/>
      <x v="19"/>
    </i>
    <i>
      <x v="42"/>
      <x/>
      <x v="107"/>
    </i>
    <i>
      <x v="43"/>
      <x v="2"/>
      <x v="52"/>
    </i>
    <i r="2">
      <x v="130"/>
    </i>
    <i r="1">
      <x v="1"/>
      <x v="60"/>
    </i>
    <i>
      <x v="44"/>
      <x v="2"/>
      <x v="22"/>
    </i>
    <i r="2">
      <x v="39"/>
    </i>
    <i r="2">
      <x v="151"/>
    </i>
    <i r="1">
      <x v="1"/>
      <x v="10"/>
    </i>
    <i r="2">
      <x v="23"/>
    </i>
    <i r="2">
      <x v="28"/>
    </i>
    <i r="2">
      <x v="40"/>
    </i>
    <i r="2">
      <x v="66"/>
    </i>
    <i r="2">
      <x v="70"/>
    </i>
    <i r="2">
      <x v="87"/>
    </i>
    <i r="2">
      <x v="93"/>
    </i>
    <i r="2">
      <x v="112"/>
    </i>
    <i r="2">
      <x v="134"/>
    </i>
    <i r="2">
      <x v="141"/>
    </i>
    <i r="2">
      <x v="148"/>
    </i>
    <i>
      <x v="45"/>
      <x v="2"/>
      <x v="65"/>
    </i>
    <i r="2">
      <x v="102"/>
    </i>
    <i r="1">
      <x v="1"/>
      <x v="38"/>
    </i>
    <i r="2">
      <x v="87"/>
    </i>
    <i>
      <x v="46"/>
      <x v="1"/>
      <x v="6"/>
    </i>
    <i r="2">
      <x v="24"/>
    </i>
    <i r="2">
      <x v="37"/>
    </i>
    <i r="2">
      <x v="62"/>
    </i>
    <i r="2">
      <x v="82"/>
    </i>
    <i r="2">
      <x v="90"/>
    </i>
    <i r="2">
      <x v="108"/>
    </i>
    <i r="2">
      <x v="122"/>
    </i>
    <i r="2">
      <x v="126"/>
    </i>
    <i r="2">
      <x v="137"/>
    </i>
    <i r="2">
      <x v="145"/>
    </i>
    <i>
      <x v="47"/>
      <x/>
      <x v="93"/>
    </i>
    <i>
      <x v="48"/>
      <x/>
      <x v="133"/>
    </i>
    <i>
      <x v="49"/>
      <x v="1"/>
      <x v="20"/>
    </i>
    <i r="2">
      <x v="91"/>
    </i>
    <i>
      <x v="50"/>
      <x v="2"/>
      <x v="69"/>
    </i>
    <i>
      <x v="51"/>
      <x v="1"/>
      <x v="33"/>
    </i>
    <i r="2">
      <x v="98"/>
    </i>
    <i>
      <x v="52"/>
      <x v="2"/>
      <x v="10"/>
    </i>
    <i r="2">
      <x v="58"/>
    </i>
    <i>
      <x v="53"/>
      <x/>
      <x v="32"/>
    </i>
    <i r="2">
      <x v="85"/>
    </i>
    <i r="2">
      <x v="140"/>
    </i>
    <i>
      <x v="54"/>
      <x v="2"/>
      <x v="142"/>
    </i>
    <i r="1">
      <x v="1"/>
      <x v="1"/>
    </i>
    <i>
      <x v="55"/>
      <x/>
      <x v="17"/>
    </i>
    <i r="2">
      <x v="21"/>
    </i>
    <i r="2">
      <x v="145"/>
    </i>
    <i>
      <x v="56"/>
      <x/>
      <x v="144"/>
    </i>
    <i>
      <x v="57"/>
      <x/>
      <x v="9"/>
    </i>
    <i>
      <x v="58"/>
      <x/>
      <x v="59"/>
    </i>
    <i>
      <x v="59"/>
      <x/>
      <x v="69"/>
    </i>
    <i>
      <x v="60"/>
      <x/>
      <x v="40"/>
    </i>
    <i>
      <x v="61"/>
      <x v="2"/>
      <x v="42"/>
    </i>
    <i r="1">
      <x v="1"/>
      <x v="41"/>
    </i>
    <i r="2">
      <x v="77"/>
    </i>
    <i>
      <x v="62"/>
      <x/>
      <x v="17"/>
    </i>
    <i r="2">
      <x v="116"/>
    </i>
    <i>
      <x v="63"/>
      <x v="2"/>
      <x v="31"/>
    </i>
    <i r="2">
      <x v="128"/>
    </i>
    <i r="2">
      <x v="129"/>
    </i>
    <i r="2">
      <x v="139"/>
    </i>
    <i r="2">
      <x v="148"/>
    </i>
    <i r="1">
      <x v="1"/>
      <x v="16"/>
    </i>
    <i r="2">
      <x v="17"/>
    </i>
    <i>
      <x v="64"/>
      <x/>
      <x v="9"/>
    </i>
    <i r="2">
      <x v="14"/>
    </i>
    <i r="2">
      <x v="22"/>
    </i>
    <i r="2">
      <x v="41"/>
    </i>
    <i r="2">
      <x v="47"/>
    </i>
    <i r="2">
      <x v="50"/>
    </i>
    <i r="2">
      <x v="52"/>
    </i>
    <i r="2">
      <x v="58"/>
    </i>
    <i r="2">
      <x v="62"/>
    </i>
    <i r="2">
      <x v="70"/>
    </i>
    <i r="2">
      <x v="71"/>
    </i>
    <i r="2">
      <x v="73"/>
    </i>
    <i r="2">
      <x v="75"/>
    </i>
    <i r="2">
      <x v="87"/>
    </i>
    <i r="2">
      <x v="94"/>
    </i>
    <i r="2">
      <x v="95"/>
    </i>
    <i r="2">
      <x v="98"/>
    </i>
    <i r="2">
      <x v="101"/>
    </i>
    <i r="2">
      <x v="105"/>
    </i>
    <i r="2">
      <x v="111"/>
    </i>
    <i r="2">
      <x v="115"/>
    </i>
    <i r="2">
      <x v="122"/>
    </i>
    <i r="2">
      <x v="123"/>
    </i>
    <i>
      <x v="65"/>
      <x v="2"/>
      <x v="35"/>
    </i>
    <i r="2">
      <x v="78"/>
    </i>
    <i r="2">
      <x v="141"/>
    </i>
    <i r="2">
      <x v="143"/>
    </i>
    <i r="1">
      <x v="1"/>
      <x v="57"/>
    </i>
    <i r="2">
      <x v="118"/>
    </i>
    <i>
      <x v="66"/>
      <x/>
      <x v="3"/>
    </i>
    <i r="2">
      <x v="5"/>
    </i>
    <i r="2">
      <x v="6"/>
    </i>
    <i r="2">
      <x v="9"/>
    </i>
    <i r="2">
      <x v="23"/>
    </i>
    <i r="2">
      <x v="41"/>
    </i>
    <i r="2">
      <x v="51"/>
    </i>
    <i r="2">
      <x v="55"/>
    </i>
    <i r="2">
      <x v="63"/>
    </i>
    <i r="2">
      <x v="68"/>
    </i>
    <i r="2">
      <x v="72"/>
    </i>
    <i r="2">
      <x v="76"/>
    </i>
    <i r="2">
      <x v="82"/>
    </i>
    <i r="2">
      <x v="97"/>
    </i>
    <i r="2">
      <x v="99"/>
    </i>
    <i r="2">
      <x v="101"/>
    </i>
    <i r="2">
      <x v="112"/>
    </i>
    <i r="2">
      <x v="115"/>
    </i>
    <i r="2">
      <x v="120"/>
    </i>
    <i r="2">
      <x v="121"/>
    </i>
    <i r="2">
      <x v="125"/>
    </i>
    <i r="2">
      <x v="127"/>
    </i>
    <i r="2">
      <x v="136"/>
    </i>
    <i r="2">
      <x v="140"/>
    </i>
    <i>
      <x v="67"/>
      <x v="2"/>
      <x v="25"/>
    </i>
    <i r="2">
      <x v="27"/>
    </i>
    <i r="2">
      <x v="32"/>
    </i>
    <i r="2">
      <x v="118"/>
    </i>
    <i r="2">
      <x v="129"/>
    </i>
    <i r="1">
      <x v="1"/>
      <x v="21"/>
    </i>
    <i>
      <x v="68"/>
      <x/>
      <x v="13"/>
    </i>
    <i r="2">
      <x v="75"/>
    </i>
    <i r="2">
      <x v="137"/>
    </i>
    <i>
      <x v="69"/>
      <x v="2"/>
      <x v="131"/>
    </i>
    <i>
      <x v="70"/>
      <x v="2"/>
      <x v="10"/>
    </i>
    <i r="1">
      <x v="1"/>
      <x v="119"/>
    </i>
    <i>
      <x v="71"/>
      <x v="2"/>
      <x v="148"/>
    </i>
    <i r="1">
      <x v="1"/>
      <x v="7"/>
    </i>
    <i>
      <x v="72"/>
      <x v="2"/>
      <x v="53"/>
    </i>
    <i r="2">
      <x v="92"/>
    </i>
    <i r="2">
      <x v="97"/>
    </i>
    <i r="2">
      <x v="106"/>
    </i>
    <i r="2">
      <x v="117"/>
    </i>
    <i r="2">
      <x v="150"/>
    </i>
    <i>
      <x v="73"/>
      <x/>
      <x v="26"/>
    </i>
    <i r="2">
      <x v="131"/>
    </i>
    <i>
      <x v="74"/>
      <x/>
      <x v="32"/>
    </i>
    <i>
      <x v="75"/>
      <x/>
      <x v="44"/>
    </i>
    <i r="2">
      <x v="142"/>
    </i>
    <i>
      <x v="76"/>
      <x/>
      <x v="19"/>
    </i>
    <i r="2">
      <x v="51"/>
    </i>
    <i r="2">
      <x v="58"/>
    </i>
    <i r="2">
      <x v="130"/>
    </i>
    <i r="2">
      <x v="137"/>
    </i>
    <i>
      <x v="77"/>
      <x/>
      <x v="15"/>
    </i>
    <i>
      <x v="78"/>
      <x/>
      <x v="107"/>
    </i>
    <i>
      <x v="79"/>
      <x v="2"/>
      <x v="108"/>
    </i>
    <i>
      <x v="80"/>
      <x v="1"/>
      <x v="47"/>
    </i>
    <i>
      <x v="81"/>
      <x/>
      <x v="136"/>
    </i>
    <i>
      <x v="82"/>
      <x/>
      <x v="128"/>
    </i>
    <i>
      <x v="83"/>
      <x/>
      <x v="19"/>
    </i>
    <i>
      <x v="84"/>
      <x/>
      <x v="46"/>
    </i>
    <i r="2">
      <x v="51"/>
    </i>
    <i r="2">
      <x v="110"/>
    </i>
    <i r="2">
      <x v="115"/>
    </i>
    <i>
      <x v="85"/>
      <x/>
      <x v="53"/>
    </i>
    <i>
      <x v="86"/>
      <x/>
      <x v="21"/>
    </i>
    <i t="grand">
      <x/>
    </i>
  </rowItems>
  <pageFields count="1">
    <pageField fld="0" hier="0" name="[MBSchedule].[Issuing Depot].[All]" cap="All"/>
  </pageFields>
  <formats count="122">
    <format dxfId="155">
      <pivotArea field="3" type="button" dataOnly="0" labelOnly="1" outline="0" axis="axisRow" fieldPosition="2"/>
    </format>
    <format dxfId="154">
      <pivotArea dataOnly="0" labelOnly="1" grandRow="1" outline="0" fieldPosition="0"/>
    </format>
    <format dxfId="153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2">
      <pivotArea dataOnly="0" labelOnly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3" count="1">
            <x v="78"/>
          </reference>
        </references>
      </pivotArea>
    </format>
    <format dxfId="151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94"/>
          </reference>
        </references>
      </pivotArea>
    </format>
    <format dxfId="150">
      <pivotArea dataOnly="0" labelOnly="1" fieldPosition="0">
        <references count="3">
          <reference field="1" count="1" selected="0">
            <x v="3"/>
          </reference>
          <reference field="2" count="1" selected="0">
            <x v="0"/>
          </reference>
          <reference field="3" count="2">
            <x v="11"/>
            <x v="134"/>
          </reference>
        </references>
      </pivotArea>
    </format>
    <format dxfId="149">
      <pivotArea dataOnly="0" labelOnly="1" fieldPosition="0">
        <references count="3">
          <reference field="1" count="1" selected="0">
            <x v="4"/>
          </reference>
          <reference field="2" count="1" selected="0">
            <x v="1"/>
          </reference>
          <reference field="3" count="1">
            <x v="11"/>
          </reference>
        </references>
      </pivotArea>
    </format>
    <format dxfId="148">
      <pivotArea dataOnly="0" labelOnly="1" fieldPosition="0">
        <references count="3">
          <reference field="1" count="1" selected="0">
            <x v="5"/>
          </reference>
          <reference field="2" count="1" selected="0">
            <x v="2"/>
          </reference>
          <reference field="3" count="3">
            <x v="27"/>
            <x v="95"/>
            <x v="127"/>
          </reference>
        </references>
      </pivotArea>
    </format>
    <format dxfId="147">
      <pivotArea dataOnly="0" labelOnly="1" fieldPosition="0">
        <references count="3">
          <reference field="1" count="1" selected="0">
            <x v="5"/>
          </reference>
          <reference field="2" count="1" selected="0">
            <x v="1"/>
          </reference>
          <reference field="3" count="3">
            <x v="15"/>
            <x v="33"/>
            <x v="105"/>
          </reference>
        </references>
      </pivotArea>
    </format>
    <format dxfId="146">
      <pivotArea dataOnly="0" labelOnly="1" fieldPosition="0">
        <references count="3">
          <reference field="1" count="1" selected="0">
            <x v="6"/>
          </reference>
          <reference field="2" count="1" selected="0">
            <x v="2"/>
          </reference>
          <reference field="3" count="1">
            <x v="146"/>
          </reference>
        </references>
      </pivotArea>
    </format>
    <format dxfId="145">
      <pivotArea dataOnly="0" labelOnly="1" fieldPosition="0">
        <references count="3">
          <reference field="1" count="1" selected="0">
            <x v="6"/>
          </reference>
          <reference field="2" count="1" selected="0">
            <x v="1"/>
          </reference>
          <reference field="3" count="1">
            <x v="15"/>
          </reference>
        </references>
      </pivotArea>
    </format>
    <format dxfId="144">
      <pivotArea dataOnly="0" labelOnly="1" fieldPosition="0">
        <references count="3">
          <reference field="1" count="1" selected="0">
            <x v="7"/>
          </reference>
          <reference field="2" count="1" selected="0">
            <x v="2"/>
          </reference>
          <reference field="3" count="1">
            <x v="26"/>
          </reference>
        </references>
      </pivotArea>
    </format>
    <format dxfId="143">
      <pivotArea dataOnly="0" labelOnly="1" fieldPosition="0">
        <references count="3">
          <reference field="1" count="1" selected="0">
            <x v="7"/>
          </reference>
          <reference field="2" count="1" selected="0">
            <x v="1"/>
          </reference>
          <reference field="3" count="1">
            <x v="35"/>
          </reference>
        </references>
      </pivotArea>
    </format>
    <format dxfId="142">
      <pivotArea dataOnly="0" labelOnly="1" fieldPosition="0">
        <references count="3">
          <reference field="1" count="1" selected="0">
            <x v="8"/>
          </reference>
          <reference field="2" count="1" selected="0">
            <x v="2"/>
          </reference>
          <reference field="3" count="10">
            <x v="22"/>
            <x v="32"/>
            <x v="41"/>
            <x v="42"/>
            <x v="74"/>
            <x v="77"/>
            <x v="83"/>
            <x v="96"/>
            <x v="113"/>
            <x v="136"/>
          </reference>
        </references>
      </pivotArea>
    </format>
    <format dxfId="141">
      <pivotArea dataOnly="0" labelOnly="1" fieldPosition="0">
        <references count="3">
          <reference field="1" count="1" selected="0">
            <x v="8"/>
          </reference>
          <reference field="2" count="1" selected="0">
            <x v="1"/>
          </reference>
          <reference field="3" count="10">
            <x v="31"/>
            <x v="34"/>
            <x v="43"/>
            <x v="47"/>
            <x v="59"/>
            <x v="72"/>
            <x v="84"/>
            <x v="88"/>
            <x v="98"/>
            <x v="103"/>
          </reference>
        </references>
      </pivotArea>
    </format>
    <format dxfId="140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43"/>
          </reference>
        </references>
      </pivotArea>
    </format>
    <format dxfId="139">
      <pivotArea dataOnly="0" labelOnly="1" fieldPosition="0">
        <references count="3">
          <reference field="1" count="1" selected="0">
            <x v="10"/>
          </reference>
          <reference field="2" count="1" selected="0">
            <x v="2"/>
          </reference>
          <reference field="3" count="1">
            <x v="15"/>
          </reference>
        </references>
      </pivotArea>
    </format>
    <format dxfId="138">
      <pivotArea dataOnly="0" labelOnly="1" fieldPosition="0">
        <references count="3">
          <reference field="1" count="1" selected="0">
            <x v="10"/>
          </reference>
          <reference field="2" count="1" selected="0">
            <x v="1"/>
          </reference>
          <reference field="3" count="1">
            <x v="21"/>
          </reference>
        </references>
      </pivotArea>
    </format>
    <format dxfId="137">
      <pivotArea dataOnly="0" labelOnly="1" fieldPosition="0">
        <references count="3">
          <reference field="1" count="1" selected="0">
            <x v="11"/>
          </reference>
          <reference field="2" count="1" selected="0">
            <x v="2"/>
          </reference>
          <reference field="3" count="19">
            <x v="28"/>
            <x v="36"/>
            <x v="37"/>
            <x v="43"/>
            <x v="44"/>
            <x v="58"/>
            <x v="64"/>
            <x v="67"/>
            <x v="69"/>
            <x v="74"/>
            <x v="80"/>
            <x v="84"/>
            <x v="95"/>
            <x v="100"/>
            <x v="107"/>
            <x v="109"/>
            <x v="124"/>
            <x v="126"/>
            <x v="135"/>
          </reference>
        </references>
      </pivotArea>
    </format>
    <format dxfId="136">
      <pivotArea dataOnly="0" labelOnly="1" fieldPosition="0">
        <references count="3">
          <reference field="1" count="1" selected="0">
            <x v="11"/>
          </reference>
          <reference field="2" count="1" selected="0">
            <x v="1"/>
          </reference>
          <reference field="3" count="25">
            <x v="11"/>
            <x v="20"/>
            <x v="21"/>
            <x v="28"/>
            <x v="33"/>
            <x v="37"/>
            <x v="39"/>
            <x v="42"/>
            <x v="45"/>
            <x v="49"/>
            <x v="56"/>
            <x v="63"/>
            <x v="74"/>
            <x v="84"/>
            <x v="86"/>
            <x v="94"/>
            <x v="99"/>
            <x v="100"/>
            <x v="102"/>
            <x v="107"/>
            <x v="114"/>
            <x v="117"/>
            <x v="120"/>
            <x v="124"/>
            <x v="127"/>
          </reference>
        </references>
      </pivotArea>
    </format>
    <format dxfId="135">
      <pivotArea dataOnly="0" labelOnly="1" fieldPosition="0">
        <references count="3">
          <reference field="1" count="1" selected="0">
            <x v="12"/>
          </reference>
          <reference field="2" count="1" selected="0">
            <x v="2"/>
          </reference>
          <reference field="3" count="1">
            <x v="26"/>
          </reference>
        </references>
      </pivotArea>
    </format>
    <format dxfId="134">
      <pivotArea dataOnly="0" labelOnly="1" fieldPosition="0">
        <references count="3">
          <reference field="1" count="1" selected="0">
            <x v="12"/>
          </reference>
          <reference field="2" count="1" selected="0">
            <x v="1"/>
          </reference>
          <reference field="3" count="1">
            <x v="43"/>
          </reference>
        </references>
      </pivotArea>
    </format>
    <format dxfId="133">
      <pivotArea dataOnly="0" labelOnly="1" fieldPosition="0">
        <references count="3">
          <reference field="1" count="1" selected="0">
            <x v="13"/>
          </reference>
          <reference field="2" count="1" selected="0">
            <x v="2"/>
          </reference>
          <reference field="3" count="3">
            <x v="66"/>
            <x v="87"/>
            <x v="130"/>
          </reference>
        </references>
      </pivotArea>
    </format>
    <format dxfId="132">
      <pivotArea dataOnly="0" labelOnly="1" fieldPosition="0">
        <references count="3">
          <reference field="1" count="1" selected="0">
            <x v="14"/>
          </reference>
          <reference field="2" count="1" selected="0">
            <x v="2"/>
          </reference>
          <reference field="3" count="3">
            <x v="13"/>
            <x v="82"/>
            <x v="119"/>
          </reference>
        </references>
      </pivotArea>
    </format>
    <format dxfId="131">
      <pivotArea dataOnly="0" labelOnly="1" fieldPosition="0">
        <references count="3">
          <reference field="1" count="1" selected="0">
            <x v="14"/>
          </reference>
          <reference field="2" count="1" selected="0">
            <x v="1"/>
          </reference>
          <reference field="3" count="1">
            <x v="107"/>
          </reference>
        </references>
      </pivotArea>
    </format>
    <format dxfId="130">
      <pivotArea dataOnly="0" labelOnly="1" fieldPosition="0">
        <references count="3">
          <reference field="1" count="1" selected="0">
            <x v="15"/>
          </reference>
          <reference field="2" count="1" selected="0">
            <x v="1"/>
          </reference>
          <reference field="3" count="1">
            <x v="101"/>
          </reference>
        </references>
      </pivotArea>
    </format>
    <format dxfId="129">
      <pivotArea dataOnly="0" labelOnly="1" fieldPosition="0">
        <references count="3">
          <reference field="1" count="1" selected="0">
            <x v="16"/>
          </reference>
          <reference field="2" count="1" selected="0">
            <x v="2"/>
          </reference>
          <reference field="3" count="2">
            <x v="24"/>
            <x v="91"/>
          </reference>
        </references>
      </pivotArea>
    </format>
    <format dxfId="128">
      <pivotArea dataOnly="0" labelOnly="1" fieldPosition="0">
        <references count="3">
          <reference field="1" count="1" selected="0">
            <x v="17"/>
          </reference>
          <reference field="2" count="1" selected="0">
            <x v="2"/>
          </reference>
          <reference field="3" count="14">
            <x v="21"/>
            <x v="32"/>
            <x v="55"/>
            <x v="59"/>
            <x v="63"/>
            <x v="73"/>
            <x v="79"/>
            <x v="100"/>
            <x v="104"/>
            <x v="109"/>
            <x v="120"/>
            <x v="126"/>
            <x v="140"/>
            <x v="147"/>
          </reference>
        </references>
      </pivotArea>
    </format>
    <format dxfId="127">
      <pivotArea dataOnly="0" labelOnly="1" fieldPosition="0">
        <references count="3">
          <reference field="1" count="1" selected="0">
            <x v="17"/>
          </reference>
          <reference field="2" count="1" selected="0">
            <x v="1"/>
          </reference>
          <reference field="3" count="12">
            <x v="15"/>
            <x v="30"/>
            <x v="34"/>
            <x v="43"/>
            <x v="66"/>
            <x v="74"/>
            <x v="79"/>
            <x v="87"/>
            <x v="116"/>
            <x v="119"/>
            <x v="121"/>
            <x v="130"/>
          </reference>
        </references>
      </pivotArea>
    </format>
    <format dxfId="126">
      <pivotArea dataOnly="0" labelOnly="1" fieldPosition="0">
        <references count="3">
          <reference field="1" count="1" selected="0">
            <x v="18"/>
          </reference>
          <reference field="2" count="1" selected="0">
            <x v="2"/>
          </reference>
          <reference field="3" count="7">
            <x v="18"/>
            <x v="55"/>
            <x v="83"/>
            <x v="107"/>
            <x v="133"/>
            <x v="141"/>
            <x v="143"/>
          </reference>
        </references>
      </pivotArea>
    </format>
    <format dxfId="125">
      <pivotArea dataOnly="0" labelOnly="1" fieldPosition="0">
        <references count="3">
          <reference field="1" count="1" selected="0">
            <x v="18"/>
          </reference>
          <reference field="2" count="1" selected="0">
            <x v="1"/>
          </reference>
          <reference field="3" count="9">
            <x v="8"/>
            <x v="12"/>
            <x v="18"/>
            <x v="29"/>
            <x v="68"/>
            <x v="90"/>
            <x v="91"/>
            <x v="98"/>
            <x v="116"/>
          </reference>
        </references>
      </pivotArea>
    </format>
    <format dxfId="124">
      <pivotArea dataOnly="0" labelOnly="1" fieldPosition="0">
        <references count="3">
          <reference field="1" count="1" selected="0">
            <x v="19"/>
          </reference>
          <reference field="2" count="1" selected="0">
            <x v="2"/>
          </reference>
          <reference field="3" count="1">
            <x v="29"/>
          </reference>
        </references>
      </pivotArea>
    </format>
    <format dxfId="123">
      <pivotArea dataOnly="0" labelOnly="1" fieldPosition="0">
        <references count="3">
          <reference field="1" count="1" selected="0">
            <x v="20"/>
          </reference>
          <reference field="2" count="1" selected="0">
            <x v="1"/>
          </reference>
          <reference field="3" count="1">
            <x v="124"/>
          </reference>
        </references>
      </pivotArea>
    </format>
    <format dxfId="122">
      <pivotArea dataOnly="0" labelOnly="1" fieldPosition="0">
        <references count="3">
          <reference field="1" count="1" selected="0">
            <x v="21"/>
          </reference>
          <reference field="2" count="1" selected="0">
            <x v="2"/>
          </reference>
          <reference field="3" count="9">
            <x v="23"/>
            <x v="31"/>
            <x v="33"/>
            <x v="51"/>
            <x v="65"/>
            <x v="85"/>
            <x v="117"/>
            <x v="132"/>
            <x v="133"/>
          </reference>
        </references>
      </pivotArea>
    </format>
    <format dxfId="121">
      <pivotArea dataOnly="0" labelOnly="1" fieldPosition="0">
        <references count="3">
          <reference field="1" count="1" selected="0">
            <x v="21"/>
          </reference>
          <reference field="2" count="1" selected="0">
            <x v="1"/>
          </reference>
          <reference field="3" count="8">
            <x v="2"/>
            <x v="15"/>
            <x v="26"/>
            <x v="54"/>
            <x v="56"/>
            <x v="57"/>
            <x v="95"/>
            <x v="113"/>
          </reference>
        </references>
      </pivotArea>
    </format>
    <format dxfId="120">
      <pivotArea dataOnly="0" labelOnly="1" fieldPosition="0">
        <references count="3">
          <reference field="1" count="1" selected="0">
            <x v="22"/>
          </reference>
          <reference field="2" count="1" selected="0">
            <x v="2"/>
          </reference>
          <reference field="3" count="2">
            <x v="56"/>
            <x v="93"/>
          </reference>
        </references>
      </pivotArea>
    </format>
    <format dxfId="119">
      <pivotArea dataOnly="0" labelOnly="1" fieldPosition="0">
        <references count="3">
          <reference field="1" count="1" selected="0">
            <x v="22"/>
          </reference>
          <reference field="2" count="1" selected="0">
            <x v="1"/>
          </reference>
          <reference field="3" count="4">
            <x v="23"/>
            <x v="38"/>
            <x v="76"/>
            <x v="129"/>
          </reference>
        </references>
      </pivotArea>
    </format>
    <format dxfId="118">
      <pivotArea dataOnly="0" labelOnly="1" fieldPosition="0">
        <references count="3">
          <reference field="1" count="1" selected="0">
            <x v="23"/>
          </reference>
          <reference field="2" count="1" selected="0">
            <x v="0"/>
          </reference>
          <reference field="3" count="4">
            <x v="26"/>
            <x v="48"/>
            <x v="59"/>
            <x v="140"/>
          </reference>
        </references>
      </pivotArea>
    </format>
    <format dxfId="117">
      <pivotArea dataOnly="0" labelOnly="1" fieldPosition="0">
        <references count="3">
          <reference field="1" count="1" selected="0">
            <x v="24"/>
          </reference>
          <reference field="2" count="1" selected="0">
            <x v="0"/>
          </reference>
          <reference field="3" count="1">
            <x v="123"/>
          </reference>
        </references>
      </pivotArea>
    </format>
    <format dxfId="116">
      <pivotArea dataOnly="0" labelOnly="1" fieldPosition="0">
        <references count="3">
          <reference field="1" count="1" selected="0">
            <x v="25"/>
          </reference>
          <reference field="2" count="1" selected="0">
            <x v="2"/>
          </reference>
          <reference field="3" count="1">
            <x v="75"/>
          </reference>
        </references>
      </pivotArea>
    </format>
    <format dxfId="115">
      <pivotArea dataOnly="0" labelOnly="1" fieldPosition="0">
        <references count="3">
          <reference field="1" count="1" selected="0">
            <x v="25"/>
          </reference>
          <reference field="2" count="1" selected="0">
            <x v="1"/>
          </reference>
          <reference field="3" count="2">
            <x v="17"/>
            <x v="102"/>
          </reference>
        </references>
      </pivotArea>
    </format>
    <format dxfId="114">
      <pivotArea dataOnly="0" labelOnly="1" fieldPosition="0">
        <references count="3">
          <reference field="1" count="1" selected="0">
            <x v="26"/>
          </reference>
          <reference field="2" count="1" selected="0">
            <x v="2"/>
          </reference>
          <reference field="3" count="2">
            <x v="71"/>
            <x v="102"/>
          </reference>
        </references>
      </pivotArea>
    </format>
    <format dxfId="113">
      <pivotArea dataOnly="0" labelOnly="1" fieldPosition="0">
        <references count="3">
          <reference field="1" count="1" selected="0">
            <x v="26"/>
          </reference>
          <reference field="2" count="1" selected="0">
            <x v="1"/>
          </reference>
          <reference field="3" count="8">
            <x v="11"/>
            <x v="20"/>
            <x v="22"/>
            <x v="24"/>
            <x v="77"/>
            <x v="104"/>
            <x v="110"/>
            <x v="120"/>
          </reference>
        </references>
      </pivotArea>
    </format>
    <format dxfId="112">
      <pivotArea dataOnly="0" labelOnly="1" fieldPosition="0">
        <references count="3">
          <reference field="1" count="1" selected="0">
            <x v="27"/>
          </reference>
          <reference field="2" count="1" selected="0">
            <x v="0"/>
          </reference>
          <reference field="3" count="2">
            <x v="9"/>
            <x v="125"/>
          </reference>
        </references>
      </pivotArea>
    </format>
    <format dxfId="111">
      <pivotArea dataOnly="0" labelOnly="1" fieldPosition="0">
        <references count="3">
          <reference field="1" count="1" selected="0">
            <x v="28"/>
          </reference>
          <reference field="2" count="1" selected="0">
            <x v="2"/>
          </reference>
          <reference field="3" count="3">
            <x v="71"/>
            <x v="113"/>
            <x v="136"/>
          </reference>
        </references>
      </pivotArea>
    </format>
    <format dxfId="110">
      <pivotArea dataOnly="0" labelOnly="1" fieldPosition="0">
        <references count="3">
          <reference field="1" count="1" selected="0">
            <x v="28"/>
          </reference>
          <reference field="2" count="1" selected="0">
            <x v="1"/>
          </reference>
          <reference field="3" count="5">
            <x v="4"/>
            <x v="10"/>
            <x v="12"/>
            <x v="89"/>
            <x v="115"/>
          </reference>
        </references>
      </pivotArea>
    </format>
    <format dxfId="109">
      <pivotArea dataOnly="0" labelOnly="1" fieldPosition="0">
        <references count="3">
          <reference field="1" count="1" selected="0">
            <x v="29"/>
          </reference>
          <reference field="2" count="1" selected="0">
            <x v="2"/>
          </reference>
          <reference field="3" count="2">
            <x v="54"/>
            <x v="90"/>
          </reference>
        </references>
      </pivotArea>
    </format>
    <format dxfId="108">
      <pivotArea dataOnly="0" labelOnly="1" fieldPosition="0">
        <references count="3">
          <reference field="1" count="1" selected="0">
            <x v="29"/>
          </reference>
          <reference field="2" count="1" selected="0">
            <x v="1"/>
          </reference>
          <reference field="3" count="4">
            <x v="63"/>
            <x v="90"/>
            <x v="100"/>
            <x v="110"/>
          </reference>
        </references>
      </pivotArea>
    </format>
    <format dxfId="107">
      <pivotArea dataOnly="0" labelOnly="1" fieldPosition="0">
        <references count="3">
          <reference field="1" count="1" selected="0">
            <x v="30"/>
          </reference>
          <reference field="2" count="1" selected="0">
            <x v="0"/>
          </reference>
          <reference field="3" count="7">
            <x v="31"/>
            <x v="57"/>
            <x v="71"/>
            <x v="95"/>
            <x v="110"/>
            <x v="122"/>
            <x v="130"/>
          </reference>
        </references>
      </pivotArea>
    </format>
    <format dxfId="106">
      <pivotArea dataOnly="0" labelOnly="1" fieldPosition="0">
        <references count="3">
          <reference field="1" count="1" selected="0">
            <x v="31"/>
          </reference>
          <reference field="2" count="1" selected="0">
            <x v="2"/>
          </reference>
          <reference field="3" count="5">
            <x v="52"/>
            <x v="75"/>
            <x v="91"/>
            <x v="116"/>
            <x v="125"/>
          </reference>
        </references>
      </pivotArea>
    </format>
    <format dxfId="105">
      <pivotArea dataOnly="0" labelOnly="1" fieldPosition="0">
        <references count="3">
          <reference field="1" count="1" selected="0">
            <x v="31"/>
          </reference>
          <reference field="2" count="1" selected="0">
            <x v="1"/>
          </reference>
          <reference field="3" count="8">
            <x v="17"/>
            <x v="47"/>
            <x v="57"/>
            <x v="63"/>
            <x v="81"/>
            <x v="102"/>
            <x v="120"/>
            <x v="137"/>
          </reference>
        </references>
      </pivotArea>
    </format>
    <format dxfId="104">
      <pivotArea dataOnly="0" labelOnly="1" fieldPosition="0">
        <references count="3">
          <reference field="1" count="1" selected="0">
            <x v="32"/>
          </reference>
          <reference field="2" count="1" selected="0">
            <x v="2"/>
          </reference>
          <reference field="3" count="2">
            <x v="61"/>
            <x v="143"/>
          </reference>
        </references>
      </pivotArea>
    </format>
    <format dxfId="103">
      <pivotArea dataOnly="0" labelOnly="1" fieldPosition="0">
        <references count="3">
          <reference field="1" count="1" selected="0">
            <x v="32"/>
          </reference>
          <reference field="2" count="1" selected="0">
            <x v="1"/>
          </reference>
          <reference field="3" count="2">
            <x v="13"/>
            <x v="28"/>
          </reference>
        </references>
      </pivotArea>
    </format>
    <format dxfId="102">
      <pivotArea dataOnly="0" labelOnly="1" fieldPosition="0">
        <references count="3">
          <reference field="1" count="1" selected="0">
            <x v="33"/>
          </reference>
          <reference field="2" count="1" selected="0">
            <x v="2"/>
          </reference>
          <reference field="3" count="4">
            <x v="26"/>
            <x v="49"/>
            <x v="64"/>
            <x v="100"/>
          </reference>
        </references>
      </pivotArea>
    </format>
    <format dxfId="101">
      <pivotArea dataOnly="0" labelOnly="1" fieldPosition="0">
        <references count="3">
          <reference field="1" count="1" selected="0">
            <x v="33"/>
          </reference>
          <reference field="2" count="1" selected="0">
            <x v="1"/>
          </reference>
          <reference field="3" count="4">
            <x v="32"/>
            <x v="57"/>
            <x v="71"/>
            <x v="113"/>
          </reference>
        </references>
      </pivotArea>
    </format>
    <format dxfId="100">
      <pivotArea dataOnly="0" labelOnly="1" fieldPosition="0">
        <references count="3">
          <reference field="1" count="1" selected="0">
            <x v="34"/>
          </reference>
          <reference field="2" count="1" selected="0">
            <x v="2"/>
          </reference>
          <reference field="3" count="1">
            <x v="132"/>
          </reference>
        </references>
      </pivotArea>
    </format>
    <format dxfId="99">
      <pivotArea dataOnly="0" labelOnly="1" fieldPosition="0">
        <references count="3">
          <reference field="1" count="1" selected="0">
            <x v="35"/>
          </reference>
          <reference field="2" count="1" selected="0">
            <x v="2"/>
          </reference>
          <reference field="3" count="4">
            <x v="23"/>
            <x v="27"/>
            <x v="108"/>
            <x v="119"/>
          </reference>
        </references>
      </pivotArea>
    </format>
    <format dxfId="98">
      <pivotArea dataOnly="0" labelOnly="1" fieldPosition="0">
        <references count="3">
          <reference field="1" count="1" selected="0">
            <x v="35"/>
          </reference>
          <reference field="2" count="1" selected="0">
            <x v="1"/>
          </reference>
          <reference field="3" count="4">
            <x v="28"/>
            <x v="35"/>
            <x v="120"/>
            <x v="124"/>
          </reference>
        </references>
      </pivotArea>
    </format>
    <format dxfId="97">
      <pivotArea dataOnly="0" labelOnly="1" fieldPosition="0">
        <references count="3">
          <reference field="1" count="1" selected="0">
            <x v="36"/>
          </reference>
          <reference field="2" count="1" selected="0">
            <x v="0"/>
          </reference>
          <reference field="3" count="1">
            <x v="138"/>
          </reference>
        </references>
      </pivotArea>
    </format>
    <format dxfId="96">
      <pivotArea dataOnly="0" labelOnly="1" fieldPosition="0">
        <references count="3">
          <reference field="1" count="1" selected="0">
            <x v="37"/>
          </reference>
          <reference field="2" count="1" selected="0">
            <x v="1"/>
          </reference>
          <reference field="3" count="1">
            <x v="23"/>
          </reference>
        </references>
      </pivotArea>
    </format>
    <format dxfId="95">
      <pivotArea dataOnly="0" labelOnly="1" fieldPosition="0">
        <references count="3">
          <reference field="1" count="1" selected="0">
            <x v="38"/>
          </reference>
          <reference field="2" count="1" selected="0">
            <x v="2"/>
          </reference>
          <reference field="3" count="1">
            <x v="152"/>
          </reference>
        </references>
      </pivotArea>
    </format>
    <format dxfId="94">
      <pivotArea dataOnly="0" labelOnly="1" fieldPosition="0">
        <references count="3">
          <reference field="1" count="1" selected="0">
            <x v="39"/>
          </reference>
          <reference field="2" count="1" selected="0">
            <x v="2"/>
          </reference>
          <reference field="3" count="1">
            <x v="29"/>
          </reference>
        </references>
      </pivotArea>
    </format>
    <format dxfId="93">
      <pivotArea dataOnly="0" labelOnly="1" fieldPosition="0">
        <references count="3">
          <reference field="1" count="1" selected="0">
            <x v="39"/>
          </reference>
          <reference field="2" count="1" selected="0">
            <x v="1"/>
          </reference>
          <reference field="3" count="1">
            <x v="48"/>
          </reference>
        </references>
      </pivotArea>
    </format>
    <format dxfId="92">
      <pivotArea dataOnly="0" labelOnly="1" fieldPosition="0">
        <references count="3">
          <reference field="1" count="1" selected="0">
            <x v="40"/>
          </reference>
          <reference field="2" count="1" selected="0">
            <x v="2"/>
          </reference>
          <reference field="3" count="1">
            <x v="149"/>
          </reference>
        </references>
      </pivotArea>
    </format>
    <format dxfId="91">
      <pivotArea dataOnly="0" labelOnly="1" fieldPosition="0">
        <references count="3">
          <reference field="1" count="1" selected="0">
            <x v="40"/>
          </reference>
          <reference field="2" count="1" selected="0">
            <x v="1"/>
          </reference>
          <reference field="3" count="2">
            <x v="1"/>
            <x v="4"/>
          </reference>
        </references>
      </pivotArea>
    </format>
    <format dxfId="90">
      <pivotArea dataOnly="0" labelOnly="1" fieldPosition="0">
        <references count="3">
          <reference field="1" count="1" selected="0">
            <x v="41"/>
          </reference>
          <reference field="2" count="1" selected="0">
            <x v="2"/>
          </reference>
          <reference field="3" count="1">
            <x v="38"/>
          </reference>
        </references>
      </pivotArea>
    </format>
    <format dxfId="89">
      <pivotArea dataOnly="0" labelOnly="1" fieldPosition="0">
        <references count="3">
          <reference field="1" count="1" selected="0">
            <x v="41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88">
      <pivotArea dataOnly="0" labelOnly="1" fieldPosition="0">
        <references count="3">
          <reference field="1" count="1" selected="0">
            <x v="42"/>
          </reference>
          <reference field="2" count="1" selected="0">
            <x v="0"/>
          </reference>
          <reference field="3" count="1">
            <x v="107"/>
          </reference>
        </references>
      </pivotArea>
    </format>
    <format dxfId="87">
      <pivotArea dataOnly="0" labelOnly="1" fieldPosition="0">
        <references count="3">
          <reference field="1" count="1" selected="0">
            <x v="43"/>
          </reference>
          <reference field="2" count="1" selected="0">
            <x v="2"/>
          </reference>
          <reference field="3" count="2">
            <x v="52"/>
            <x v="130"/>
          </reference>
        </references>
      </pivotArea>
    </format>
    <format dxfId="86">
      <pivotArea dataOnly="0" labelOnly="1" fieldPosition="0">
        <references count="3">
          <reference field="1" count="1" selected="0">
            <x v="43"/>
          </reference>
          <reference field="2" count="1" selected="0">
            <x v="1"/>
          </reference>
          <reference field="3" count="1">
            <x v="60"/>
          </reference>
        </references>
      </pivotArea>
    </format>
    <format dxfId="85">
      <pivotArea dataOnly="0" labelOnly="1" fieldPosition="0">
        <references count="3">
          <reference field="1" count="1" selected="0">
            <x v="44"/>
          </reference>
          <reference field="2" count="1" selected="0">
            <x v="2"/>
          </reference>
          <reference field="3" count="3">
            <x v="22"/>
            <x v="39"/>
            <x v="151"/>
          </reference>
        </references>
      </pivotArea>
    </format>
    <format dxfId="84">
      <pivotArea dataOnly="0" labelOnly="1" fieldPosition="0">
        <references count="3">
          <reference field="1" count="1" selected="0">
            <x v="44"/>
          </reference>
          <reference field="2" count="1" selected="0">
            <x v="1"/>
          </reference>
          <reference field="3" count="12">
            <x v="10"/>
            <x v="23"/>
            <x v="28"/>
            <x v="40"/>
            <x v="66"/>
            <x v="70"/>
            <x v="87"/>
            <x v="93"/>
            <x v="112"/>
            <x v="134"/>
            <x v="141"/>
            <x v="148"/>
          </reference>
        </references>
      </pivotArea>
    </format>
    <format dxfId="83">
      <pivotArea dataOnly="0" labelOnly="1" fieldPosition="0">
        <references count="3">
          <reference field="1" count="1" selected="0">
            <x v="45"/>
          </reference>
          <reference field="2" count="1" selected="0">
            <x v="2"/>
          </reference>
          <reference field="3" count="2">
            <x v="65"/>
            <x v="102"/>
          </reference>
        </references>
      </pivotArea>
    </format>
    <format dxfId="82">
      <pivotArea dataOnly="0" labelOnly="1" fieldPosition="0">
        <references count="3">
          <reference field="1" count="1" selected="0">
            <x v="45"/>
          </reference>
          <reference field="2" count="1" selected="0">
            <x v="1"/>
          </reference>
          <reference field="3" count="2">
            <x v="38"/>
            <x v="87"/>
          </reference>
        </references>
      </pivotArea>
    </format>
    <format dxfId="81">
      <pivotArea dataOnly="0" labelOnly="1" fieldPosition="0">
        <references count="3">
          <reference field="1" count="1" selected="0">
            <x v="46"/>
          </reference>
          <reference field="2" count="1" selected="0">
            <x v="1"/>
          </reference>
          <reference field="3" count="11">
            <x v="6"/>
            <x v="24"/>
            <x v="37"/>
            <x v="62"/>
            <x v="82"/>
            <x v="90"/>
            <x v="108"/>
            <x v="122"/>
            <x v="126"/>
            <x v="137"/>
            <x v="145"/>
          </reference>
        </references>
      </pivotArea>
    </format>
    <format dxfId="80">
      <pivotArea dataOnly="0" labelOnly="1" fieldPosition="0">
        <references count="3">
          <reference field="1" count="1" selected="0">
            <x v="47"/>
          </reference>
          <reference field="2" count="1" selected="0">
            <x v="0"/>
          </reference>
          <reference field="3" count="1">
            <x v="93"/>
          </reference>
        </references>
      </pivotArea>
    </format>
    <format dxfId="79">
      <pivotArea dataOnly="0" labelOnly="1" fieldPosition="0">
        <references count="3">
          <reference field="1" count="1" selected="0">
            <x v="48"/>
          </reference>
          <reference field="2" count="1" selected="0">
            <x v="0"/>
          </reference>
          <reference field="3" count="1">
            <x v="133"/>
          </reference>
        </references>
      </pivotArea>
    </format>
    <format dxfId="78">
      <pivotArea dataOnly="0" labelOnly="1" fieldPosition="0">
        <references count="3">
          <reference field="1" count="1" selected="0">
            <x v="49"/>
          </reference>
          <reference field="2" count="1" selected="0">
            <x v="1"/>
          </reference>
          <reference field="3" count="2">
            <x v="20"/>
            <x v="91"/>
          </reference>
        </references>
      </pivotArea>
    </format>
    <format dxfId="77">
      <pivotArea dataOnly="0" labelOnly="1" fieldPosition="0">
        <references count="3">
          <reference field="1" count="1" selected="0">
            <x v="50"/>
          </reference>
          <reference field="2" count="1" selected="0">
            <x v="2"/>
          </reference>
          <reference field="3" count="1">
            <x v="69"/>
          </reference>
        </references>
      </pivotArea>
    </format>
    <format dxfId="76">
      <pivotArea dataOnly="0" labelOnly="1" fieldPosition="0">
        <references count="3">
          <reference field="1" count="1" selected="0">
            <x v="51"/>
          </reference>
          <reference field="2" count="1" selected="0">
            <x v="1"/>
          </reference>
          <reference field="3" count="2">
            <x v="33"/>
            <x v="98"/>
          </reference>
        </references>
      </pivotArea>
    </format>
    <format dxfId="75">
      <pivotArea dataOnly="0" labelOnly="1" fieldPosition="0">
        <references count="3">
          <reference field="1" count="1" selected="0">
            <x v="52"/>
          </reference>
          <reference field="2" count="1" selected="0">
            <x v="2"/>
          </reference>
          <reference field="3" count="2">
            <x v="10"/>
            <x v="58"/>
          </reference>
        </references>
      </pivotArea>
    </format>
    <format dxfId="74">
      <pivotArea dataOnly="0" labelOnly="1" fieldPosition="0">
        <references count="3">
          <reference field="1" count="1" selected="0">
            <x v="53"/>
          </reference>
          <reference field="2" count="1" selected="0">
            <x v="0"/>
          </reference>
          <reference field="3" count="3">
            <x v="32"/>
            <x v="85"/>
            <x v="140"/>
          </reference>
        </references>
      </pivotArea>
    </format>
    <format dxfId="73">
      <pivotArea dataOnly="0" labelOnly="1" fieldPosition="0">
        <references count="3">
          <reference field="1" count="1" selected="0">
            <x v="54"/>
          </reference>
          <reference field="2" count="1" selected="0">
            <x v="2"/>
          </reference>
          <reference field="3" count="1">
            <x v="142"/>
          </reference>
        </references>
      </pivotArea>
    </format>
    <format dxfId="72">
      <pivotArea dataOnly="0" labelOnly="1" fieldPosition="0">
        <references count="3">
          <reference field="1" count="1" selected="0">
            <x v="54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71">
      <pivotArea dataOnly="0" labelOnly="1" fieldPosition="0">
        <references count="3">
          <reference field="1" count="1" selected="0">
            <x v="55"/>
          </reference>
          <reference field="2" count="1" selected="0">
            <x v="0"/>
          </reference>
          <reference field="3" count="3">
            <x v="17"/>
            <x v="21"/>
            <x v="145"/>
          </reference>
        </references>
      </pivotArea>
    </format>
    <format dxfId="70">
      <pivotArea dataOnly="0" labelOnly="1" fieldPosition="0">
        <references count="3">
          <reference field="1" count="1" selected="0">
            <x v="56"/>
          </reference>
          <reference field="2" count="1" selected="0">
            <x v="0"/>
          </reference>
          <reference field="3" count="1">
            <x v="144"/>
          </reference>
        </references>
      </pivotArea>
    </format>
    <format dxfId="69">
      <pivotArea dataOnly="0" labelOnly="1" fieldPosition="0">
        <references count="3">
          <reference field="1" count="1" selected="0">
            <x v="57"/>
          </reference>
          <reference field="2" count="1" selected="0">
            <x v="0"/>
          </reference>
          <reference field="3" count="1">
            <x v="9"/>
          </reference>
        </references>
      </pivotArea>
    </format>
    <format dxfId="68">
      <pivotArea dataOnly="0" labelOnly="1" fieldPosition="0">
        <references count="3">
          <reference field="1" count="1" selected="0">
            <x v="58"/>
          </reference>
          <reference field="2" count="1" selected="0">
            <x v="0"/>
          </reference>
          <reference field="3" count="1">
            <x v="59"/>
          </reference>
        </references>
      </pivotArea>
    </format>
    <format dxfId="67">
      <pivotArea dataOnly="0" labelOnly="1" fieldPosition="0">
        <references count="3">
          <reference field="1" count="1" selected="0">
            <x v="59"/>
          </reference>
          <reference field="2" count="1" selected="0">
            <x v="0"/>
          </reference>
          <reference field="3" count="1">
            <x v="69"/>
          </reference>
        </references>
      </pivotArea>
    </format>
    <format dxfId="66">
      <pivotArea dataOnly="0" labelOnly="1" fieldPosition="0">
        <references count="3">
          <reference field="1" count="1" selected="0">
            <x v="60"/>
          </reference>
          <reference field="2" count="1" selected="0">
            <x v="0"/>
          </reference>
          <reference field="3" count="1">
            <x v="40"/>
          </reference>
        </references>
      </pivotArea>
    </format>
    <format dxfId="65">
      <pivotArea dataOnly="0" labelOnly="1" fieldPosition="0">
        <references count="3">
          <reference field="1" count="1" selected="0">
            <x v="61"/>
          </reference>
          <reference field="2" count="1" selected="0">
            <x v="2"/>
          </reference>
          <reference field="3" count="1">
            <x v="42"/>
          </reference>
        </references>
      </pivotArea>
    </format>
    <format dxfId="64">
      <pivotArea dataOnly="0" labelOnly="1" fieldPosition="0">
        <references count="3">
          <reference field="1" count="1" selected="0">
            <x v="61"/>
          </reference>
          <reference field="2" count="1" selected="0">
            <x v="1"/>
          </reference>
          <reference field="3" count="2">
            <x v="41"/>
            <x v="77"/>
          </reference>
        </references>
      </pivotArea>
    </format>
    <format dxfId="63">
      <pivotArea dataOnly="0" labelOnly="1" fieldPosition="0">
        <references count="3">
          <reference field="1" count="1" selected="0">
            <x v="62"/>
          </reference>
          <reference field="2" count="1" selected="0">
            <x v="0"/>
          </reference>
          <reference field="3" count="2">
            <x v="17"/>
            <x v="116"/>
          </reference>
        </references>
      </pivotArea>
    </format>
    <format dxfId="62">
      <pivotArea dataOnly="0" labelOnly="1" fieldPosition="0">
        <references count="3">
          <reference field="1" count="1" selected="0">
            <x v="63"/>
          </reference>
          <reference field="2" count="1" selected="0">
            <x v="2"/>
          </reference>
          <reference field="3" count="5">
            <x v="31"/>
            <x v="128"/>
            <x v="129"/>
            <x v="139"/>
            <x v="148"/>
          </reference>
        </references>
      </pivotArea>
    </format>
    <format dxfId="61">
      <pivotArea dataOnly="0" labelOnly="1" fieldPosition="0">
        <references count="3">
          <reference field="1" count="1" selected="0">
            <x v="63"/>
          </reference>
          <reference field="2" count="1" selected="0">
            <x v="1"/>
          </reference>
          <reference field="3" count="2">
            <x v="16"/>
            <x v="17"/>
          </reference>
        </references>
      </pivotArea>
    </format>
    <format dxfId="60">
      <pivotArea dataOnly="0" labelOnly="1" fieldPosition="0">
        <references count="3">
          <reference field="1" count="1" selected="0">
            <x v="64"/>
          </reference>
          <reference field="2" count="1" selected="0">
            <x v="0"/>
          </reference>
          <reference field="3" count="23">
            <x v="9"/>
            <x v="14"/>
            <x v="22"/>
            <x v="41"/>
            <x v="47"/>
            <x v="50"/>
            <x v="52"/>
            <x v="58"/>
            <x v="62"/>
            <x v="70"/>
            <x v="71"/>
            <x v="73"/>
            <x v="75"/>
            <x v="87"/>
            <x v="94"/>
            <x v="95"/>
            <x v="98"/>
            <x v="101"/>
            <x v="105"/>
            <x v="111"/>
            <x v="115"/>
            <x v="122"/>
            <x v="123"/>
          </reference>
        </references>
      </pivotArea>
    </format>
    <format dxfId="59">
      <pivotArea dataOnly="0" labelOnly="1" fieldPosition="0">
        <references count="3">
          <reference field="1" count="1" selected="0">
            <x v="65"/>
          </reference>
          <reference field="2" count="1" selected="0">
            <x v="2"/>
          </reference>
          <reference field="3" count="4">
            <x v="35"/>
            <x v="78"/>
            <x v="141"/>
            <x v="143"/>
          </reference>
        </references>
      </pivotArea>
    </format>
    <format dxfId="58">
      <pivotArea dataOnly="0" labelOnly="1" fieldPosition="0">
        <references count="3">
          <reference field="1" count="1" selected="0">
            <x v="65"/>
          </reference>
          <reference field="2" count="1" selected="0">
            <x v="1"/>
          </reference>
          <reference field="3" count="2">
            <x v="57"/>
            <x v="118"/>
          </reference>
        </references>
      </pivotArea>
    </format>
    <format dxfId="57">
      <pivotArea dataOnly="0" labelOnly="1" fieldPosition="0">
        <references count="3">
          <reference field="1" count="1" selected="0">
            <x v="66"/>
          </reference>
          <reference field="2" count="1" selected="0">
            <x v="0"/>
          </reference>
          <reference field="3" count="24">
            <x v="3"/>
            <x v="5"/>
            <x v="6"/>
            <x v="9"/>
            <x v="23"/>
            <x v="41"/>
            <x v="51"/>
            <x v="55"/>
            <x v="63"/>
            <x v="68"/>
            <x v="72"/>
            <x v="76"/>
            <x v="82"/>
            <x v="97"/>
            <x v="99"/>
            <x v="101"/>
            <x v="112"/>
            <x v="115"/>
            <x v="120"/>
            <x v="121"/>
            <x v="125"/>
            <x v="127"/>
            <x v="136"/>
            <x v="140"/>
          </reference>
        </references>
      </pivotArea>
    </format>
    <format dxfId="56">
      <pivotArea dataOnly="0" labelOnly="1" fieldPosition="0">
        <references count="3">
          <reference field="1" count="1" selected="0">
            <x v="67"/>
          </reference>
          <reference field="2" count="1" selected="0">
            <x v="2"/>
          </reference>
          <reference field="3" count="5">
            <x v="25"/>
            <x v="27"/>
            <x v="32"/>
            <x v="118"/>
            <x v="129"/>
          </reference>
        </references>
      </pivotArea>
    </format>
    <format dxfId="55">
      <pivotArea dataOnly="0" labelOnly="1" fieldPosition="0">
        <references count="3">
          <reference field="1" count="1" selected="0">
            <x v="67"/>
          </reference>
          <reference field="2" count="1" selected="0">
            <x v="1"/>
          </reference>
          <reference field="3" count="1">
            <x v="21"/>
          </reference>
        </references>
      </pivotArea>
    </format>
    <format dxfId="54">
      <pivotArea dataOnly="0" labelOnly="1" fieldPosition="0">
        <references count="3">
          <reference field="1" count="1" selected="0">
            <x v="68"/>
          </reference>
          <reference field="2" count="1" selected="0">
            <x v="0"/>
          </reference>
          <reference field="3" count="3">
            <x v="13"/>
            <x v="75"/>
            <x v="137"/>
          </reference>
        </references>
      </pivotArea>
    </format>
    <format dxfId="53">
      <pivotArea dataOnly="0" labelOnly="1" fieldPosition="0">
        <references count="3">
          <reference field="1" count="1" selected="0">
            <x v="69"/>
          </reference>
          <reference field="2" count="1" selected="0">
            <x v="2"/>
          </reference>
          <reference field="3" count="1">
            <x v="131"/>
          </reference>
        </references>
      </pivotArea>
    </format>
    <format dxfId="52">
      <pivotArea dataOnly="0" labelOnly="1" fieldPosition="0">
        <references count="3">
          <reference field="1" count="1" selected="0">
            <x v="70"/>
          </reference>
          <reference field="2" count="1" selected="0">
            <x v="2"/>
          </reference>
          <reference field="3" count="1">
            <x v="10"/>
          </reference>
        </references>
      </pivotArea>
    </format>
    <format dxfId="51">
      <pivotArea dataOnly="0" labelOnly="1" fieldPosition="0">
        <references count="3">
          <reference field="1" count="1" selected="0">
            <x v="70"/>
          </reference>
          <reference field="2" count="1" selected="0">
            <x v="1"/>
          </reference>
          <reference field="3" count="1">
            <x v="119"/>
          </reference>
        </references>
      </pivotArea>
    </format>
    <format dxfId="50">
      <pivotArea dataOnly="0" labelOnly="1" fieldPosition="0">
        <references count="3">
          <reference field="1" count="1" selected="0">
            <x v="71"/>
          </reference>
          <reference field="2" count="1" selected="0">
            <x v="2"/>
          </reference>
          <reference field="3" count="1">
            <x v="148"/>
          </reference>
        </references>
      </pivotArea>
    </format>
    <format dxfId="49">
      <pivotArea dataOnly="0" labelOnly="1" fieldPosition="0">
        <references count="3">
          <reference field="1" count="1" selected="0">
            <x v="71"/>
          </reference>
          <reference field="2" count="1" selected="0">
            <x v="1"/>
          </reference>
          <reference field="3" count="1">
            <x v="7"/>
          </reference>
        </references>
      </pivotArea>
    </format>
    <format dxfId="48">
      <pivotArea dataOnly="0" labelOnly="1" fieldPosition="0">
        <references count="3">
          <reference field="1" count="1" selected="0">
            <x v="72"/>
          </reference>
          <reference field="2" count="1" selected="0">
            <x v="2"/>
          </reference>
          <reference field="3" count="6">
            <x v="53"/>
            <x v="92"/>
            <x v="97"/>
            <x v="106"/>
            <x v="117"/>
            <x v="150"/>
          </reference>
        </references>
      </pivotArea>
    </format>
    <format dxfId="47">
      <pivotArea dataOnly="0" labelOnly="1" fieldPosition="0">
        <references count="3">
          <reference field="1" count="1" selected="0">
            <x v="73"/>
          </reference>
          <reference field="2" count="1" selected="0">
            <x v="0"/>
          </reference>
          <reference field="3" count="2">
            <x v="26"/>
            <x v="131"/>
          </reference>
        </references>
      </pivotArea>
    </format>
    <format dxfId="46">
      <pivotArea dataOnly="0" labelOnly="1" fieldPosition="0">
        <references count="3">
          <reference field="1" count="1" selected="0">
            <x v="74"/>
          </reference>
          <reference field="2" count="1" selected="0">
            <x v="0"/>
          </reference>
          <reference field="3" count="1">
            <x v="32"/>
          </reference>
        </references>
      </pivotArea>
    </format>
    <format dxfId="45">
      <pivotArea dataOnly="0" labelOnly="1" fieldPosition="0">
        <references count="3">
          <reference field="1" count="1" selected="0">
            <x v="75"/>
          </reference>
          <reference field="2" count="1" selected="0">
            <x v="0"/>
          </reference>
          <reference field="3" count="2">
            <x v="44"/>
            <x v="142"/>
          </reference>
        </references>
      </pivotArea>
    </format>
    <format dxfId="44">
      <pivotArea dataOnly="0" labelOnly="1" fieldPosition="0">
        <references count="3">
          <reference field="1" count="1" selected="0">
            <x v="76"/>
          </reference>
          <reference field="2" count="1" selected="0">
            <x v="0"/>
          </reference>
          <reference field="3" count="5">
            <x v="19"/>
            <x v="51"/>
            <x v="58"/>
            <x v="130"/>
            <x v="137"/>
          </reference>
        </references>
      </pivotArea>
    </format>
    <format dxfId="43">
      <pivotArea dataOnly="0" labelOnly="1" fieldPosition="0">
        <references count="3">
          <reference field="1" count="1" selected="0">
            <x v="77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42">
      <pivotArea dataOnly="0" labelOnly="1" fieldPosition="0">
        <references count="3">
          <reference field="1" count="1" selected="0">
            <x v="78"/>
          </reference>
          <reference field="2" count="1" selected="0">
            <x v="0"/>
          </reference>
          <reference field="3" count="1">
            <x v="107"/>
          </reference>
        </references>
      </pivotArea>
    </format>
    <format dxfId="41">
      <pivotArea dataOnly="0" labelOnly="1" fieldPosition="0">
        <references count="3">
          <reference field="1" count="1" selected="0">
            <x v="79"/>
          </reference>
          <reference field="2" count="1" selected="0">
            <x v="2"/>
          </reference>
          <reference field="3" count="1">
            <x v="108"/>
          </reference>
        </references>
      </pivotArea>
    </format>
    <format dxfId="40">
      <pivotArea dataOnly="0" labelOnly="1" fieldPosition="0">
        <references count="3">
          <reference field="1" count="1" selected="0">
            <x v="80"/>
          </reference>
          <reference field="2" count="1" selected="0">
            <x v="1"/>
          </reference>
          <reference field="3" count="1">
            <x v="47"/>
          </reference>
        </references>
      </pivotArea>
    </format>
    <format dxfId="39">
      <pivotArea dataOnly="0" labelOnly="1" fieldPosition="0">
        <references count="3">
          <reference field="1" count="1" selected="0">
            <x v="81"/>
          </reference>
          <reference field="2" count="1" selected="0">
            <x v="0"/>
          </reference>
          <reference field="3" count="1">
            <x v="136"/>
          </reference>
        </references>
      </pivotArea>
    </format>
    <format dxfId="38">
      <pivotArea dataOnly="0" labelOnly="1" fieldPosition="0">
        <references count="3">
          <reference field="1" count="1" selected="0">
            <x v="82"/>
          </reference>
          <reference field="2" count="1" selected="0">
            <x v="0"/>
          </reference>
          <reference field="3" count="1">
            <x v="128"/>
          </reference>
        </references>
      </pivotArea>
    </format>
    <format dxfId="37">
      <pivotArea dataOnly="0" labelOnly="1" fieldPosition="0">
        <references count="3">
          <reference field="1" count="1" selected="0">
            <x v="83"/>
          </reference>
          <reference field="2" count="1" selected="0">
            <x v="0"/>
          </reference>
          <reference field="3" count="1">
            <x v="19"/>
          </reference>
        </references>
      </pivotArea>
    </format>
    <format dxfId="36">
      <pivotArea dataOnly="0" labelOnly="1" fieldPosition="0">
        <references count="3">
          <reference field="1" count="1" selected="0">
            <x v="84"/>
          </reference>
          <reference field="2" count="1" selected="0">
            <x v="0"/>
          </reference>
          <reference field="3" count="4">
            <x v="46"/>
            <x v="51"/>
            <x v="110"/>
            <x v="115"/>
          </reference>
        </references>
      </pivotArea>
    </format>
    <format dxfId="35">
      <pivotArea dataOnly="0" labelOnly="1" fieldPosition="0">
        <references count="3">
          <reference field="1" count="1" selected="0">
            <x v="85"/>
          </reference>
          <reference field="2" count="1" selected="0">
            <x v="0"/>
          </reference>
          <reference field="3" count="1">
            <x v="53"/>
          </reference>
        </references>
      </pivotArea>
    </format>
    <format dxfId="34">
      <pivotArea dataOnly="0" labelOnly="1" fieldPosition="0">
        <references count="3">
          <reference field="1" count="1" selected="0">
            <x v="86"/>
          </reference>
          <reference field="2" count="1" selected="0">
            <x v="0"/>
          </reference>
          <reference field="3" count="1">
            <x v="21"/>
          </reference>
        </references>
      </pivotArea>
    </format>
  </format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33"/>
    <rowHierarchyUsage hierarchyUsage="30"/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BSchedu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7082C89-CEC2-4160-92FF-1AFD11A54B7C}" autoFormatId="16" applyNumberFormats="0" applyBorderFormats="0" applyFontFormats="0" applyPatternFormats="0" applyAlignmentFormats="0" applyWidthHeightFormats="0">
  <queryTableRefresh nextId="16">
    <queryTableFields count="15">
      <queryTableField id="1" name="Sch. No" tableColumnId="1"/>
      <queryTableField id="2" name="From" tableColumnId="2"/>
      <queryTableField id="3" name="Via1" tableColumnId="3"/>
      <queryTableField id="4" name="To" tableColumnId="4"/>
      <queryTableField id="5" name="Dep" tableColumnId="5"/>
      <queryTableField id="6" name="Dep Via1" tableColumnId="6"/>
      <queryTableField id="7" name="Arr" tableColumnId="7"/>
      <queryTableField id="8" name="Kms." tableColumnId="8"/>
      <queryTableField id="9" name="Drv. " tableColumnId="9"/>
      <queryTableField id="10" name="Cond." tableColumnId="10"/>
      <queryTableField id="11" name="Sp. Hrs." tableColumnId="11"/>
      <queryTableField id="12" name="Work Hrs." tableColumnId="12"/>
      <queryTableField id="13" name="Total Kms" tableColumnId="13"/>
      <queryTableField id="14" name="Remarks" tableColumnId="14"/>
      <queryTableField id="15" name="Full ETM Route No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233A24B-7049-4090-B162-71A304938973}" autoFormatId="16" applyNumberFormats="0" applyBorderFormats="0" applyFontFormats="0" applyPatternFormats="0" applyAlignmentFormats="0" applyWidthHeightFormats="0">
  <queryTableRefresh nextId="27">
    <queryTableFields count="26">
      <queryTableField id="1" name="Location" tableColumnId="1"/>
      <queryTableField id="2" name="Stage Code" tableColumnId="2"/>
      <queryTableField id="3" name="Loc" tableColumnId="3"/>
      <queryTableField id="4" name="New Name" tableColumnId="4"/>
      <queryTableField id="5" name="Stand" tableColumnId="5"/>
      <queryTableField id="6" name="Outside state" tableColumnId="6"/>
      <queryTableField id="7" name="Count of code usage" tableColumnId="7"/>
      <queryTableField id="8" name="Stage name count" tableColumnId="8"/>
      <queryTableField id="9" name="Times this code is used" tableColumnId="9"/>
      <queryTableField id="10" name="Type" tableColumnId="10"/>
      <queryTableField id="11" name="School" tableColumnId="11"/>
      <queryTableField id="12" name="Institution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9D5D432-B312-4C6E-9A09-CA8E65D2CCFC}" autoFormatId="16" applyNumberFormats="0" applyBorderFormats="0" applyFontFormats="0" applyPatternFormats="0" applyAlignmentFormats="0" applyWidthHeightFormats="0">
  <queryTableRefresh nextId="4">
    <queryTableFields count="3">
      <queryTableField id="1" name="Issuing Depot" tableColumnId="1"/>
      <queryTableField id="2" name="Veh No" tableColumnId="2"/>
      <queryTableField id="3" name="Full Schedule No.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EA535-1187-4D39-A29B-392A7BB2CC8B}" name="MBSchedule" displayName="MBSchedule" ref="A1:AE429" totalsRowShown="0" headerRowDxfId="33" dataDxfId="32" tableBorderDxfId="31">
  <autoFilter ref="A1:AE429" xr:uid="{B09EA535-1187-4D39-A29B-392A7BB2CC8B}"/>
  <tableColumns count="31">
    <tableColumn id="32" xr3:uid="{17C13069-43D8-4E5B-8E6F-BF399E84B3F8}" name="Issuing Depot" dataDxfId="30">
      <calculatedColumnFormula>"MRG"</calculatedColumnFormula>
    </tableColumn>
    <tableColumn id="1" xr3:uid="{F914585C-769F-46AB-8090-260FAC963A7A}" name="Vehicle No." dataDxfId="29"/>
    <tableColumn id="2" xr3:uid="{C219D912-9814-4D50-82E4-3CAFB539461D}" name="Sch. No" dataDxfId="28"/>
    <tableColumn id="19" xr3:uid="{6AAC7433-4D70-460B-A535-A37EB84573AB}" name="From Code" dataDxfId="27">
      <calculatedColumnFormula>_xlfn.IFNA(VLOOKUP(MBSchedule[[#This Row],[From-a]],Loc2Code,2,FALSE),"")</calculatedColumnFormula>
    </tableColumn>
    <tableColumn id="20" xr3:uid="{DE9696B0-B09B-4064-A39C-314CD1A7EAD5}" name="Via1 Code" dataDxfId="26">
      <calculatedColumnFormula>_xlfn.IFNA(VLOOKUP(MBSchedule[[#This Row],[Via-a]],Loc2Code,2,FALSE),"")</calculatedColumnFormula>
    </tableColumn>
    <tableColumn id="21" xr3:uid="{2E98CC02-6C71-472F-B3BB-11FE7FE7420F}" name="Destination Code" dataDxfId="25">
      <calculatedColumnFormula>_xlfn.IFNA(VLOOKUP(MBSchedule[[#This Row],[To-a]],Loc2Code,2,FALSE),"")</calculatedColumnFormula>
    </tableColumn>
    <tableColumn id="24" xr3:uid="{A61EA8D2-322A-45E4-9E82-B663302827FA}" name="From" dataDxfId="24">
      <calculatedColumnFormula>_xlfn.IFNA(VLOOKUP(MBSchedule[[#This Row],[From Code]],Code2Loc,2,FALSE),"")</calculatedColumnFormula>
    </tableColumn>
    <tableColumn id="23" xr3:uid="{082AA660-58E8-46CE-8F81-DB9E12E79BE9}" name="Via1" dataDxfId="23">
      <calculatedColumnFormula>_xlfn.IFNA(VLOOKUP(MBSchedule[[#This Row],[Via1 Code]],Code2Loc,2,FALSE),"")</calculatedColumnFormula>
    </tableColumn>
    <tableColumn id="22" xr3:uid="{32906DB7-B558-4F55-AB54-66367FB3D276}" name="To" dataDxfId="22">
      <calculatedColumnFormula>_xlfn.IFNA(VLOOKUP(MBSchedule[[#This Row],[Destination Code]],Code2Loc,2,FALSE),"")</calculatedColumnFormula>
    </tableColumn>
    <tableColumn id="36" xr3:uid="{3CDB83E7-638D-4563-956C-D4049D6BB99C}" name="Dep" dataDxfId="21">
      <calculatedColumnFormula>TIME(TRUNC(MBSchedule[[#This Row],[Dept.]]),60*(MBSchedule[[#This Row],[Dept.]]-TRUNC(MBSchedule[[#This Row],[Dept.]]))/0.6,0)</calculatedColumnFormula>
    </tableColumn>
    <tableColumn id="35" xr3:uid="{5AB0227C-27EC-48C1-83B9-6F5FAD30CB8B}" name="Dep Via1" dataDxfId="20">
      <calculatedColumnFormula>IF(ISBLANK(MBSchedule[[#This Row],[Via Dep]]),"", TIME(TRUNC(MBSchedule[[#This Row],[Via Dep]]),60*(MBSchedule[[#This Row],[Via Dep]]-TRUNC(MBSchedule[[#This Row],[Via Dep]]))/0.6,0))</calculatedColumnFormula>
    </tableColumn>
    <tableColumn id="34" xr3:uid="{5EA4A0E2-F446-4E14-8ECA-10FA439FC21A}" name="Arr" dataDxfId="19">
      <calculatedColumnFormula>IF(ISBLANK(MBSchedule[[#This Row],[Arrv.]]),"", TIME(TRUNC(MBSchedule[[#This Row],[Arrv.]]),60*(MBSchedule[[#This Row],[Arrv.]]-TRUNC(MBSchedule[[#This Row],[Arrv.]]))/0.6,0))</calculatedColumnFormula>
    </tableColumn>
    <tableColumn id="3" xr3:uid="{6FC2050A-9271-4496-AD9D-A75B7487585F}" name="From-a" dataDxfId="18"/>
    <tableColumn id="4" xr3:uid="{0464C956-9667-4743-AAAA-7A3C014DEC74}" name="Via-a" dataDxfId="17"/>
    <tableColumn id="5" xr3:uid="{E66E7729-9908-4A5D-A70A-65DEF7D433BE}" name="To-a" dataDxfId="16"/>
    <tableColumn id="6" xr3:uid="{77602552-38A0-4A2C-830E-5FD9F01AB843}" name="Kms." dataDxfId="15"/>
    <tableColumn id="7" xr3:uid="{C2019E9C-3AA0-460F-8902-69C011D03B69}" name="Dept." dataDxfId="14"/>
    <tableColumn id="8" xr3:uid="{CD95051B-90A7-4C04-90ED-0368094D45FA}" name="Via Dep" dataDxfId="13"/>
    <tableColumn id="9" xr3:uid="{68602A60-E15F-4E82-B92C-32FA7F645134}" name="Arrv." dataDxfId="12"/>
    <tableColumn id="10" xr3:uid="{624979E5-C026-4A31-AA0F-E2522F047128}" name="Drv. " dataDxfId="11"/>
    <tableColumn id="11" xr3:uid="{58F6C4AF-B0FA-496B-960E-8BCEC77D2C95}" name="Cond." dataDxfId="10"/>
    <tableColumn id="12" xr3:uid="{83A59E44-C21A-480F-BEEB-2D73B3D7E36C}" name="Sp. Hrs." dataDxfId="9"/>
    <tableColumn id="13" xr3:uid="{894C29E6-0FB5-4AC7-A40C-30048EEE86B5}" name="Work Hrs." dataDxfId="8"/>
    <tableColumn id="14" xr3:uid="{D647B482-2E69-4BF7-B6B1-910BB4222941}" name="Total Kms" dataDxfId="7"/>
    <tableColumn id="15" xr3:uid="{2BC1E78B-E19A-4203-93FD-4EFA15E803C9}" name="Remarks" dataDxfId="6"/>
    <tableColumn id="33" xr3:uid="{19C4221C-203E-4889-92FB-5044DA8AFAB8}" name="Veh No" dataDxfId="5">
      <calculatedColumnFormula array="1">IF(
ISNUMBER(FIND("A",$B2)),
$B2 &amp; IF(ISNUMBER(FIND("A",     INDEX($B3:$B$3247,MATCH(FALSE,ISBLANK($B3:$B$3247),0)))),"", INDEX($B3:$B$3247,MATCH(FALSE,ISBLANK($B3:$B$3247),0))  ),$Z1
)</calculatedColumnFormula>
    </tableColumn>
    <tableColumn id="25" xr3:uid="{AAB4199D-43A6-46EA-BDF0-27570DFE58A9}" name="Full Schedule No." dataDxfId="4">
      <calculatedColumnFormula array="1">IF(
ISNUMBER(FIND("A",$C2)),
$C2 &amp; IF(ISNUMBER(FIND("A",     INDEX($C3:$C$3247,MATCH(FALSE,ISBLANK($C3:$C$3247),0)))),"", INDEX($C3:$C$3247,MATCH(FALSE,ISBLANK($C3:$C$3247),0))  ),$AA1
)</calculatedColumnFormula>
    </tableColumn>
    <tableColumn id="26" xr3:uid="{3AED5B79-0EC2-4794-B39A-487D97E8F0C3}" name="Full ETM Route No" dataDxfId="3">
      <calculatedColumnFormula>_xlfn.IFNA(VLOOKUP(MBSchedule[[#This Row],[ow]], ETMRoutes, 3, FALSE),VLOOKUP(MBSchedule[[#This Row],[re]], ETMRoutes, 3, FALSE))</calculatedColumnFormula>
    </tableColumn>
    <tableColumn id="29" xr3:uid="{0A67D493-13A0-4BBB-860C-A2052367836F}" name="re" dataDxfId="2">
      <calculatedColumnFormula>MBSchedule[[#This Row],[Issuing Depot]] &amp;":"&amp; "*" &amp; ":" &amp;MBSchedule[[#This Row],[Destination Code]]&amp;"-*"
&amp;IF(LEN(MBSchedule[[#This Row],[Via1 Code]])=0,"",MBSchedule[[#This Row],[Via1 Code]] &amp;"-*")
&amp;MBSchedule[[#This Row],[From Code]]&amp;"*"</calculatedColumnFormula>
    </tableColumn>
    <tableColumn id="30" xr3:uid="{178E6370-53F4-4BD1-9E10-7422CCDDBE05}" name="ow" dataDxfId="1">
      <calculatedColumnFormula>MBSchedule[[#This Row],[Issuing Depot]] &amp;":"&amp; "*" &amp; ":" &amp;MBSchedule[[#This Row],[From Code]]&amp;"-*"
&amp;IF(LEN(MBSchedule[[#This Row],[Via1 Code]])=0,"",MBSchedule[[#This Row],[Via1 Code]] &amp;"-*")
&amp;MBSchedule[[#This Row],[Destination Code]]&amp;"*"</calculatedColumnFormula>
    </tableColumn>
    <tableColumn id="31" xr3:uid="{D515EC9D-902D-4832-81F4-49BBC7C50410}" name="Direction" dataDxfId="0">
      <calculatedColumnFormula>IF(ISNA(VLOOKUP(MBSchedule[[#This Row],[ow]], ETMRoutes, 3, FALSE)),IF(ISNA(VLOOKUP(MBSchedule[[#This Row],[re]], ETMRoutes, 3, FALSE)),"U","R"), "O")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051665-2612-4142-A836-0AEE5A63A9A7}" name="VehicleSchedule" displayName="VehicleSchedule" ref="A8:O13" tableType="queryTable" totalsRowShown="0">
  <autoFilter ref="A8:O13" xr:uid="{3F051665-2612-4142-A836-0AEE5A63A9A7}"/>
  <tableColumns count="15">
    <tableColumn id="1" xr3:uid="{48A893A7-80FB-4738-B771-5AA95EB0EE21}" uniqueName="1" name="Sch. No" queryTableFieldId="1" dataDxfId="163"/>
    <tableColumn id="2" xr3:uid="{AB4D57CF-A6A0-44ED-9282-24DBECB95356}" uniqueName="2" name="From" queryTableFieldId="2" dataDxfId="162"/>
    <tableColumn id="3" xr3:uid="{586CC1C5-A7E3-416A-BC47-8B7F62033E2C}" uniqueName="3" name="Via1" queryTableFieldId="3" dataDxfId="161"/>
    <tableColumn id="4" xr3:uid="{2C6E39DD-5FA3-43AC-B74B-B20BD751728D}" uniqueName="4" name="To" queryTableFieldId="4" dataDxfId="160"/>
    <tableColumn id="5" xr3:uid="{AB985988-2312-4256-8B16-C24E79744B60}" uniqueName="5" name="Dep" queryTableFieldId="5" dataDxfId="158"/>
    <tableColumn id="6" xr3:uid="{9D8C6027-31A0-4BDC-9EFF-809489030527}" uniqueName="6" name="Dep Via1" queryTableFieldId="6" dataDxfId="157"/>
    <tableColumn id="7" xr3:uid="{98D9058B-FF95-4D29-9BB4-146725E2073F}" uniqueName="7" name="Arr" queryTableFieldId="7" dataDxfId="156"/>
    <tableColumn id="8" xr3:uid="{8BEEC687-E401-4AC7-AEB3-5C9D1B2BA4F3}" uniqueName="8" name="Kms." queryTableFieldId="8"/>
    <tableColumn id="9" xr3:uid="{710BF1EC-7657-4D00-BA12-08D4A9ED1616}" uniqueName="9" name="Drv. " queryTableFieldId="9"/>
    <tableColumn id="10" xr3:uid="{66F7DDAE-1870-48AC-B21D-1AE5702D80BF}" uniqueName="10" name="Cond." queryTableFieldId="10"/>
    <tableColumn id="11" xr3:uid="{B71F8248-7DF9-4C10-B5AE-62263332350E}" uniqueName="11" name="Sp. Hrs." queryTableFieldId="11"/>
    <tableColumn id="12" xr3:uid="{C53E8878-0811-45CA-945E-D07911735986}" uniqueName="12" name="Work Hrs." queryTableFieldId="12"/>
    <tableColumn id="13" xr3:uid="{37F36464-6114-4294-9F29-DAC63F57D670}" uniqueName="13" name="Total Kms" queryTableFieldId="13"/>
    <tableColumn id="14" xr3:uid="{DD100FE4-613E-40E1-932E-9C9E96AAFCB8}" uniqueName="14" name="Remarks" queryTableFieldId="14" dataDxfId="159"/>
    <tableColumn id="15" xr3:uid="{2B0E575A-C51C-4BC1-9E8E-925757A9A79C}" uniqueName="15" name="Full ETM Route No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725406-EC4A-4FB3-B567-D8442D6B26DC}" name="ShortCodesNew" displayName="ShortCodesNew" ref="A1:Z1473" tableType="queryTable" totalsRowShown="0">
  <autoFilter ref="A1:Z1473" xr:uid="{A0725406-EC4A-4FB3-B567-D8442D6B26DC}"/>
  <tableColumns count="26">
    <tableColumn id="1" xr3:uid="{A5555DAC-867E-4981-99BB-A294FAE7648F}" uniqueName="1" name="Location" queryTableFieldId="1" dataDxfId="170"/>
    <tableColumn id="2" xr3:uid="{0825F052-784D-4ABC-9494-ED38A2A85D6D}" uniqueName="2" name="Stage Code" queryTableFieldId="2" dataDxfId="169"/>
    <tableColumn id="3" xr3:uid="{B16EDD4E-6DB5-4F3E-94B8-40C4E607E3C7}" uniqueName="3" name="Loc" queryTableFieldId="3" dataDxfId="168"/>
    <tableColumn id="4" xr3:uid="{A7F82CD7-2FA4-4C81-A852-FAA0EE964B19}" uniqueName="4" name="New Name" queryTableFieldId="4"/>
    <tableColumn id="5" xr3:uid="{8B315AA3-5265-43F2-886C-7CD447A0CEEC}" uniqueName="5" name="Stand" queryTableFieldId="5" dataDxfId="167"/>
    <tableColumn id="6" xr3:uid="{B7478B7F-46F1-4B02-8852-749FA3D8F8FB}" uniqueName="6" name="Outside state" queryTableFieldId="6"/>
    <tableColumn id="7" xr3:uid="{A1D01C31-C9B1-4421-81F9-B337436C65CC}" uniqueName="7" name="Count of code usage" queryTableFieldId="7"/>
    <tableColumn id="8" xr3:uid="{3A4490D2-7FE8-4185-85D0-F05524FBBBDB}" uniqueName="8" name="Stage name count" queryTableFieldId="8"/>
    <tableColumn id="9" xr3:uid="{D2D9DAAC-4FFC-4890-9F20-DB2A7E5DCF32}" uniqueName="9" name="Times this code is used" queryTableFieldId="9"/>
    <tableColumn id="10" xr3:uid="{E54F6098-1927-45AC-9DDD-F428DD4A39F4}" uniqueName="10" name="Type" queryTableFieldId="10" dataDxfId="166"/>
    <tableColumn id="11" xr3:uid="{D0D9D190-3F66-4808-802E-B25FC4769242}" uniqueName="11" name="School" queryTableFieldId="11" dataDxfId="165"/>
    <tableColumn id="12" xr3:uid="{618F516D-84FD-4FDC-86F1-8CEDA162632E}" uniqueName="12" name="Institution" queryTableFieldId="12"/>
    <tableColumn id="13" xr3:uid="{6A7BABDC-2DA3-49AF-9B11-92BE48167428}" uniqueName="13" name="Column13" queryTableFieldId="13"/>
    <tableColumn id="14" xr3:uid="{F1E82827-37F9-4C71-8466-685DD4CC1B70}" uniqueName="14" name="Column14" queryTableFieldId="14"/>
    <tableColumn id="15" xr3:uid="{E59B120B-C44B-480B-91EF-088E19196BB8}" uniqueName="15" name="Column15" queryTableFieldId="15"/>
    <tableColumn id="16" xr3:uid="{7379B3B2-D143-46EF-B071-8407246D380D}" uniqueName="16" name="Column16" queryTableFieldId="16"/>
    <tableColumn id="17" xr3:uid="{F7AEAEA0-B21C-435E-92D5-09607B44A12B}" uniqueName="17" name="Column17" queryTableFieldId="17"/>
    <tableColumn id="18" xr3:uid="{90FE61B0-50E9-49E1-B417-A39341E93EDB}" uniqueName="18" name="Column18" queryTableFieldId="18"/>
    <tableColumn id="19" xr3:uid="{823C8EAF-1980-468C-9668-BCAFFBC040F3}" uniqueName="19" name="Column19" queryTableFieldId="19"/>
    <tableColumn id="20" xr3:uid="{EC8E03FD-DF6E-420E-8B3D-8A9EE780597B}" uniqueName="20" name="Column20" queryTableFieldId="20"/>
    <tableColumn id="21" xr3:uid="{27E9EE51-88FC-42A6-9BAB-553395D5E7D4}" uniqueName="21" name="Column21" queryTableFieldId="21"/>
    <tableColumn id="22" xr3:uid="{F038573D-38F3-455E-BDF8-9A45E9B17C19}" uniqueName="22" name="Column22" queryTableFieldId="22"/>
    <tableColumn id="23" xr3:uid="{14E02915-3BB1-4B90-9BFE-F0EE032A787E}" uniqueName="23" name="Column23" queryTableFieldId="23"/>
    <tableColumn id="24" xr3:uid="{C7F5BE4C-09D6-4C6B-BCD3-87613DAE1FD4}" uniqueName="24" name="Column24" queryTableFieldId="24"/>
    <tableColumn id="25" xr3:uid="{3FD7105B-12A4-4C92-B918-DB04BEDAF4B6}" uniqueName="25" name="Column25" queryTableFieldId="25"/>
    <tableColumn id="26" xr3:uid="{820614DC-98F1-4B23-983A-269347CE21F5}" uniqueName="26" name="Column26" queryTableField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7E7E2F-7CB1-4DC5-B6C7-4B9DD704A824}" name="Vehicles" displayName="Vehicles" ref="A1:C55" tableType="queryTable" totalsRowShown="0">
  <autoFilter ref="A1:C55" xr:uid="{AA7E7E2F-7CB1-4DC5-B6C7-4B9DD704A824}"/>
  <tableColumns count="3">
    <tableColumn id="1" xr3:uid="{1F85A4BA-C980-440E-A1F5-FAF8B861E8D1}" uniqueName="1" name="Issuing Depot" queryTableFieldId="1" dataDxfId="173"/>
    <tableColumn id="2" xr3:uid="{7C7B513B-E705-450D-907D-BE11933A5E5F}" uniqueName="2" name="Veh No" queryTableFieldId="2" dataDxfId="172"/>
    <tableColumn id="3" xr3:uid="{D4A21094-91E3-42DE-A806-7C8D7FF5CC9D}" uniqueName="3" name="Full Schedule No." queryTableFieldId="3" dataDxfId="17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3-09-20T05:24:31.51" personId="{11136940-1E76-4B1A-8671-03FF019C8C62}" id="{CA152909-78CE-44D2-9609-1AC49AE9AC8F}">
    <text>Grey columns will be removed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B89A-15FD-49B0-8DE7-4D723BAE4C58}">
  <sheetPr>
    <tabColor rgb="FF92D050"/>
  </sheetPr>
  <dimension ref="A1:AE429"/>
  <sheetViews>
    <sheetView tabSelected="1" workbookViewId="0">
      <pane xSplit="6" ySplit="1" topLeftCell="G390" activePane="bottomRight" state="frozen"/>
      <selection pane="topRight" activeCell="G1" sqref="G1"/>
      <selection pane="bottomLeft" activeCell="A2" sqref="A2"/>
      <selection pane="bottomRight" activeCell="A407" sqref="A407"/>
    </sheetView>
  </sheetViews>
  <sheetFormatPr defaultColWidth="9.21875" defaultRowHeight="15.6"/>
  <cols>
    <col min="1" max="1" width="9.21875" style="103"/>
    <col min="2" max="2" width="12.109375" style="103" customWidth="1"/>
    <col min="3" max="3" width="8.33203125" style="103" customWidth="1"/>
    <col min="4" max="4" width="8.44140625" style="103" customWidth="1"/>
    <col min="5" max="5" width="6.6640625" style="103" customWidth="1"/>
    <col min="6" max="6" width="7.6640625" style="103" customWidth="1"/>
    <col min="7" max="9" width="15.109375" style="135" customWidth="1"/>
    <col min="10" max="10" width="6.5546875" style="136" customWidth="1"/>
    <col min="11" max="11" width="7.5546875" style="136" customWidth="1"/>
    <col min="12" max="12" width="6.6640625" style="136" customWidth="1"/>
    <col min="13" max="13" width="13.44140625" style="103" customWidth="1"/>
    <col min="14" max="14" width="10.5546875" style="103" customWidth="1"/>
    <col min="15" max="15" width="14" style="103" customWidth="1"/>
    <col min="16" max="16" width="7.5546875" style="155" customWidth="1"/>
    <col min="17" max="17" width="8" style="103" hidden="1" customWidth="1"/>
    <col min="18" max="18" width="10.44140625" style="103" hidden="1" customWidth="1"/>
    <col min="19" max="19" width="13.21875" style="103" hidden="1" customWidth="1"/>
    <col min="20" max="20" width="7.5546875" style="155" customWidth="1"/>
    <col min="21" max="21" width="8.33203125" style="155" customWidth="1"/>
    <col min="22" max="22" width="7.33203125" style="155" customWidth="1"/>
    <col min="23" max="23" width="10.21875" style="155" customWidth="1"/>
    <col min="24" max="24" width="13.21875" style="103" hidden="1" customWidth="1"/>
    <col min="25" max="25" width="16.21875" style="103" customWidth="1"/>
    <col min="26" max="26" width="16.21875" style="103" hidden="1" customWidth="1"/>
    <col min="27" max="27" width="11.77734375" style="103" hidden="1" customWidth="1"/>
    <col min="28" max="28" width="15.77734375" style="103" hidden="1" customWidth="1"/>
    <col min="29" max="29" width="16.44140625" style="103" hidden="1" customWidth="1"/>
    <col min="30" max="30" width="9.21875" style="103" hidden="1" customWidth="1"/>
    <col min="31" max="31" width="6.109375" style="103" hidden="1" customWidth="1"/>
    <col min="32" max="16384" width="9.21875" style="3"/>
  </cols>
  <sheetData>
    <row r="1" spans="1:31" ht="43.2" customHeight="1" thickBot="1">
      <c r="A1" s="103" t="s">
        <v>3327</v>
      </c>
      <c r="B1" s="110" t="s">
        <v>4</v>
      </c>
      <c r="C1" s="111" t="s">
        <v>5</v>
      </c>
      <c r="D1" s="111" t="s">
        <v>361</v>
      </c>
      <c r="E1" s="111" t="s">
        <v>3318</v>
      </c>
      <c r="F1" s="111" t="s">
        <v>362</v>
      </c>
      <c r="G1" s="112" t="s">
        <v>14</v>
      </c>
      <c r="H1" s="112" t="s">
        <v>3322</v>
      </c>
      <c r="I1" s="112" t="s">
        <v>15</v>
      </c>
      <c r="J1" s="113" t="s">
        <v>3329</v>
      </c>
      <c r="K1" s="113" t="s">
        <v>3330</v>
      </c>
      <c r="L1" s="113" t="s">
        <v>3331</v>
      </c>
      <c r="M1" s="114" t="s">
        <v>3319</v>
      </c>
      <c r="N1" s="114" t="s">
        <v>3320</v>
      </c>
      <c r="O1" s="114" t="s">
        <v>3321</v>
      </c>
      <c r="P1" s="151" t="s">
        <v>7</v>
      </c>
      <c r="Q1" s="115" t="s">
        <v>16</v>
      </c>
      <c r="R1" s="115" t="s">
        <v>358</v>
      </c>
      <c r="S1" s="116" t="s">
        <v>17</v>
      </c>
      <c r="T1" s="156" t="s">
        <v>18</v>
      </c>
      <c r="U1" s="156" t="s">
        <v>19</v>
      </c>
      <c r="V1" s="157" t="s">
        <v>10</v>
      </c>
      <c r="W1" s="157" t="s">
        <v>11</v>
      </c>
      <c r="X1" s="117" t="s">
        <v>359</v>
      </c>
      <c r="Y1" s="118" t="s">
        <v>13</v>
      </c>
      <c r="Z1" s="119" t="s">
        <v>3328</v>
      </c>
      <c r="AA1" s="120" t="s">
        <v>360</v>
      </c>
      <c r="AB1" s="120" t="s">
        <v>3326</v>
      </c>
      <c r="AC1" s="121" t="s">
        <v>3323</v>
      </c>
      <c r="AD1" s="121" t="s">
        <v>3324</v>
      </c>
      <c r="AE1" s="121" t="s">
        <v>3325</v>
      </c>
    </row>
    <row r="2" spans="1:31">
      <c r="A2" s="104" t="str">
        <f>"MRG"</f>
        <v>MRG</v>
      </c>
      <c r="B2" s="90" t="s">
        <v>21</v>
      </c>
      <c r="C2" s="90" t="s">
        <v>22</v>
      </c>
      <c r="D2" s="90" t="str">
        <f>_xlfn.IFNA(VLOOKUP(MBSchedule[[#This Row],[From-a]],Loc2Code,2,FALSE),"")</f>
        <v>CNC</v>
      </c>
      <c r="E2" s="90" t="str">
        <f>_xlfn.IFNA(VLOOKUP(MBSchedule[[#This Row],[Via-a]],Loc2Code,2,FALSE),"")</f>
        <v/>
      </c>
      <c r="F2" s="90" t="str">
        <f>_xlfn.IFNA(VLOOKUP(MBSchedule[[#This Row],[To-a]],Loc2Code,2,FALSE),"")</f>
        <v>KOA</v>
      </c>
      <c r="G2" s="90" t="str">
        <f>_xlfn.IFNA(VLOOKUP(MBSchedule[[#This Row],[From Code]],Code2Loc,2,FALSE),"")</f>
        <v>CANACONA</v>
      </c>
      <c r="H2" s="90" t="str">
        <f>_xlfn.IFNA(VLOOKUP(MBSchedule[[#This Row],[Via1 Code]],Code2Loc,2,FALSE),"")</f>
        <v/>
      </c>
      <c r="I2" s="90" t="str">
        <f>_xlfn.IFNA(VLOOKUP(MBSchedule[[#This Row],[Destination Code]],Code2Loc,2,FALSE),"")</f>
        <v>KHOLA</v>
      </c>
      <c r="J2" s="122">
        <f>TIME(TRUNC(MBSchedule[[#This Row],[Dept.]]),60*(MBSchedule[[#This Row],[Dept.]]-TRUNC(MBSchedule[[#This Row],[Dept.]]))/0.6,0)</f>
        <v>0.3125</v>
      </c>
      <c r="K2" s="122" t="str">
        <f>IF(ISBLANK(MBSchedule[[#This Row],[Via Dep]]),"", TIME(TRUNC(MBSchedule[[#This Row],[Via Dep]]),60*(MBSchedule[[#This Row],[Via Dep]]-TRUNC(MBSchedule[[#This Row],[Via Dep]]))/0.6,0))</f>
        <v/>
      </c>
      <c r="L2" s="122">
        <f>IF(ISBLANK(MBSchedule[[#This Row],[Arrv.]]),"", TIME(TRUNC(MBSchedule[[#This Row],[Arrv.]]),60*(MBSchedule[[#This Row],[Arrv.]]-TRUNC(MBSchedule[[#This Row],[Arrv.]]))/0.6,0))</f>
        <v>0.34375</v>
      </c>
      <c r="M2" s="90" t="s">
        <v>23</v>
      </c>
      <c r="N2" s="90"/>
      <c r="O2" s="90" t="s">
        <v>24</v>
      </c>
      <c r="P2" s="152">
        <v>17</v>
      </c>
      <c r="Q2" s="123">
        <v>7.3</v>
      </c>
      <c r="R2" s="90"/>
      <c r="S2" s="123">
        <v>8.15</v>
      </c>
      <c r="T2" s="152"/>
      <c r="U2" s="152"/>
      <c r="V2" s="152"/>
      <c r="W2" s="152"/>
      <c r="X2" s="90"/>
      <c r="Y2" s="124" t="s">
        <v>41</v>
      </c>
      <c r="Z2" s="124" t="str" cm="1">
        <f t="array" ref="Z2">IF(
ISNUMBER(FIND("A",$B2)),
$B2 &amp; IF(ISNUMBER(FIND("A",     INDEX($B3:$B$3247,MATCH(FALSE,ISBLANK($B3:$B$3247),0)))),"", INDEX($B3:$B$3247,MATCH(FALSE,ISBLANK($B3:$B$3247),0))  ),$Z1
)</f>
        <v>GA02T4749</v>
      </c>
      <c r="AA2" s="104" t="str" cm="1">
        <f t="array" ref="AA2">IF(
ISNUMBER(FIND("A",$C2)),
$C2 &amp; IF(ISNUMBER(FIND("A",     INDEX($C3:$C$3247,MATCH(FALSE,ISBLANK($C3:$C$3247),0)))),"", INDEX($C3:$C$3247,MATCH(FALSE,ISBLANK($C3:$C$3247),0))  ),$AA1
)</f>
        <v>MB 1A</v>
      </c>
      <c r="AB2" s="104" t="e">
        <f>_xlfn.IFNA(VLOOKUP(MBSchedule[[#This Row],[ow]], ETMRoutes, 3, FALSE),VLOOKUP(MBSchedule[[#This Row],[re]], ETMRoutes, 3, FALSE))</f>
        <v>#REF!</v>
      </c>
      <c r="AC2" s="104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2" s="104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2" s="104" t="str">
        <f>IF(ISNA(VLOOKUP(MBSchedule[[#This Row],[ow]], ETMRoutes, 3, FALSE)),IF(ISNA(VLOOKUP(MBSchedule[[#This Row],[re]], ETMRoutes, 3, FALSE)),"U","R"), "O")</f>
        <v>O</v>
      </c>
    </row>
    <row r="3" spans="1:31">
      <c r="A3" s="104" t="str">
        <f t="shared" ref="A3:A66" si="0">"MRG"</f>
        <v>MRG</v>
      </c>
      <c r="B3" s="90"/>
      <c r="C3" s="90"/>
      <c r="D3" s="90" t="str">
        <f>_xlfn.IFNA(VLOOKUP(MBSchedule[[#This Row],[From-a]],Loc2Code,2,FALSE),"")</f>
        <v>KOA</v>
      </c>
      <c r="E3" s="90" t="str">
        <f>_xlfn.IFNA(VLOOKUP(MBSchedule[[#This Row],[Via-a]],Loc2Code,2,FALSE),"")</f>
        <v/>
      </c>
      <c r="F3" s="90" t="str">
        <f>_xlfn.IFNA(VLOOKUP(MBSchedule[[#This Row],[To-a]],Loc2Code,2,FALSE),"")</f>
        <v>CNC</v>
      </c>
      <c r="G3" s="90" t="str">
        <f>_xlfn.IFNA(VLOOKUP(MBSchedule[[#This Row],[From Code]],Code2Loc,2,FALSE),"")</f>
        <v>KHOLA</v>
      </c>
      <c r="H3" s="90" t="str">
        <f>_xlfn.IFNA(VLOOKUP(MBSchedule[[#This Row],[Via1 Code]],Code2Loc,2,FALSE),"")</f>
        <v/>
      </c>
      <c r="I3" s="90" t="str">
        <f>_xlfn.IFNA(VLOOKUP(MBSchedule[[#This Row],[Destination Code]],Code2Loc,2,FALSE),"")</f>
        <v>CANACONA</v>
      </c>
      <c r="J3" s="122">
        <f>TIME(TRUNC(MBSchedule[[#This Row],[Dept.]]),60*(MBSchedule[[#This Row],[Dept.]]-TRUNC(MBSchedule[[#This Row],[Dept.]]))/0.6,0)</f>
        <v>0.3611111111111111</v>
      </c>
      <c r="K3" s="122" t="str">
        <f>IF(ISBLANK(MBSchedule[[#This Row],[Via Dep]]),"", TIME(TRUNC(MBSchedule[[#This Row],[Via Dep]]),60*(MBSchedule[[#This Row],[Via Dep]]-TRUNC(MBSchedule[[#This Row],[Via Dep]]))/0.6,0))</f>
        <v/>
      </c>
      <c r="L3" s="122">
        <f>IF(ISBLANK(MBSchedule[[#This Row],[Arrv.]]),"", TIME(TRUNC(MBSchedule[[#This Row],[Arrv.]]),60*(MBSchedule[[#This Row],[Arrv.]]-TRUNC(MBSchedule[[#This Row],[Arrv.]]))/0.6,0))</f>
        <v>0.3923611111111111</v>
      </c>
      <c r="M3" s="90" t="s">
        <v>24</v>
      </c>
      <c r="N3" s="90"/>
      <c r="O3" s="90" t="s">
        <v>23</v>
      </c>
      <c r="P3" s="152">
        <v>17</v>
      </c>
      <c r="Q3" s="123">
        <v>8.4</v>
      </c>
      <c r="R3" s="90"/>
      <c r="S3" s="123">
        <v>9.25</v>
      </c>
      <c r="T3" s="152"/>
      <c r="U3" s="152"/>
      <c r="V3" s="152"/>
      <c r="W3" s="152"/>
      <c r="X3" s="90"/>
      <c r="Y3" s="98"/>
      <c r="Z3" s="98" t="str" cm="1">
        <f t="array" ref="Z3">IF(
ISNUMBER(FIND("A",$B3)),
$B3 &amp; IF(ISNUMBER(FIND("A",     INDEX($B4:$B$3247,MATCH(FALSE,ISBLANK($B4:$B$3247),0)))),"", INDEX($B4:$B$3247,MATCH(FALSE,ISBLANK($B4:$B$3247),0))  ),$Z2
)</f>
        <v>GA02T4749</v>
      </c>
      <c r="AA3" s="90" t="str" cm="1">
        <f t="array" ref="AA3">IF(
ISNUMBER(FIND("A",$C3)),
$C3 &amp; IF(ISNUMBER(FIND("A",     INDEX($C4:$C$3247,MATCH(FALSE,ISBLANK($C4:$C$3247),0)))),"", INDEX($C4:$C$3247,MATCH(FALSE,ISBLANK($C4:$C$3247),0))  ),$AA2
)</f>
        <v>MB 1A</v>
      </c>
      <c r="AB3" s="90" t="e">
        <f>_xlfn.IFNA(VLOOKUP(MBSchedule[[#This Row],[ow]], ETMRoutes, 3, FALSE),VLOOKUP(MBSchedule[[#This Row],[re]], ETMRoutes, 3, FALSE))</f>
        <v>#REF!</v>
      </c>
      <c r="AC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D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E3" s="90" t="str">
        <f>IF(ISNA(VLOOKUP(MBSchedule[[#This Row],[ow]], ETMRoutes, 3, FALSE)),IF(ISNA(VLOOKUP(MBSchedule[[#This Row],[re]], ETMRoutes, 3, FALSE)),"U","R"), "O")</f>
        <v>O</v>
      </c>
    </row>
    <row r="4" spans="1:31">
      <c r="A4" s="104" t="str">
        <f t="shared" si="0"/>
        <v>MRG</v>
      </c>
      <c r="B4" s="90"/>
      <c r="C4" s="90"/>
      <c r="D4" s="90" t="str">
        <f>_xlfn.IFNA(VLOOKUP(MBSchedule[[#This Row],[From-a]],Loc2Code,2,FALSE),"")</f>
        <v>CNC</v>
      </c>
      <c r="E4" s="90" t="str">
        <f>_xlfn.IFNA(VLOOKUP(MBSchedule[[#This Row],[Via-a]],Loc2Code,2,FALSE),"")</f>
        <v>CUN</v>
      </c>
      <c r="F4" s="90" t="str">
        <f>_xlfn.IFNA(VLOOKUP(MBSchedule[[#This Row],[To-a]],Loc2Code,2,FALSE),"")</f>
        <v>MRG</v>
      </c>
      <c r="G4" s="90" t="str">
        <f>_xlfn.IFNA(VLOOKUP(MBSchedule[[#This Row],[From Code]],Code2Loc,2,FALSE),"")</f>
        <v>CANACONA</v>
      </c>
      <c r="H4" s="90" t="str">
        <f>_xlfn.IFNA(VLOOKUP(MBSchedule[[#This Row],[Via1 Code]],Code2Loc,2,FALSE),"")</f>
        <v>CUNCOLIM</v>
      </c>
      <c r="I4" s="90" t="str">
        <f>_xlfn.IFNA(VLOOKUP(MBSchedule[[#This Row],[Destination Code]],Code2Loc,2,FALSE),"")</f>
        <v>MARGAO</v>
      </c>
      <c r="J4" s="122">
        <f>TIME(TRUNC(MBSchedule[[#This Row],[Dept.]]),60*(MBSchedule[[#This Row],[Dept.]]-TRUNC(MBSchedule[[#This Row],[Dept.]]))/0.6,0)</f>
        <v>0.40277777777777773</v>
      </c>
      <c r="K4" s="122" t="str">
        <f>IF(ISBLANK(MBSchedule[[#This Row],[Via Dep]]),"", TIME(TRUNC(MBSchedule[[#This Row],[Via Dep]]),60*(MBSchedule[[#This Row],[Via Dep]]-TRUNC(MBSchedule[[#This Row],[Via Dep]]))/0.6,0))</f>
        <v/>
      </c>
      <c r="L4" s="122">
        <f>IF(ISBLANK(MBSchedule[[#This Row],[Arrv.]]),"", TIME(TRUNC(MBSchedule[[#This Row],[Arrv.]]),60*(MBSchedule[[#This Row],[Arrv.]]-TRUNC(MBSchedule[[#This Row],[Arrv.]]))/0.6,0))</f>
        <v>0.45833333333333331</v>
      </c>
      <c r="M4" s="90" t="s">
        <v>23</v>
      </c>
      <c r="N4" s="90" t="s">
        <v>25</v>
      </c>
      <c r="O4" s="90" t="s">
        <v>26</v>
      </c>
      <c r="P4" s="152">
        <v>37</v>
      </c>
      <c r="Q4" s="123">
        <v>9.4</v>
      </c>
      <c r="R4" s="90"/>
      <c r="S4" s="123">
        <v>11</v>
      </c>
      <c r="T4" s="152"/>
      <c r="U4" s="152"/>
      <c r="V4" s="152"/>
      <c r="W4" s="152"/>
      <c r="X4" s="90"/>
      <c r="Y4" s="98"/>
      <c r="Z4" s="98" t="str" cm="1">
        <f t="array" ref="Z4">IF(
ISNUMBER(FIND("A",$B4)),
$B4 &amp; IF(ISNUMBER(FIND("A",     INDEX($B5:$B$3247,MATCH(FALSE,ISBLANK($B5:$B$3247),0)))),"", INDEX($B5:$B$3247,MATCH(FALSE,ISBLANK($B5:$B$3247),0))  ),$Z3
)</f>
        <v>GA02T4749</v>
      </c>
      <c r="AA4" s="90" t="str" cm="1">
        <f t="array" ref="AA4">IF(
ISNUMBER(FIND("A",$C4)),
$C4 &amp; IF(ISNUMBER(FIND("A",     INDEX($C5:$C$3247,MATCH(FALSE,ISBLANK($C5:$C$3247),0)))),"", INDEX($C5:$C$3247,MATCH(FALSE,ISBLANK($C5:$C$3247),0))  ),$AA3
)</f>
        <v>MB 1A</v>
      </c>
      <c r="AB4" s="90" t="e">
        <f>_xlfn.IFNA(VLOOKUP(MBSchedule[[#This Row],[ow]], ETMRoutes, 3, FALSE),VLOOKUP(MBSchedule[[#This Row],[re]], ETMRoutes, 3, FALSE))</f>
        <v>#REF!</v>
      </c>
      <c r="AC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4" s="90" t="str">
        <f>IF(ISNA(VLOOKUP(MBSchedule[[#This Row],[ow]], ETMRoutes, 3, FALSE)),IF(ISNA(VLOOKUP(MBSchedule[[#This Row],[re]], ETMRoutes, 3, FALSE)),"U","R"), "O")</f>
        <v>O</v>
      </c>
    </row>
    <row r="5" spans="1:31">
      <c r="A5" s="104" t="str">
        <f t="shared" si="0"/>
        <v>MRG</v>
      </c>
      <c r="B5" s="90"/>
      <c r="C5" s="90"/>
      <c r="D5" s="90" t="str">
        <f>_xlfn.IFNA(VLOOKUP(MBSchedule[[#This Row],[From-a]],Loc2Code,2,FALSE),"")</f>
        <v>MRG</v>
      </c>
      <c r="E5" s="90" t="str">
        <f>_xlfn.IFNA(VLOOKUP(MBSchedule[[#This Row],[Via-a]],Loc2Code,2,FALSE),"")</f>
        <v>CUN</v>
      </c>
      <c r="F5" s="90" t="str">
        <f>_xlfn.IFNA(VLOOKUP(MBSchedule[[#This Row],[To-a]],Loc2Code,2,FALSE),"")</f>
        <v>CNC</v>
      </c>
      <c r="G5" s="90" t="str">
        <f>_xlfn.IFNA(VLOOKUP(MBSchedule[[#This Row],[From Code]],Code2Loc,2,FALSE),"")</f>
        <v>MARGAO</v>
      </c>
      <c r="H5" s="90" t="str">
        <f>_xlfn.IFNA(VLOOKUP(MBSchedule[[#This Row],[Via1 Code]],Code2Loc,2,FALSE),"")</f>
        <v>CUNCOLIM</v>
      </c>
      <c r="I5" s="90" t="str">
        <f>_xlfn.IFNA(VLOOKUP(MBSchedule[[#This Row],[Destination Code]],Code2Loc,2,FALSE),"")</f>
        <v>CANACONA</v>
      </c>
      <c r="J5" s="122">
        <f>TIME(TRUNC(MBSchedule[[#This Row],[Dept.]]),60*(MBSchedule[[#This Row],[Dept.]]-TRUNC(MBSchedule[[#This Row],[Dept.]]))/0.6,0)</f>
        <v>0.47222222222222227</v>
      </c>
      <c r="K5" s="122" t="str">
        <f>IF(ISBLANK(MBSchedule[[#This Row],[Via Dep]]),"", TIME(TRUNC(MBSchedule[[#This Row],[Via Dep]]),60*(MBSchedule[[#This Row],[Via Dep]]-TRUNC(MBSchedule[[#This Row],[Via Dep]]))/0.6,0))</f>
        <v/>
      </c>
      <c r="L5" s="122">
        <f>IF(ISBLANK(MBSchedule[[#This Row],[Arrv.]]),"", TIME(TRUNC(MBSchedule[[#This Row],[Arrv.]]),60*(MBSchedule[[#This Row],[Arrv.]]-TRUNC(MBSchedule[[#This Row],[Arrv.]]))/0.6,0))</f>
        <v>0.52777777777777779</v>
      </c>
      <c r="M5" s="90" t="s">
        <v>26</v>
      </c>
      <c r="N5" s="90" t="s">
        <v>25</v>
      </c>
      <c r="O5" s="90" t="s">
        <v>23</v>
      </c>
      <c r="P5" s="152">
        <v>37</v>
      </c>
      <c r="Q5" s="123">
        <v>11.2</v>
      </c>
      <c r="R5" s="90"/>
      <c r="S5" s="123">
        <v>12.4</v>
      </c>
      <c r="T5" s="152"/>
      <c r="U5" s="152"/>
      <c r="V5" s="152"/>
      <c r="W5" s="152"/>
      <c r="X5" s="90"/>
      <c r="Y5" s="92"/>
      <c r="Z5" s="92" t="str" cm="1">
        <f t="array" ref="Z5">IF(
ISNUMBER(FIND("A",$B5)),
$B5 &amp; IF(ISNUMBER(FIND("A",     INDEX($B6:$B$3247,MATCH(FALSE,ISBLANK($B6:$B$3247),0)))),"", INDEX($B6:$B$3247,MATCH(FALSE,ISBLANK($B6:$B$3247),0))  ),$Z4
)</f>
        <v>GA02T4749</v>
      </c>
      <c r="AA5" s="90" t="str" cm="1">
        <f t="array" ref="AA5">IF(
ISNUMBER(FIND("A",$C5)),
$C5 &amp; IF(ISNUMBER(FIND("A",     INDEX($C6:$C$3247,MATCH(FALSE,ISBLANK($C6:$C$3247),0)))),"", INDEX($C6:$C$3247,MATCH(FALSE,ISBLANK($C6:$C$3247),0))  ),$AA4
)</f>
        <v>MB 1A</v>
      </c>
      <c r="AB5" s="90" t="e">
        <f>_xlfn.IFNA(VLOOKUP(MBSchedule[[#This Row],[ow]], ETMRoutes, 3, FALSE),VLOOKUP(MBSchedule[[#This Row],[re]], ETMRoutes, 3, FALSE))</f>
        <v>#REF!</v>
      </c>
      <c r="AC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5" s="90" t="str">
        <f>IF(ISNA(VLOOKUP(MBSchedule[[#This Row],[ow]], ETMRoutes, 3, FALSE)),IF(ISNA(VLOOKUP(MBSchedule[[#This Row],[re]], ETMRoutes, 3, FALSE)),"U","R"), "O")</f>
        <v>O</v>
      </c>
    </row>
    <row r="6" spans="1:31">
      <c r="A6" s="104" t="str">
        <f t="shared" si="0"/>
        <v>MRG</v>
      </c>
      <c r="B6" s="104"/>
      <c r="C6" s="104"/>
      <c r="D6" s="104" t="str">
        <f>_xlfn.IFNA(VLOOKUP(MBSchedule[[#This Row],[From-a]],Loc2Code,2,FALSE),"")</f>
        <v>CNC</v>
      </c>
      <c r="E6" s="104" t="str">
        <f>_xlfn.IFNA(VLOOKUP(MBSchedule[[#This Row],[Via-a]],Loc2Code,2,FALSE),"")</f>
        <v>CUN</v>
      </c>
      <c r="F6" s="104" t="str">
        <f>_xlfn.IFNA(VLOOKUP(MBSchedule[[#This Row],[To-a]],Loc2Code,2,FALSE),"")</f>
        <v>MRG</v>
      </c>
      <c r="G6" s="104" t="str">
        <f>_xlfn.IFNA(VLOOKUP(MBSchedule[[#This Row],[From Code]],Code2Loc,2,FALSE),"")</f>
        <v>CANACONA</v>
      </c>
      <c r="H6" s="104" t="str">
        <f>_xlfn.IFNA(VLOOKUP(MBSchedule[[#This Row],[Via1 Code]],Code2Loc,2,FALSE),"")</f>
        <v>CUNCOLIM</v>
      </c>
      <c r="I6" s="104" t="str">
        <f>_xlfn.IFNA(VLOOKUP(MBSchedule[[#This Row],[Destination Code]],Code2Loc,2,FALSE),"")</f>
        <v>MARGAO</v>
      </c>
      <c r="J6" s="125">
        <f>TIME(TRUNC(MBSchedule[[#This Row],[Dept.]]),60*(MBSchedule[[#This Row],[Dept.]]-TRUNC(MBSchedule[[#This Row],[Dept.]]))/0.6,0)</f>
        <v>0.54513888888888895</v>
      </c>
      <c r="K6" s="125" t="str">
        <f>IF(ISBLANK(MBSchedule[[#This Row],[Via Dep]]),"", TIME(TRUNC(MBSchedule[[#This Row],[Via Dep]]),60*(MBSchedule[[#This Row],[Via Dep]]-TRUNC(MBSchedule[[#This Row],[Via Dep]]))/0.6,0))</f>
        <v/>
      </c>
      <c r="L6" s="125">
        <f>IF(ISBLANK(MBSchedule[[#This Row],[Arrv.]]),"", TIME(TRUNC(MBSchedule[[#This Row],[Arrv.]]),60*(MBSchedule[[#This Row],[Arrv.]]-TRUNC(MBSchedule[[#This Row],[Arrv.]]))/0.6,0))</f>
        <v>0.57638888888888895</v>
      </c>
      <c r="M6" s="90" t="s">
        <v>23</v>
      </c>
      <c r="N6" s="104" t="s">
        <v>25</v>
      </c>
      <c r="O6" s="90" t="s">
        <v>26</v>
      </c>
      <c r="P6" s="153">
        <v>37</v>
      </c>
      <c r="Q6" s="126">
        <v>13.05</v>
      </c>
      <c r="R6" s="104"/>
      <c r="S6" s="126">
        <v>13.5</v>
      </c>
      <c r="T6" s="153"/>
      <c r="U6" s="153"/>
      <c r="V6" s="153"/>
      <c r="W6" s="153"/>
      <c r="X6" s="104"/>
      <c r="Y6" s="101"/>
      <c r="Z6" s="101" t="str" cm="1">
        <f t="array" ref="Z6">IF(
ISNUMBER(FIND("A",$B6)),
$B6 &amp; IF(ISNUMBER(FIND("A",     INDEX($B7:$B$3247,MATCH(FALSE,ISBLANK($B7:$B$3247),0)))),"", INDEX($B7:$B$3247,MATCH(FALSE,ISBLANK($B7:$B$3247),0))  ),$Z5
)</f>
        <v>GA02T4749</v>
      </c>
      <c r="AA6" s="90" t="str" cm="1">
        <f t="array" ref="AA6">IF(
ISNUMBER(FIND("A",$C6)),
$C6 &amp; IF(ISNUMBER(FIND("A",     INDEX($C7:$C$3247,MATCH(FALSE,ISBLANK($C7:$C$3247),0)))),"", INDEX($C7:$C$3247,MATCH(FALSE,ISBLANK($C7:$C$3247),0))  ),$AA5
)</f>
        <v>MB 1A</v>
      </c>
      <c r="AB6" s="90" t="e">
        <f>_xlfn.IFNA(VLOOKUP(MBSchedule[[#This Row],[ow]], ETMRoutes, 3, FALSE),VLOOKUP(MBSchedule[[#This Row],[re]], ETMRoutes, 3, FALSE))</f>
        <v>#REF!</v>
      </c>
      <c r="AC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6" s="90" t="str">
        <f>IF(ISNA(VLOOKUP(MBSchedule[[#This Row],[ow]], ETMRoutes, 3, FALSE)),IF(ISNA(VLOOKUP(MBSchedule[[#This Row],[re]], ETMRoutes, 3, FALSE)),"U","R"), "O")</f>
        <v>O</v>
      </c>
    </row>
    <row r="7" spans="1:31">
      <c r="A7" s="104" t="str">
        <f t="shared" si="0"/>
        <v>MRG</v>
      </c>
      <c r="B7" s="90"/>
      <c r="C7" s="90"/>
      <c r="D7" s="90" t="str">
        <f>_xlfn.IFNA(VLOOKUP(MBSchedule[[#This Row],[From-a]],Loc2Code,2,FALSE),"")</f>
        <v>MRG</v>
      </c>
      <c r="E7" s="90" t="str">
        <f>_xlfn.IFNA(VLOOKUP(MBSchedule[[#This Row],[Via-a]],Loc2Code,2,FALSE),"")</f>
        <v>CUN</v>
      </c>
      <c r="F7" s="90" t="str">
        <f>_xlfn.IFNA(VLOOKUP(MBSchedule[[#This Row],[To-a]],Loc2Code,2,FALSE),"")</f>
        <v>CNC</v>
      </c>
      <c r="G7" s="90" t="str">
        <f>_xlfn.IFNA(VLOOKUP(MBSchedule[[#This Row],[From Code]],Code2Loc,2,FALSE),"")</f>
        <v>MARGAO</v>
      </c>
      <c r="H7" s="90" t="str">
        <f>_xlfn.IFNA(VLOOKUP(MBSchedule[[#This Row],[Via1 Code]],Code2Loc,2,FALSE),"")</f>
        <v>CUNCOLIM</v>
      </c>
      <c r="I7" s="90" t="str">
        <f>_xlfn.IFNA(VLOOKUP(MBSchedule[[#This Row],[Destination Code]],Code2Loc,2,FALSE),"")</f>
        <v>CANACONA</v>
      </c>
      <c r="J7" s="122">
        <f>TIME(TRUNC(MBSchedule[[#This Row],[Dept.]]),60*(MBSchedule[[#This Row],[Dept.]]-TRUNC(MBSchedule[[#This Row],[Dept.]]))/0.6,0)</f>
        <v>0.59375</v>
      </c>
      <c r="K7" s="122" t="str">
        <f>IF(ISBLANK(MBSchedule[[#This Row],[Via Dep]]),"", TIME(TRUNC(MBSchedule[[#This Row],[Via Dep]]),60*(MBSchedule[[#This Row],[Via Dep]]-TRUNC(MBSchedule[[#This Row],[Via Dep]]))/0.6,0))</f>
        <v/>
      </c>
      <c r="L7" s="122">
        <f>IF(ISBLANK(MBSchedule[[#This Row],[Arrv.]]),"", TIME(TRUNC(MBSchedule[[#This Row],[Arrv.]]),60*(MBSchedule[[#This Row],[Arrv.]]-TRUNC(MBSchedule[[#This Row],[Arrv.]]))/0.6,0))</f>
        <v>0.625</v>
      </c>
      <c r="M7" s="90" t="s">
        <v>26</v>
      </c>
      <c r="N7" s="90" t="s">
        <v>25</v>
      </c>
      <c r="O7" s="90" t="s">
        <v>23</v>
      </c>
      <c r="P7" s="152">
        <v>37</v>
      </c>
      <c r="Q7" s="123">
        <v>14.15</v>
      </c>
      <c r="R7" s="90"/>
      <c r="S7" s="123">
        <v>15</v>
      </c>
      <c r="T7" s="152"/>
      <c r="U7" s="152"/>
      <c r="V7" s="152"/>
      <c r="W7" s="152"/>
      <c r="X7" s="90"/>
      <c r="Y7" s="101"/>
      <c r="Z7" s="101" t="str" cm="1">
        <f t="array" ref="Z7">IF(
ISNUMBER(FIND("A",$B7)),
$B7 &amp; IF(ISNUMBER(FIND("A",     INDEX($B8:$B$3247,MATCH(FALSE,ISBLANK($B8:$B$3247),0)))),"", INDEX($B8:$B$3247,MATCH(FALSE,ISBLANK($B8:$B$3247),0))  ),$Z6
)</f>
        <v>GA02T4749</v>
      </c>
      <c r="AA7" s="90" t="str" cm="1">
        <f t="array" ref="AA7">IF(
ISNUMBER(FIND("A",$C7)),
$C7 &amp; IF(ISNUMBER(FIND("A",     INDEX($C8:$C$3247,MATCH(FALSE,ISBLANK($C8:$C$3247),0)))),"", INDEX($C8:$C$3247,MATCH(FALSE,ISBLANK($C8:$C$3247),0))  ),$AA6
)</f>
        <v>MB 1A</v>
      </c>
      <c r="AB7" s="90" t="e">
        <f>_xlfn.IFNA(VLOOKUP(MBSchedule[[#This Row],[ow]], ETMRoutes, 3, FALSE),VLOOKUP(MBSchedule[[#This Row],[re]], ETMRoutes, 3, FALSE))</f>
        <v>#REF!</v>
      </c>
      <c r="AC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7" s="90" t="str">
        <f>IF(ISNA(VLOOKUP(MBSchedule[[#This Row],[ow]], ETMRoutes, 3, FALSE)),IF(ISNA(VLOOKUP(MBSchedule[[#This Row],[re]], ETMRoutes, 3, FALSE)),"U","R"), "O")</f>
        <v>O</v>
      </c>
    </row>
    <row r="8" spans="1:31">
      <c r="A8" s="104" t="str">
        <f t="shared" si="0"/>
        <v>MRG</v>
      </c>
      <c r="B8" s="90"/>
      <c r="C8" s="90"/>
      <c r="D8" s="90" t="str">
        <f>_xlfn.IFNA(VLOOKUP(MBSchedule[[#This Row],[From-a]],Loc2Code,2,FALSE),"")</f>
        <v>CNC</v>
      </c>
      <c r="E8" s="90" t="str">
        <f>_xlfn.IFNA(VLOOKUP(MBSchedule[[#This Row],[Via-a]],Loc2Code,2,FALSE),"")</f>
        <v>CUN</v>
      </c>
      <c r="F8" s="90" t="str">
        <f>_xlfn.IFNA(VLOOKUP(MBSchedule[[#This Row],[To-a]],Loc2Code,2,FALSE),"")</f>
        <v>MRG</v>
      </c>
      <c r="G8" s="90" t="str">
        <f>_xlfn.IFNA(VLOOKUP(MBSchedule[[#This Row],[From Code]],Code2Loc,2,FALSE),"")</f>
        <v>CANACONA</v>
      </c>
      <c r="H8" s="90" t="str">
        <f>_xlfn.IFNA(VLOOKUP(MBSchedule[[#This Row],[Via1 Code]],Code2Loc,2,FALSE),"")</f>
        <v>CUNCOLIM</v>
      </c>
      <c r="I8" s="90" t="str">
        <f>_xlfn.IFNA(VLOOKUP(MBSchedule[[#This Row],[Destination Code]],Code2Loc,2,FALSE),"")</f>
        <v>MARGAO</v>
      </c>
      <c r="J8" s="122">
        <f>TIME(TRUNC(MBSchedule[[#This Row],[Dept.]]),60*(MBSchedule[[#This Row],[Dept.]]-TRUNC(MBSchedule[[#This Row],[Dept.]]))/0.6,0)</f>
        <v>0.625</v>
      </c>
      <c r="K8" s="122" t="str">
        <f>IF(ISBLANK(MBSchedule[[#This Row],[Via Dep]]),"", TIME(TRUNC(MBSchedule[[#This Row],[Via Dep]]),60*(MBSchedule[[#This Row],[Via Dep]]-TRUNC(MBSchedule[[#This Row],[Via Dep]]))/0.6,0))</f>
        <v/>
      </c>
      <c r="L8" s="122">
        <f>IF(ISBLANK(MBSchedule[[#This Row],[Arrv.]]),"", TIME(TRUNC(MBSchedule[[#This Row],[Arrv.]]),60*(MBSchedule[[#This Row],[Arrv.]]-TRUNC(MBSchedule[[#This Row],[Arrv.]]))/0.6,0))</f>
        <v>0.68055555555555547</v>
      </c>
      <c r="M8" s="90" t="s">
        <v>23</v>
      </c>
      <c r="N8" s="104" t="s">
        <v>25</v>
      </c>
      <c r="O8" s="90" t="s">
        <v>26</v>
      </c>
      <c r="P8" s="152">
        <v>37</v>
      </c>
      <c r="Q8" s="123">
        <v>15</v>
      </c>
      <c r="R8" s="123"/>
      <c r="S8" s="123">
        <v>16.2</v>
      </c>
      <c r="T8" s="152"/>
      <c r="U8" s="152"/>
      <c r="V8" s="152"/>
      <c r="W8" s="152"/>
      <c r="X8" s="90"/>
      <c r="Y8" s="92"/>
      <c r="Z8" s="92" t="str" cm="1">
        <f t="array" ref="Z8">IF(
ISNUMBER(FIND("A",$B8)),
$B8 &amp; IF(ISNUMBER(FIND("A",     INDEX($B9:$B$3247,MATCH(FALSE,ISBLANK($B9:$B$3247),0)))),"", INDEX($B9:$B$3247,MATCH(FALSE,ISBLANK($B9:$B$3247),0))  ),$Z7
)</f>
        <v>GA02T4749</v>
      </c>
      <c r="AA8" s="90" t="str" cm="1">
        <f t="array" ref="AA8">IF(
ISNUMBER(FIND("A",$C8)),
$C8 &amp; IF(ISNUMBER(FIND("A",     INDEX($C9:$C$3247,MATCH(FALSE,ISBLANK($C9:$C$3247),0)))),"", INDEX($C9:$C$3247,MATCH(FALSE,ISBLANK($C9:$C$3247),0))  ),$AA7
)</f>
        <v>MB 1A</v>
      </c>
      <c r="AB8" s="90" t="e">
        <f>_xlfn.IFNA(VLOOKUP(MBSchedule[[#This Row],[ow]], ETMRoutes, 3, FALSE),VLOOKUP(MBSchedule[[#This Row],[re]], ETMRoutes, 3, FALSE))</f>
        <v>#REF!</v>
      </c>
      <c r="AC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8" s="90" t="str">
        <f>IF(ISNA(VLOOKUP(MBSchedule[[#This Row],[ow]], ETMRoutes, 3, FALSE)),IF(ISNA(VLOOKUP(MBSchedule[[#This Row],[re]], ETMRoutes, 3, FALSE)),"U","R"), "O")</f>
        <v>O</v>
      </c>
    </row>
    <row r="9" spans="1:31">
      <c r="A9" s="104" t="str">
        <f t="shared" si="0"/>
        <v>MRG</v>
      </c>
      <c r="B9" s="90"/>
      <c r="C9" s="90"/>
      <c r="D9" s="90" t="str">
        <f>_xlfn.IFNA(VLOOKUP(MBSchedule[[#This Row],[From-a]],Loc2Code,2,FALSE),"")</f>
        <v>MRG</v>
      </c>
      <c r="E9" s="90" t="str">
        <f>_xlfn.IFNA(VLOOKUP(MBSchedule[[#This Row],[Via-a]],Loc2Code,2,FALSE),"")</f>
        <v>CUN</v>
      </c>
      <c r="F9" s="90" t="str">
        <f>_xlfn.IFNA(VLOOKUP(MBSchedule[[#This Row],[To-a]],Loc2Code,2,FALSE),"")</f>
        <v>CNC</v>
      </c>
      <c r="G9" s="90" t="str">
        <f>_xlfn.IFNA(VLOOKUP(MBSchedule[[#This Row],[From Code]],Code2Loc,2,FALSE),"")</f>
        <v>MARGAO</v>
      </c>
      <c r="H9" s="90" t="str">
        <f>_xlfn.IFNA(VLOOKUP(MBSchedule[[#This Row],[Via1 Code]],Code2Loc,2,FALSE),"")</f>
        <v>CUNCOLIM</v>
      </c>
      <c r="I9" s="90" t="str">
        <f>_xlfn.IFNA(VLOOKUP(MBSchedule[[#This Row],[Destination Code]],Code2Loc,2,FALSE),"")</f>
        <v>CANACONA</v>
      </c>
      <c r="J9" s="122">
        <f>TIME(TRUNC(MBSchedule[[#This Row],[Dept.]]),60*(MBSchedule[[#This Row],[Dept.]]-TRUNC(MBSchedule[[#This Row],[Dept.]]))/0.6,0)</f>
        <v>0.70833333333333337</v>
      </c>
      <c r="K9" s="122" t="str">
        <f>IF(ISBLANK(MBSchedule[[#This Row],[Via Dep]]),"", TIME(TRUNC(MBSchedule[[#This Row],[Via Dep]]),60*(MBSchedule[[#This Row],[Via Dep]]-TRUNC(MBSchedule[[#This Row],[Via Dep]]))/0.6,0))</f>
        <v/>
      </c>
      <c r="L9" s="122">
        <f>IF(ISBLANK(MBSchedule[[#This Row],[Arrv.]]),"", TIME(TRUNC(MBSchedule[[#This Row],[Arrv.]]),60*(MBSchedule[[#This Row],[Arrv.]]-TRUNC(MBSchedule[[#This Row],[Arrv.]]))/0.6,0))</f>
        <v>0.76388888888888884</v>
      </c>
      <c r="M9" s="90" t="s">
        <v>26</v>
      </c>
      <c r="N9" s="90" t="s">
        <v>25</v>
      </c>
      <c r="O9" s="90" t="s">
        <v>23</v>
      </c>
      <c r="P9" s="152">
        <v>37</v>
      </c>
      <c r="Q9" s="123">
        <v>17</v>
      </c>
      <c r="R9" s="90"/>
      <c r="S9" s="123">
        <v>18.2</v>
      </c>
      <c r="T9" s="152">
        <v>1</v>
      </c>
      <c r="U9" s="152">
        <v>1</v>
      </c>
      <c r="V9" s="154"/>
      <c r="W9" s="154"/>
      <c r="X9" s="127">
        <f>SUM(P2:P9)</f>
        <v>256</v>
      </c>
      <c r="Y9" s="128" t="s">
        <v>27</v>
      </c>
      <c r="Z9" s="128" t="str" cm="1">
        <f t="array" ref="Z9">IF(
ISNUMBER(FIND("A",$B9)),
$B9 &amp; IF(ISNUMBER(FIND("A",     INDEX($B10:$B$3247,MATCH(FALSE,ISBLANK($B10:$B$3247),0)))),"", INDEX($B10:$B$3247,MATCH(FALSE,ISBLANK($B10:$B$3247),0))  ),$Z8
)</f>
        <v>GA02T4749</v>
      </c>
      <c r="AA9" s="90" t="str" cm="1">
        <f t="array" ref="AA9">IF(
ISNUMBER(FIND("A",$C9)),
$C9 &amp; IF(ISNUMBER(FIND("A",     INDEX($C10:$C$3247,MATCH(FALSE,ISBLANK($C10:$C$3247),0)))),"", INDEX($C10:$C$3247,MATCH(FALSE,ISBLANK($C10:$C$3247),0))  ),$AA8
)</f>
        <v>MB 1A</v>
      </c>
      <c r="AB9" s="90" t="e">
        <f>_xlfn.IFNA(VLOOKUP(MBSchedule[[#This Row],[ow]], ETMRoutes, 3, FALSE),VLOOKUP(MBSchedule[[#This Row],[re]], ETMRoutes, 3, FALSE))</f>
        <v>#REF!</v>
      </c>
      <c r="AC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9" s="90" t="str">
        <f>IF(ISNA(VLOOKUP(MBSchedule[[#This Row],[ow]], ETMRoutes, 3, FALSE)),IF(ISNA(VLOOKUP(MBSchedule[[#This Row],[re]], ETMRoutes, 3, FALSE)),"U","R"), "O")</f>
        <v>O</v>
      </c>
    </row>
    <row r="10" spans="1:31">
      <c r="A10" s="104" t="str">
        <f t="shared" si="0"/>
        <v>MRG</v>
      </c>
      <c r="B10" s="90" t="s">
        <v>29</v>
      </c>
      <c r="C10" s="90" t="s">
        <v>30</v>
      </c>
      <c r="D10" s="90" t="str">
        <f>_xlfn.IFNA(VLOOKUP(MBSchedule[[#This Row],[From-a]],Loc2Code,2,FALSE),"")</f>
        <v>CNC</v>
      </c>
      <c r="E10" s="90" t="str">
        <f>_xlfn.IFNA(VLOOKUP(MBSchedule[[#This Row],[Via-a]],Loc2Code,2,FALSE),"")</f>
        <v/>
      </c>
      <c r="F10" s="90" t="str">
        <f>_xlfn.IFNA(VLOOKUP(MBSchedule[[#This Row],[To-a]],Loc2Code,2,FALSE),"")</f>
        <v>CHP</v>
      </c>
      <c r="G10" s="90" t="str">
        <f>_xlfn.IFNA(VLOOKUP(MBSchedule[[#This Row],[From Code]],Code2Loc,2,FALSE),"")</f>
        <v>CANACONA</v>
      </c>
      <c r="H10" s="90" t="str">
        <f>_xlfn.IFNA(VLOOKUP(MBSchedule[[#This Row],[Via1 Code]],Code2Loc,2,FALSE),"")</f>
        <v/>
      </c>
      <c r="I10" s="90" t="str">
        <f>_xlfn.IFNA(VLOOKUP(MBSchedule[[#This Row],[Destination Code]],Code2Loc,2,FALSE),"")</f>
        <v>CHIPLEM</v>
      </c>
      <c r="J10" s="122">
        <f>TIME(TRUNC(MBSchedule[[#This Row],[Dept.]]),60*(MBSchedule[[#This Row],[Dept.]]-TRUNC(MBSchedule[[#This Row],[Dept.]]))/0.6,0)</f>
        <v>0.29166666666666669</v>
      </c>
      <c r="K10" s="122" t="str">
        <f>IF(ISBLANK(MBSchedule[[#This Row],[Via Dep]]),"", TIME(TRUNC(MBSchedule[[#This Row],[Via Dep]]),60*(MBSchedule[[#This Row],[Via Dep]]-TRUNC(MBSchedule[[#This Row],[Via Dep]]))/0.6,0))</f>
        <v/>
      </c>
      <c r="L10" s="122">
        <f>IF(ISBLANK(MBSchedule[[#This Row],[Arrv.]]),"", TIME(TRUNC(MBSchedule[[#This Row],[Arrv.]]),60*(MBSchedule[[#This Row],[Arrv.]]-TRUNC(MBSchedule[[#This Row],[Arrv.]]))/0.6,0))</f>
        <v>0.3125</v>
      </c>
      <c r="M10" s="90" t="s">
        <v>23</v>
      </c>
      <c r="N10" s="90"/>
      <c r="O10" s="90" t="s">
        <v>31</v>
      </c>
      <c r="P10" s="152">
        <v>15</v>
      </c>
      <c r="Q10" s="123">
        <v>7</v>
      </c>
      <c r="R10" s="123"/>
      <c r="S10" s="123">
        <v>7.3</v>
      </c>
      <c r="T10" s="152"/>
      <c r="U10" s="152"/>
      <c r="V10" s="152"/>
      <c r="W10" s="152"/>
      <c r="X10" s="90"/>
      <c r="Y10" s="98"/>
      <c r="Z10" s="98" t="str" cm="1">
        <f t="array" ref="Z10">IF(
ISNUMBER(FIND("A",$B10)),
$B10 &amp; IF(ISNUMBER(FIND("A",     INDEX($B11:$B$3247,MATCH(FALSE,ISBLANK($B11:$B$3247),0)))),"", INDEX($B11:$B$3247,MATCH(FALSE,ISBLANK($B11:$B$3247),0))  ),$Z9
)</f>
        <v>GA01Z6364</v>
      </c>
      <c r="AA10" s="90" t="str" cm="1">
        <f t="array" ref="AA10">IF(
ISNUMBER(FIND("A",$C10)),
$C10 &amp; IF(ISNUMBER(FIND("A",     INDEX($C11:$C$3247,MATCH(FALSE,ISBLANK($C11:$C$3247),0)))),"", INDEX($C11:$C$3247,MATCH(FALSE,ISBLANK($C11:$C$3247),0))  ),$AA9
)</f>
        <v>MB 2A</v>
      </c>
      <c r="AB10" s="90" t="e">
        <f>_xlfn.IFNA(VLOOKUP(MBSchedule[[#This Row],[ow]], ETMRoutes, 3, FALSE),VLOOKUP(MBSchedule[[#This Row],[re]], ETMRoutes, 3, FALSE))</f>
        <v>#REF!</v>
      </c>
      <c r="AC1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MRG:*:CHP-*CNC*</v>
      </c>
      <c r="AD1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MRG:*:CNC-*CHP*</v>
      </c>
      <c r="AE10" s="90" t="str">
        <f>IF(ISNA(VLOOKUP(MBSchedule[[#This Row],[ow]], ETMRoutes, 3, FALSE)),IF(ISNA(VLOOKUP(MBSchedule[[#This Row],[re]], ETMRoutes, 3, FALSE)),"U","R"), "O")</f>
        <v>O</v>
      </c>
    </row>
    <row r="11" spans="1:31">
      <c r="A11" s="104" t="str">
        <f t="shared" si="0"/>
        <v>MRG</v>
      </c>
      <c r="B11" s="90"/>
      <c r="C11" s="90"/>
      <c r="D11" s="90" t="str">
        <f>_xlfn.IFNA(VLOOKUP(MBSchedule[[#This Row],[From-a]],Loc2Code,2,FALSE),"")</f>
        <v>CHP</v>
      </c>
      <c r="E11" s="90" t="str">
        <f>_xlfn.IFNA(VLOOKUP(MBSchedule[[#This Row],[Via-a]],Loc2Code,2,FALSE),"")</f>
        <v/>
      </c>
      <c r="F11" s="90" t="str">
        <f>_xlfn.IFNA(VLOOKUP(MBSchedule[[#This Row],[To-a]],Loc2Code,2,FALSE),"")</f>
        <v>MRG</v>
      </c>
      <c r="G11" s="90" t="str">
        <f>_xlfn.IFNA(VLOOKUP(MBSchedule[[#This Row],[From Code]],Code2Loc,2,FALSE),"")</f>
        <v>CHIPLEM</v>
      </c>
      <c r="H11" s="90" t="str">
        <f>_xlfn.IFNA(VLOOKUP(MBSchedule[[#This Row],[Via1 Code]],Code2Loc,2,FALSE),"")</f>
        <v/>
      </c>
      <c r="I11" s="90" t="str">
        <f>_xlfn.IFNA(VLOOKUP(MBSchedule[[#This Row],[Destination Code]],Code2Loc,2,FALSE),"")</f>
        <v>MARGAO</v>
      </c>
      <c r="J11" s="122">
        <f>TIME(TRUNC(MBSchedule[[#This Row],[Dept.]]),60*(MBSchedule[[#This Row],[Dept.]]-TRUNC(MBSchedule[[#This Row],[Dept.]]))/0.6,0)</f>
        <v>0.31944444444444448</v>
      </c>
      <c r="K11" s="122" t="str">
        <f>IF(ISBLANK(MBSchedule[[#This Row],[Via Dep]]),"", TIME(TRUNC(MBSchedule[[#This Row],[Via Dep]]),60*(MBSchedule[[#This Row],[Via Dep]]-TRUNC(MBSchedule[[#This Row],[Via Dep]]))/0.6,0))</f>
        <v/>
      </c>
      <c r="L11" s="122">
        <f>IF(ISBLANK(MBSchedule[[#This Row],[Arrv.]]),"", TIME(TRUNC(MBSchedule[[#This Row],[Arrv.]]),60*(MBSchedule[[#This Row],[Arrv.]]-TRUNC(MBSchedule[[#This Row],[Arrv.]]))/0.6,0))</f>
        <v>0.375</v>
      </c>
      <c r="M11" s="90" t="s">
        <v>31</v>
      </c>
      <c r="N11" s="90"/>
      <c r="O11" s="90" t="s">
        <v>26</v>
      </c>
      <c r="P11" s="152">
        <v>52</v>
      </c>
      <c r="Q11" s="123">
        <v>7.4</v>
      </c>
      <c r="R11" s="90"/>
      <c r="S11" s="123">
        <v>9</v>
      </c>
      <c r="T11" s="152"/>
      <c r="U11" s="152"/>
      <c r="V11" s="152"/>
      <c r="W11" s="152"/>
      <c r="X11" s="90"/>
      <c r="Y11" s="98"/>
      <c r="Z11" s="98" t="str" cm="1">
        <f t="array" ref="Z11">IF(
ISNUMBER(FIND("A",$B11)),
$B11 &amp; IF(ISNUMBER(FIND("A",     INDEX($B12:$B$3247,MATCH(FALSE,ISBLANK($B12:$B$3247),0)))),"", INDEX($B12:$B$3247,MATCH(FALSE,ISBLANK($B12:$B$3247),0))  ),$Z10
)</f>
        <v>GA01Z6364</v>
      </c>
      <c r="AA11" s="90" t="str" cm="1">
        <f t="array" ref="AA11">IF(
ISNUMBER(FIND("A",$C11)),
$C11 &amp; IF(ISNUMBER(FIND("A",     INDEX($C12:$C$3247,MATCH(FALSE,ISBLANK($C12:$C$3247),0)))),"", INDEX($C12:$C$3247,MATCH(FALSE,ISBLANK($C12:$C$3247),0))  ),$AA10
)</f>
        <v>MB 2A</v>
      </c>
      <c r="AB11" s="90" t="e">
        <f>_xlfn.IFNA(VLOOKUP(MBSchedule[[#This Row],[ow]], ETMRoutes, 3, FALSE),VLOOKUP(MBSchedule[[#This Row],[re]], ETMRoutes, 3, FALSE))</f>
        <v>#REF!</v>
      </c>
      <c r="AC1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MRG:*:MRG-*CHP*</v>
      </c>
      <c r="AD1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MRG:*:CHP-*MRG*</v>
      </c>
      <c r="AE11" s="90" t="str">
        <f>IF(ISNA(VLOOKUP(MBSchedule[[#This Row],[ow]], ETMRoutes, 3, FALSE)),IF(ISNA(VLOOKUP(MBSchedule[[#This Row],[re]], ETMRoutes, 3, FALSE)),"U","R"), "O")</f>
        <v>O</v>
      </c>
    </row>
    <row r="12" spans="1:31">
      <c r="A12" s="104" t="str">
        <f t="shared" si="0"/>
        <v>MRG</v>
      </c>
      <c r="B12" s="90"/>
      <c r="C12" s="90"/>
      <c r="D12" s="90" t="str">
        <f>_xlfn.IFNA(VLOOKUP(MBSchedule[[#This Row],[From-a]],Loc2Code,2,FALSE),"")</f>
        <v>MRG</v>
      </c>
      <c r="E12" s="90" t="str">
        <f>_xlfn.IFNA(VLOOKUP(MBSchedule[[#This Row],[Via-a]],Loc2Code,2,FALSE),"")</f>
        <v>CNC</v>
      </c>
      <c r="F12" s="90" t="s">
        <v>1755</v>
      </c>
      <c r="G12" s="90" t="str">
        <f>_xlfn.IFNA(VLOOKUP(MBSchedule[[#This Row],[From Code]],Code2Loc,2,FALSE),"")</f>
        <v>MARGAO</v>
      </c>
      <c r="H12" s="90" t="str">
        <f>_xlfn.IFNA(VLOOKUP(MBSchedule[[#This Row],[Via1 Code]],Code2Loc,2,FALSE),"")</f>
        <v>CANACONA</v>
      </c>
      <c r="I12" s="90" t="str">
        <f>_xlfn.IFNA(VLOOKUP(MBSchedule[[#This Row],[Destination Code]],Code2Loc,2,FALSE),"")</f>
        <v>LOLYE</v>
      </c>
      <c r="J12" s="122">
        <f>TIME(TRUNC(MBSchedule[[#This Row],[Dept.]]),60*(MBSchedule[[#This Row],[Dept.]]-TRUNC(MBSchedule[[#This Row],[Dept.]]))/0.6,0)</f>
        <v>0.3923611111111111</v>
      </c>
      <c r="K12" s="122" t="str">
        <f>IF(ISBLANK(MBSchedule[[#This Row],[Via Dep]]),"", TIME(TRUNC(MBSchedule[[#This Row],[Via Dep]]),60*(MBSchedule[[#This Row],[Via Dep]]-TRUNC(MBSchedule[[#This Row],[Via Dep]]))/0.6,0))</f>
        <v/>
      </c>
      <c r="L12" s="122">
        <f>IF(ISBLANK(MBSchedule[[#This Row],[Arrv.]]),"", TIME(TRUNC(MBSchedule[[#This Row],[Arrv.]]),60*(MBSchedule[[#This Row],[Arrv.]]-TRUNC(MBSchedule[[#This Row],[Arrv.]]))/0.6,0))</f>
        <v>0.45833333333333331</v>
      </c>
      <c r="M12" s="90" t="s">
        <v>26</v>
      </c>
      <c r="N12" s="90" t="s">
        <v>23</v>
      </c>
      <c r="O12" s="90" t="s">
        <v>331</v>
      </c>
      <c r="P12" s="152">
        <v>55</v>
      </c>
      <c r="Q12" s="123">
        <v>9.25</v>
      </c>
      <c r="R12" s="90"/>
      <c r="S12" s="123">
        <v>11</v>
      </c>
      <c r="T12" s="152"/>
      <c r="U12" s="152"/>
      <c r="V12" s="152"/>
      <c r="W12" s="152"/>
      <c r="X12" s="90"/>
      <c r="Y12" s="98"/>
      <c r="Z12" s="98" t="str" cm="1">
        <f t="array" ref="Z12">IF(
ISNUMBER(FIND("A",$B12)),
$B12 &amp; IF(ISNUMBER(FIND("A",     INDEX($B13:$B$3247,MATCH(FALSE,ISBLANK($B13:$B$3247),0)))),"", INDEX($B13:$B$3247,MATCH(FALSE,ISBLANK($B13:$B$3247),0))  ),$Z11
)</f>
        <v>GA01Z6364</v>
      </c>
      <c r="AA12" s="90" t="str" cm="1">
        <f t="array" ref="AA12">IF(
ISNUMBER(FIND("A",$C12)),
$C12 &amp; IF(ISNUMBER(FIND("A",     INDEX($C13:$C$3247,MATCH(FALSE,ISBLANK($C13:$C$3247),0)))),"", INDEX($C13:$C$3247,MATCH(FALSE,ISBLANK($C13:$C$3247),0))  ),$AA11
)</f>
        <v>MB 2A</v>
      </c>
      <c r="AB12" s="90" t="e">
        <f>_xlfn.IFNA(VLOOKUP(MBSchedule[[#This Row],[ow]], ETMRoutes, 3, FALSE),VLOOKUP(MBSchedule[[#This Row],[re]], ETMRoutes, 3, FALSE))</f>
        <v>#REF!</v>
      </c>
      <c r="AC1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MRG:*:LOL-*CNC-*MRG*</v>
      </c>
      <c r="AD1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MRG:*:MRG-*CNC-*LOL*</v>
      </c>
      <c r="AE12" s="90" t="str">
        <f>IF(ISNA(VLOOKUP(MBSchedule[[#This Row],[ow]], ETMRoutes, 3, FALSE)),IF(ISNA(VLOOKUP(MBSchedule[[#This Row],[re]], ETMRoutes, 3, FALSE)),"U","R"), "O")</f>
        <v>O</v>
      </c>
    </row>
    <row r="13" spans="1:31" ht="15.75" customHeight="1">
      <c r="A13" s="104" t="str">
        <f t="shared" si="0"/>
        <v>MRG</v>
      </c>
      <c r="B13" s="90"/>
      <c r="C13" s="90"/>
      <c r="D13" s="90" t="s">
        <v>1755</v>
      </c>
      <c r="E13" s="90" t="str">
        <f>_xlfn.IFNA(VLOOKUP(MBSchedule[[#This Row],[Via-a]],Loc2Code,2,FALSE),"")</f>
        <v>CNC</v>
      </c>
      <c r="F13" s="90" t="str">
        <f>_xlfn.IFNA(VLOOKUP(MBSchedule[[#This Row],[To-a]],Loc2Code,2,FALSE),"")</f>
        <v>MRG</v>
      </c>
      <c r="G13" s="90" t="str">
        <f>_xlfn.IFNA(VLOOKUP(MBSchedule[[#This Row],[From Code]],Code2Loc,2,FALSE),"")</f>
        <v>LOLYE</v>
      </c>
      <c r="H13" s="90" t="str">
        <f>_xlfn.IFNA(VLOOKUP(MBSchedule[[#This Row],[Via1 Code]],Code2Loc,2,FALSE),"")</f>
        <v>CANACONA</v>
      </c>
      <c r="I13" s="90" t="str">
        <f>_xlfn.IFNA(VLOOKUP(MBSchedule[[#This Row],[Destination Code]],Code2Loc,2,FALSE),"")</f>
        <v>MARGAO</v>
      </c>
      <c r="J13" s="122">
        <f>TIME(TRUNC(MBSchedule[[#This Row],[Dept.]]),60*(MBSchedule[[#This Row],[Dept.]]-TRUNC(MBSchedule[[#This Row],[Dept.]]))/0.6,0)</f>
        <v>0.52083333333333337</v>
      </c>
      <c r="K13" s="122" t="str">
        <f>IF(ISBLANK(MBSchedule[[#This Row],[Via Dep]]),"", TIME(TRUNC(MBSchedule[[#This Row],[Via Dep]]),60*(MBSchedule[[#This Row],[Via Dep]]-TRUNC(MBSchedule[[#This Row],[Via Dep]]))/0.6,0))</f>
        <v/>
      </c>
      <c r="L13" s="122">
        <f>IF(ISBLANK(MBSchedule[[#This Row],[Arrv.]]),"", TIME(TRUNC(MBSchedule[[#This Row],[Arrv.]]),60*(MBSchedule[[#This Row],[Arrv.]]-TRUNC(MBSchedule[[#This Row],[Arrv.]]))/0.6,0))</f>
        <v>0.58333333333333337</v>
      </c>
      <c r="M13" s="90" t="s">
        <v>331</v>
      </c>
      <c r="N13" s="90" t="s">
        <v>23</v>
      </c>
      <c r="O13" s="90" t="s">
        <v>26</v>
      </c>
      <c r="P13" s="152">
        <v>55</v>
      </c>
      <c r="Q13" s="123">
        <v>12.3</v>
      </c>
      <c r="R13" s="90"/>
      <c r="S13" s="123">
        <v>14</v>
      </c>
      <c r="T13" s="152"/>
      <c r="U13" s="152"/>
      <c r="V13" s="152"/>
      <c r="W13" s="152"/>
      <c r="X13" s="90"/>
      <c r="Y13" s="92"/>
      <c r="Z13" s="92" t="str" cm="1">
        <f t="array" ref="Z13">IF(
ISNUMBER(FIND("A",$B13)),
$B13 &amp; IF(ISNUMBER(FIND("A",     INDEX($B14:$B$3247,MATCH(FALSE,ISBLANK($B14:$B$3247),0)))),"", INDEX($B14:$B$3247,MATCH(FALSE,ISBLANK($B14:$B$3247),0))  ),$Z12
)</f>
        <v>GA01Z6364</v>
      </c>
      <c r="AA13" s="90" t="str" cm="1">
        <f t="array" ref="AA13">IF(
ISNUMBER(FIND("A",$C13)),
$C13 &amp; IF(ISNUMBER(FIND("A",     INDEX($C14:$C$3247,MATCH(FALSE,ISBLANK($C14:$C$3247),0)))),"", INDEX($C14:$C$3247,MATCH(FALSE,ISBLANK($C14:$C$3247),0))  ),$AA12
)</f>
        <v>MB 2A</v>
      </c>
      <c r="AB13" s="90" t="e">
        <f>_xlfn.IFNA(VLOOKUP(MBSchedule[[#This Row],[ow]], ETMRoutes, 3, FALSE),VLOOKUP(MBSchedule[[#This Row],[re]], ETMRoutes, 3, FALSE))</f>
        <v>#REF!</v>
      </c>
      <c r="AC1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MRG:*:MRG-*CNC-*LOL*</v>
      </c>
      <c r="AD1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MRG:*:LOL-*CNC-*MRG*</v>
      </c>
      <c r="AE13" s="90" t="str">
        <f>IF(ISNA(VLOOKUP(MBSchedule[[#This Row],[ow]], ETMRoutes, 3, FALSE)),IF(ISNA(VLOOKUP(MBSchedule[[#This Row],[re]], ETMRoutes, 3, FALSE)),"U","R"), "O")</f>
        <v>O</v>
      </c>
    </row>
    <row r="14" spans="1:31">
      <c r="A14" s="104" t="str">
        <f t="shared" si="0"/>
        <v>MRG</v>
      </c>
      <c r="B14" s="104"/>
      <c r="C14" s="104"/>
      <c r="D14" s="104" t="str">
        <f>_xlfn.IFNA(VLOOKUP(MBSchedule[[#This Row],[From-a]],Loc2Code,2,FALSE),"")</f>
        <v>MRG</v>
      </c>
      <c r="E14" s="104" t="str">
        <f>_xlfn.IFNA(VLOOKUP(MBSchedule[[#This Row],[Via-a]],Loc2Code,2,FALSE),"")</f>
        <v>CNC</v>
      </c>
      <c r="F14" s="104" t="str">
        <f>_xlfn.IFNA(VLOOKUP(MBSchedule[[#This Row],[To-a]],Loc2Code,2,FALSE),"")</f>
        <v>PLL</v>
      </c>
      <c r="G14" s="104" t="str">
        <f>_xlfn.IFNA(VLOOKUP(MBSchedule[[#This Row],[From Code]],Code2Loc,2,FALSE),"")</f>
        <v>MARGAO</v>
      </c>
      <c r="H14" s="104" t="str">
        <f>_xlfn.IFNA(VLOOKUP(MBSchedule[[#This Row],[Via1 Code]],Code2Loc,2,FALSE),"")</f>
        <v>CANACONA</v>
      </c>
      <c r="I14" s="104" t="str">
        <f>_xlfn.IFNA(VLOOKUP(MBSchedule[[#This Row],[Destination Code]],Code2Loc,2,FALSE),"")</f>
        <v>POLLEM</v>
      </c>
      <c r="J14" s="125">
        <f>TIME(TRUNC(MBSchedule[[#This Row],[Dept.]]),60*(MBSchedule[[#This Row],[Dept.]]-TRUNC(MBSchedule[[#This Row],[Dept.]]))/0.6,0)</f>
        <v>0.60069444444444442</v>
      </c>
      <c r="K14" s="125" t="str">
        <f>IF(ISBLANK(MBSchedule[[#This Row],[Via Dep]]),"", TIME(TRUNC(MBSchedule[[#This Row],[Via Dep]]),60*(MBSchedule[[#This Row],[Via Dep]]-TRUNC(MBSchedule[[#This Row],[Via Dep]]))/0.6,0))</f>
        <v/>
      </c>
      <c r="L14" s="125">
        <f>IF(ISBLANK(MBSchedule[[#This Row],[Arrv.]]),"", TIME(TRUNC(MBSchedule[[#This Row],[Arrv.]]),60*(MBSchedule[[#This Row],[Arrv.]]-TRUNC(MBSchedule[[#This Row],[Arrv.]]))/0.6,0))</f>
        <v>0.66666666666666663</v>
      </c>
      <c r="M14" s="90" t="s">
        <v>26</v>
      </c>
      <c r="N14" s="90" t="s">
        <v>23</v>
      </c>
      <c r="O14" s="90" t="s">
        <v>33</v>
      </c>
      <c r="P14" s="153">
        <v>65</v>
      </c>
      <c r="Q14" s="126">
        <v>14.25</v>
      </c>
      <c r="R14" s="104"/>
      <c r="S14" s="126">
        <v>16</v>
      </c>
      <c r="T14" s="153"/>
      <c r="U14" s="153"/>
      <c r="V14" s="153"/>
      <c r="W14" s="153"/>
      <c r="X14" s="104"/>
      <c r="Y14" s="101"/>
      <c r="Z14" s="101" t="str" cm="1">
        <f t="array" ref="Z14">IF(
ISNUMBER(FIND("A",$B14)),
$B14 &amp; IF(ISNUMBER(FIND("A",     INDEX($B15:$B$3247,MATCH(FALSE,ISBLANK($B15:$B$3247),0)))),"", INDEX($B15:$B$3247,MATCH(FALSE,ISBLANK($B15:$B$3247),0))  ),$Z13
)</f>
        <v>GA01Z6364</v>
      </c>
      <c r="AA14" s="90" t="str" cm="1">
        <f t="array" ref="AA14">IF(
ISNUMBER(FIND("A",$C14)),
$C14 &amp; IF(ISNUMBER(FIND("A",     INDEX($C15:$C$3247,MATCH(FALSE,ISBLANK($C15:$C$3247),0)))),"", INDEX($C15:$C$3247,MATCH(FALSE,ISBLANK($C15:$C$3247),0))  ),$AA13
)</f>
        <v>MB 2A</v>
      </c>
      <c r="AB14" s="90" t="e">
        <f>_xlfn.IFNA(VLOOKUP(MBSchedule[[#This Row],[ow]], ETMRoutes, 3, FALSE),VLOOKUP(MBSchedule[[#This Row],[re]], ETMRoutes, 3, FALSE))</f>
        <v>#REF!</v>
      </c>
      <c r="AC1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1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14" s="90" t="str">
        <f>IF(ISNA(VLOOKUP(MBSchedule[[#This Row],[ow]], ETMRoutes, 3, FALSE)),IF(ISNA(VLOOKUP(MBSchedule[[#This Row],[re]], ETMRoutes, 3, FALSE)),"U","R"), "O")</f>
        <v>O</v>
      </c>
    </row>
    <row r="15" spans="1:31">
      <c r="A15" s="104" t="str">
        <f t="shared" si="0"/>
        <v>MRG</v>
      </c>
      <c r="B15" s="90"/>
      <c r="C15" s="90"/>
      <c r="D15" s="90" t="str">
        <f>_xlfn.IFNA(VLOOKUP(MBSchedule[[#This Row],[From-a]],Loc2Code,2,FALSE),"")</f>
        <v>PLL</v>
      </c>
      <c r="E15" s="90" t="str">
        <f>_xlfn.IFNA(VLOOKUP(MBSchedule[[#This Row],[Via-a]],Loc2Code,2,FALSE),"")</f>
        <v/>
      </c>
      <c r="F15" s="90" t="s">
        <v>1755</v>
      </c>
      <c r="G15" s="90" t="str">
        <f>_xlfn.IFNA(VLOOKUP(MBSchedule[[#This Row],[From Code]],Code2Loc,2,FALSE),"")</f>
        <v>POLLEM</v>
      </c>
      <c r="H15" s="90" t="str">
        <f>_xlfn.IFNA(VLOOKUP(MBSchedule[[#This Row],[Via1 Code]],Code2Loc,2,FALSE),"")</f>
        <v/>
      </c>
      <c r="I15" s="90" t="str">
        <f>_xlfn.IFNA(VLOOKUP(MBSchedule[[#This Row],[Destination Code]],Code2Loc,2,FALSE),"")</f>
        <v>LOLYE</v>
      </c>
      <c r="J15" s="122">
        <f>TIME(TRUNC(MBSchedule[[#This Row],[Dept.]]),60*(MBSchedule[[#This Row],[Dept.]]-TRUNC(MBSchedule[[#This Row],[Dept.]]))/0.6,0)</f>
        <v>0.67708333333333337</v>
      </c>
      <c r="K15" s="122" t="str">
        <f>IF(ISBLANK(MBSchedule[[#This Row],[Via Dep]]),"", TIME(TRUNC(MBSchedule[[#This Row],[Via Dep]]),60*(MBSchedule[[#This Row],[Via Dep]]-TRUNC(MBSchedule[[#This Row],[Via Dep]]))/0.6,0))</f>
        <v/>
      </c>
      <c r="L15" s="122">
        <f>IF(ISBLANK(MBSchedule[[#This Row],[Arrv.]]),"", TIME(TRUNC(MBSchedule[[#This Row],[Arrv.]]),60*(MBSchedule[[#This Row],[Arrv.]]-TRUNC(MBSchedule[[#This Row],[Arrv.]]))/0.6,0))</f>
        <v>0.70486111111111116</v>
      </c>
      <c r="M15" s="90" t="s">
        <v>33</v>
      </c>
      <c r="N15" s="90"/>
      <c r="O15" s="90" t="s">
        <v>331</v>
      </c>
      <c r="P15" s="152">
        <v>18</v>
      </c>
      <c r="Q15" s="123">
        <v>16.149999999999999</v>
      </c>
      <c r="R15" s="90"/>
      <c r="S15" s="123">
        <v>16.55</v>
      </c>
      <c r="T15" s="152"/>
      <c r="U15" s="152"/>
      <c r="V15" s="152"/>
      <c r="W15" s="152"/>
      <c r="X15" s="90"/>
      <c r="Y15" s="101" t="s">
        <v>34</v>
      </c>
      <c r="Z15" s="101" t="str" cm="1">
        <f t="array" ref="Z15">IF(
ISNUMBER(FIND("A",$B15)),
$B15 &amp; IF(ISNUMBER(FIND("A",     INDEX($B16:$B$3247,MATCH(FALSE,ISBLANK($B16:$B$3247),0)))),"", INDEX($B16:$B$3247,MATCH(FALSE,ISBLANK($B16:$B$3247),0))  ),$Z14
)</f>
        <v>GA01Z6364</v>
      </c>
      <c r="AA15" s="90" t="str" cm="1">
        <f t="array" ref="AA15">IF(
ISNUMBER(FIND("A",$C15)),
$C15 &amp; IF(ISNUMBER(FIND("A",     INDEX($C16:$C$3247,MATCH(FALSE,ISBLANK($C16:$C$3247),0)))),"", INDEX($C16:$C$3247,MATCH(FALSE,ISBLANK($C16:$C$3247),0))  ),$AA14
)</f>
        <v>MB 2A</v>
      </c>
      <c r="AB15" s="90" t="e">
        <f>_xlfn.IFNA(VLOOKUP(MBSchedule[[#This Row],[ow]], ETMRoutes, 3, FALSE),VLOOKUP(MBSchedule[[#This Row],[re]], ETMRoutes, 3, FALSE))</f>
        <v>#REF!</v>
      </c>
      <c r="AC1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MRG:*:LOL-*PLL*</v>
      </c>
      <c r="AD1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MRG:*:PLL-*LOL*</v>
      </c>
      <c r="AE15" s="90" t="str">
        <f>IF(ISNA(VLOOKUP(MBSchedule[[#This Row],[ow]], ETMRoutes, 3, FALSE)),IF(ISNA(VLOOKUP(MBSchedule[[#This Row],[re]], ETMRoutes, 3, FALSE)),"U","R"), "O")</f>
        <v>O</v>
      </c>
    </row>
    <row r="16" spans="1:31">
      <c r="A16" s="104" t="str">
        <f t="shared" si="0"/>
        <v>MRG</v>
      </c>
      <c r="B16" s="90"/>
      <c r="C16" s="90"/>
      <c r="D16" s="90" t="s">
        <v>1755</v>
      </c>
      <c r="E16" s="90" t="str">
        <f>_xlfn.IFNA(VLOOKUP(MBSchedule[[#This Row],[Via-a]],Loc2Code,2,FALSE),"")</f>
        <v/>
      </c>
      <c r="F16" s="90" t="str">
        <f>_xlfn.IFNA(VLOOKUP(MBSchedule[[#This Row],[To-a]],Loc2Code,2,FALSE),"")</f>
        <v>CNC</v>
      </c>
      <c r="G16" s="90" t="str">
        <f>_xlfn.IFNA(VLOOKUP(MBSchedule[[#This Row],[From Code]],Code2Loc,2,FALSE),"")</f>
        <v>LOLYE</v>
      </c>
      <c r="H16" s="90" t="str">
        <f>_xlfn.IFNA(VLOOKUP(MBSchedule[[#This Row],[Via1 Code]],Code2Loc,2,FALSE),"")</f>
        <v/>
      </c>
      <c r="I16" s="90" t="str">
        <f>_xlfn.IFNA(VLOOKUP(MBSchedule[[#This Row],[Destination Code]],Code2Loc,2,FALSE),"")</f>
        <v>CANACONA</v>
      </c>
      <c r="J16" s="122">
        <f>TIME(TRUNC(MBSchedule[[#This Row],[Dept.]]),60*(MBSchedule[[#This Row],[Dept.]]-TRUNC(MBSchedule[[#This Row],[Dept.]]))/0.6,0)</f>
        <v>0.70833333333333337</v>
      </c>
      <c r="K16" s="122" t="str">
        <f>IF(ISBLANK(MBSchedule[[#This Row],[Via Dep]]),"", TIME(TRUNC(MBSchedule[[#This Row],[Via Dep]]),60*(MBSchedule[[#This Row],[Via Dep]]-TRUNC(MBSchedule[[#This Row],[Via Dep]]))/0.6,0))</f>
        <v/>
      </c>
      <c r="L16" s="122">
        <f>IF(ISBLANK(MBSchedule[[#This Row],[Arrv.]]),"", TIME(TRUNC(MBSchedule[[#This Row],[Arrv.]]),60*(MBSchedule[[#This Row],[Arrv.]]-TRUNC(MBSchedule[[#This Row],[Arrv.]]))/0.6,0))</f>
        <v>0.72916666666666663</v>
      </c>
      <c r="M16" s="90" t="s">
        <v>331</v>
      </c>
      <c r="N16" s="104"/>
      <c r="O16" s="90" t="s">
        <v>23</v>
      </c>
      <c r="P16" s="152">
        <v>15</v>
      </c>
      <c r="Q16" s="123">
        <v>17</v>
      </c>
      <c r="R16" s="90"/>
      <c r="S16" s="123">
        <v>17.3</v>
      </c>
      <c r="T16" s="152">
        <v>1</v>
      </c>
      <c r="U16" s="152">
        <v>1</v>
      </c>
      <c r="V16" s="152"/>
      <c r="W16" s="152"/>
      <c r="X16" s="129">
        <f>SUM(P10:P16)</f>
        <v>275</v>
      </c>
      <c r="Y16" s="101" t="s">
        <v>27</v>
      </c>
      <c r="Z16" s="101" t="str" cm="1">
        <f t="array" ref="Z16">IF(
ISNUMBER(FIND("A",$B16)),
$B16 &amp; IF(ISNUMBER(FIND("A",     INDEX($B17:$B$3247,MATCH(FALSE,ISBLANK($B17:$B$3247),0)))),"", INDEX($B17:$B$3247,MATCH(FALSE,ISBLANK($B17:$B$3247),0))  ),$Z15
)</f>
        <v>GA01Z6364</v>
      </c>
      <c r="AA16" s="90" t="str" cm="1">
        <f t="array" ref="AA16">IF(
ISNUMBER(FIND("A",$C16)),
$C16 &amp; IF(ISNUMBER(FIND("A",     INDEX($C17:$C$3247,MATCH(FALSE,ISBLANK($C17:$C$3247),0)))),"", INDEX($C17:$C$3247,MATCH(FALSE,ISBLANK($C17:$C$3247),0))  ),$AA15
)</f>
        <v>MB 2A</v>
      </c>
      <c r="AB16" s="90" t="e">
        <f>_xlfn.IFNA(VLOOKUP(MBSchedule[[#This Row],[ow]], ETMRoutes, 3, FALSE),VLOOKUP(MBSchedule[[#This Row],[re]], ETMRoutes, 3, FALSE))</f>
        <v>#REF!</v>
      </c>
      <c r="AC1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MRG:*:CNC-*LOL*</v>
      </c>
      <c r="AD1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MRG:*:LOL-*CNC*</v>
      </c>
      <c r="AE16" s="90" t="str">
        <f>IF(ISNA(VLOOKUP(MBSchedule[[#This Row],[ow]], ETMRoutes, 3, FALSE)),IF(ISNA(VLOOKUP(MBSchedule[[#This Row],[re]], ETMRoutes, 3, FALSE)),"U","R"), "O")</f>
        <v>O</v>
      </c>
    </row>
    <row r="17" spans="1:31">
      <c r="A17" s="104" t="str">
        <f t="shared" si="0"/>
        <v>MRG</v>
      </c>
      <c r="B17" s="104" t="s">
        <v>38</v>
      </c>
      <c r="C17" s="104" t="s">
        <v>39</v>
      </c>
      <c r="D17" s="104" t="str">
        <f>_xlfn.IFNA(VLOOKUP(MBSchedule[[#This Row],[From-a]],Loc2Code,2,FALSE),"")</f>
        <v>PGN</v>
      </c>
      <c r="E17" s="104" t="str">
        <f>_xlfn.IFNA(VLOOKUP(MBSchedule[[#This Row],[Via-a]],Loc2Code,2,FALSE),"")</f>
        <v/>
      </c>
      <c r="F17" s="104" t="str">
        <f>_xlfn.IFNA(VLOOKUP(MBSchedule[[#This Row],[To-a]],Loc2Code,2,FALSE),"")</f>
        <v>CNC</v>
      </c>
      <c r="G17" s="104" t="str">
        <f>_xlfn.IFNA(VLOOKUP(MBSchedule[[#This Row],[From Code]],Code2Loc,2,FALSE),"")</f>
        <v>POIGUINIM</v>
      </c>
      <c r="H17" s="104" t="str">
        <f>_xlfn.IFNA(VLOOKUP(MBSchedule[[#This Row],[Via1 Code]],Code2Loc,2,FALSE),"")</f>
        <v/>
      </c>
      <c r="I17" s="104" t="str">
        <f>_xlfn.IFNA(VLOOKUP(MBSchedule[[#This Row],[Destination Code]],Code2Loc,2,FALSE),"")</f>
        <v>CANACONA</v>
      </c>
      <c r="J17" s="125">
        <f>TIME(TRUNC(MBSchedule[[#This Row],[Dept.]]),60*(MBSchedule[[#This Row],[Dept.]]-TRUNC(MBSchedule[[#This Row],[Dept.]]))/0.6,0)</f>
        <v>0.28125</v>
      </c>
      <c r="K17" s="125" t="str">
        <f>IF(ISBLANK(MBSchedule[[#This Row],[Via Dep]]),"", TIME(TRUNC(MBSchedule[[#This Row],[Via Dep]]),60*(MBSchedule[[#This Row],[Via Dep]]-TRUNC(MBSchedule[[#This Row],[Via Dep]]))/0.6,0))</f>
        <v/>
      </c>
      <c r="L17" s="125">
        <f>IF(ISBLANK(MBSchedule[[#This Row],[Arrv.]]),"", TIME(TRUNC(MBSchedule[[#This Row],[Arrv.]]),60*(MBSchedule[[#This Row],[Arrv.]]-TRUNC(MBSchedule[[#This Row],[Arrv.]]))/0.6,0))</f>
        <v>0.30208333333333331</v>
      </c>
      <c r="M17" s="90" t="s">
        <v>40</v>
      </c>
      <c r="N17" s="104"/>
      <c r="O17" s="104" t="s">
        <v>23</v>
      </c>
      <c r="P17" s="153">
        <v>12</v>
      </c>
      <c r="Q17" s="126">
        <v>6.45</v>
      </c>
      <c r="R17" s="126"/>
      <c r="S17" s="126">
        <v>7.15</v>
      </c>
      <c r="T17" s="153"/>
      <c r="U17" s="153"/>
      <c r="V17" s="153"/>
      <c r="W17" s="153"/>
      <c r="X17" s="130"/>
      <c r="Y17" s="124" t="s">
        <v>329</v>
      </c>
      <c r="Z17" s="124" t="str" cm="1">
        <f t="array" ref="Z17">IF(
ISNUMBER(FIND("A",$B17)),
$B17 &amp; IF(ISNUMBER(FIND("A",     INDEX($B18:$B$3247,MATCH(FALSE,ISBLANK($B18:$B$3247),0)))),"", INDEX($B18:$B$3247,MATCH(FALSE,ISBLANK($B18:$B$3247),0))  ),$Z16
)</f>
        <v xml:space="preserve">GA02U4004 </v>
      </c>
      <c r="AA17" s="90" t="str" cm="1">
        <f t="array" ref="AA17">IF(
ISNUMBER(FIND("A",$C17)),
$C17 &amp; IF(ISNUMBER(FIND("A",     INDEX($C18:$C$3247,MATCH(FALSE,ISBLANK($C18:$C$3247),0)))),"", INDEX($C18:$C$3247,MATCH(FALSE,ISBLANK($C18:$C$3247),0))  ),$AA16
)</f>
        <v>MB 3A</v>
      </c>
      <c r="AB17" s="90" t="e">
        <f>_xlfn.IFNA(VLOOKUP(MBSchedule[[#This Row],[ow]], ETMRoutes, 3, FALSE),VLOOKUP(MBSchedule[[#This Row],[re]], ETMRoutes, 3, FALSE))</f>
        <v>#REF!</v>
      </c>
      <c r="AC1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MRG:*:CNC-*PGN*</v>
      </c>
      <c r="AD1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MRG:*:PGN-*CNC*</v>
      </c>
      <c r="AE17" s="90" t="str">
        <f>IF(ISNA(VLOOKUP(MBSchedule[[#This Row],[ow]], ETMRoutes, 3, FALSE)),IF(ISNA(VLOOKUP(MBSchedule[[#This Row],[re]], ETMRoutes, 3, FALSE)),"U","R"), "O")</f>
        <v>O</v>
      </c>
    </row>
    <row r="18" spans="1:31">
      <c r="A18" s="104" t="str">
        <f t="shared" si="0"/>
        <v>MRG</v>
      </c>
      <c r="B18" s="90"/>
      <c r="C18" s="128"/>
      <c r="D18" s="128" t="str">
        <f>_xlfn.IFNA(VLOOKUP(MBSchedule[[#This Row],[From-a]],Loc2Code,2,FALSE),"")</f>
        <v>CNC</v>
      </c>
      <c r="E18" s="128" t="str">
        <f>_xlfn.IFNA(VLOOKUP(MBSchedule[[#This Row],[Via-a]],Loc2Code,2,FALSE),"")</f>
        <v/>
      </c>
      <c r="F18" s="128" t="str">
        <f>_xlfn.IFNA(VLOOKUP(MBSchedule[[#This Row],[To-a]],Loc2Code,2,FALSE),"")</f>
        <v>CAB</v>
      </c>
      <c r="G18" s="90" t="str">
        <f>_xlfn.IFNA(VLOOKUP(MBSchedule[[#This Row],[From Code]],Code2Loc,2,FALSE),"")</f>
        <v>CANACONA</v>
      </c>
      <c r="H18" s="90" t="str">
        <f>_xlfn.IFNA(VLOOKUP(MBSchedule[[#This Row],[Via1 Code]],Code2Loc,2,FALSE),"")</f>
        <v/>
      </c>
      <c r="I18" s="90" t="str">
        <f>_xlfn.IFNA(VLOOKUP(MBSchedule[[#This Row],[Destination Code]],Code2Loc,2,FALSE),"")</f>
        <v>CAB-DE-RAM</v>
      </c>
      <c r="J18" s="122">
        <f>TIME(TRUNC(MBSchedule[[#This Row],[Dept.]]),60*(MBSchedule[[#This Row],[Dept.]]-TRUNC(MBSchedule[[#This Row],[Dept.]]))/0.6,0)</f>
        <v>0.33333333333333331</v>
      </c>
      <c r="K18" s="122" t="str">
        <f>IF(ISBLANK(MBSchedule[[#This Row],[Via Dep]]),"", TIME(TRUNC(MBSchedule[[#This Row],[Via Dep]]),60*(MBSchedule[[#This Row],[Via Dep]]-TRUNC(MBSchedule[[#This Row],[Via Dep]]))/0.6,0))</f>
        <v/>
      </c>
      <c r="L18" s="122">
        <f>IF(ISBLANK(MBSchedule[[#This Row],[Arrv.]]),"", TIME(TRUNC(MBSchedule[[#This Row],[Arrv.]]),60*(MBSchedule[[#This Row],[Arrv.]]-TRUNC(MBSchedule[[#This Row],[Arrv.]]))/0.6,0))</f>
        <v>0.36458333333333331</v>
      </c>
      <c r="M18" s="90" t="s">
        <v>23</v>
      </c>
      <c r="N18" s="90"/>
      <c r="O18" s="90" t="s">
        <v>42</v>
      </c>
      <c r="P18" s="152">
        <v>28</v>
      </c>
      <c r="Q18" s="123">
        <v>8</v>
      </c>
      <c r="R18" s="123"/>
      <c r="S18" s="123">
        <v>8.4499999999999993</v>
      </c>
      <c r="T18" s="152"/>
      <c r="U18" s="152"/>
      <c r="V18" s="152"/>
      <c r="W18" s="152"/>
      <c r="X18" s="92"/>
      <c r="Y18" s="92"/>
      <c r="Z18" s="92" t="str" cm="1">
        <f t="array" ref="Z18">IF(
ISNUMBER(FIND("A",$B18)),
$B18 &amp; IF(ISNUMBER(FIND("A",     INDEX($B19:$B$3247,MATCH(FALSE,ISBLANK($B19:$B$3247),0)))),"", INDEX($B19:$B$3247,MATCH(FALSE,ISBLANK($B19:$B$3247),0))  ),$Z17
)</f>
        <v xml:space="preserve">GA02U4004 </v>
      </c>
      <c r="AA18" s="90" t="str" cm="1">
        <f t="array" ref="AA18">IF(
ISNUMBER(FIND("A",$C18)),
$C18 &amp; IF(ISNUMBER(FIND("A",     INDEX($C19:$C$3247,MATCH(FALSE,ISBLANK($C19:$C$3247),0)))),"", INDEX($C19:$C$3247,MATCH(FALSE,ISBLANK($C19:$C$3247),0))  ),$AA17
)</f>
        <v>MB 3A</v>
      </c>
      <c r="AB18" s="90" t="e">
        <f>_xlfn.IFNA(VLOOKUP(MBSchedule[[#This Row],[ow]], ETMRoutes, 3, FALSE),VLOOKUP(MBSchedule[[#This Row],[re]], ETMRoutes, 3, FALSE))</f>
        <v>#REF!</v>
      </c>
      <c r="AC1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MRG:*:CAB-*CNC*</v>
      </c>
      <c r="AD1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MRG:*:CNC-*CAB*</v>
      </c>
      <c r="AE18" s="90" t="str">
        <f>IF(ISNA(VLOOKUP(MBSchedule[[#This Row],[ow]], ETMRoutes, 3, FALSE)),IF(ISNA(VLOOKUP(MBSchedule[[#This Row],[re]], ETMRoutes, 3, FALSE)),"U","R"), "O")</f>
        <v>O</v>
      </c>
    </row>
    <row r="19" spans="1:31">
      <c r="A19" s="104" t="str">
        <f t="shared" si="0"/>
        <v>MRG</v>
      </c>
      <c r="B19" s="90"/>
      <c r="C19" s="128"/>
      <c r="D19" s="128" t="str">
        <f>_xlfn.IFNA(VLOOKUP(MBSchedule[[#This Row],[From-a]],Loc2Code,2,FALSE),"")</f>
        <v>CAB</v>
      </c>
      <c r="E19" s="128" t="str">
        <f>_xlfn.IFNA(VLOOKUP(MBSchedule[[#This Row],[Via-a]],Loc2Code,2,FALSE),"")</f>
        <v/>
      </c>
      <c r="F19" s="128" t="str">
        <f>_xlfn.IFNA(VLOOKUP(MBSchedule[[#This Row],[To-a]],Loc2Code,2,FALSE),"")</f>
        <v>CNC</v>
      </c>
      <c r="G19" s="90" t="str">
        <f>_xlfn.IFNA(VLOOKUP(MBSchedule[[#This Row],[From Code]],Code2Loc,2,FALSE),"")</f>
        <v>CAB-DE-RAM</v>
      </c>
      <c r="H19" s="90" t="str">
        <f>_xlfn.IFNA(VLOOKUP(MBSchedule[[#This Row],[Via1 Code]],Code2Loc,2,FALSE),"")</f>
        <v/>
      </c>
      <c r="I19" s="90" t="str">
        <f>_xlfn.IFNA(VLOOKUP(MBSchedule[[#This Row],[Destination Code]],Code2Loc,2,FALSE),"")</f>
        <v>CANACONA</v>
      </c>
      <c r="J19" s="122">
        <f>TIME(TRUNC(MBSchedule[[#This Row],[Dept.]]),60*(MBSchedule[[#This Row],[Dept.]]-TRUNC(MBSchedule[[#This Row],[Dept.]]))/0.6,0)</f>
        <v>0.36458333333333331</v>
      </c>
      <c r="K19" s="122" t="str">
        <f>IF(ISBLANK(MBSchedule[[#This Row],[Via Dep]]),"", TIME(TRUNC(MBSchedule[[#This Row],[Via Dep]]),60*(MBSchedule[[#This Row],[Via Dep]]-TRUNC(MBSchedule[[#This Row],[Via Dep]]))/0.6,0))</f>
        <v/>
      </c>
      <c r="L19" s="122">
        <f>IF(ISBLANK(MBSchedule[[#This Row],[Arrv.]]),"", TIME(TRUNC(MBSchedule[[#This Row],[Arrv.]]),60*(MBSchedule[[#This Row],[Arrv.]]-TRUNC(MBSchedule[[#This Row],[Arrv.]]))/0.6,0))</f>
        <v>0.39583333333333331</v>
      </c>
      <c r="M19" s="90" t="s">
        <v>42</v>
      </c>
      <c r="N19" s="90"/>
      <c r="O19" s="90" t="s">
        <v>23</v>
      </c>
      <c r="P19" s="152">
        <v>28</v>
      </c>
      <c r="Q19" s="123">
        <v>8.4499999999999993</v>
      </c>
      <c r="R19" s="123"/>
      <c r="S19" s="123">
        <v>9.3000000000000007</v>
      </c>
      <c r="T19" s="152"/>
      <c r="U19" s="152"/>
      <c r="V19" s="152"/>
      <c r="W19" s="152"/>
      <c r="X19" s="92"/>
      <c r="Y19" s="92"/>
      <c r="Z19" s="92" t="str" cm="1">
        <f t="array" ref="Z19">IF(
ISNUMBER(FIND("A",$B19)),
$B19 &amp; IF(ISNUMBER(FIND("A",     INDEX($B20:$B$3247,MATCH(FALSE,ISBLANK($B20:$B$3247),0)))),"", INDEX($B20:$B$3247,MATCH(FALSE,ISBLANK($B20:$B$3247),0))  ),$Z18
)</f>
        <v xml:space="preserve">GA02U4004 </v>
      </c>
      <c r="AA19" s="90" t="str" cm="1">
        <f t="array" ref="AA19">IF(
ISNUMBER(FIND("A",$C19)),
$C19 &amp; IF(ISNUMBER(FIND("A",     INDEX($C20:$C$3247,MATCH(FALSE,ISBLANK($C20:$C$3247),0)))),"", INDEX($C20:$C$3247,MATCH(FALSE,ISBLANK($C20:$C$3247),0))  ),$AA18
)</f>
        <v>MB 3A</v>
      </c>
      <c r="AB19" s="90" t="e">
        <f>_xlfn.IFNA(VLOOKUP(MBSchedule[[#This Row],[ow]], ETMRoutes, 3, FALSE),VLOOKUP(MBSchedule[[#This Row],[re]], ETMRoutes, 3, FALSE))</f>
        <v>#REF!</v>
      </c>
      <c r="AC1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MRG:*:CNC-*CAB*</v>
      </c>
      <c r="AD1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MRG:*:CAB-*CNC*</v>
      </c>
      <c r="AE19" s="90" t="str">
        <f>IF(ISNA(VLOOKUP(MBSchedule[[#This Row],[ow]], ETMRoutes, 3, FALSE)),IF(ISNA(VLOOKUP(MBSchedule[[#This Row],[re]], ETMRoutes, 3, FALSE)),"U","R"), "O")</f>
        <v>O</v>
      </c>
    </row>
    <row r="20" spans="1:31">
      <c r="A20" s="104" t="str">
        <f t="shared" si="0"/>
        <v>MRG</v>
      </c>
      <c r="B20" s="90"/>
      <c r="C20" s="128"/>
      <c r="D20" s="128" t="str">
        <f>_xlfn.IFNA(VLOOKUP(MBSchedule[[#This Row],[From-a]],Loc2Code,2,FALSE),"")</f>
        <v>CNC</v>
      </c>
      <c r="E20" s="128" t="str">
        <f>_xlfn.IFNA(VLOOKUP(MBSchedule[[#This Row],[Via-a]],Loc2Code,2,FALSE),"")</f>
        <v/>
      </c>
      <c r="F20" s="128" t="str">
        <f>_xlfn.IFNA(VLOOKUP(MBSchedule[[#This Row],[To-a]],Loc2Code,2,FALSE),"")</f>
        <v>KOA</v>
      </c>
      <c r="G20" s="90" t="str">
        <f>_xlfn.IFNA(VLOOKUP(MBSchedule[[#This Row],[From Code]],Code2Loc,2,FALSE),"")</f>
        <v>CANACONA</v>
      </c>
      <c r="H20" s="90" t="str">
        <f>_xlfn.IFNA(VLOOKUP(MBSchedule[[#This Row],[Via1 Code]],Code2Loc,2,FALSE),"")</f>
        <v/>
      </c>
      <c r="I20" s="90" t="str">
        <f>_xlfn.IFNA(VLOOKUP(MBSchedule[[#This Row],[Destination Code]],Code2Loc,2,FALSE),"")</f>
        <v>KHOLA</v>
      </c>
      <c r="J20" s="122">
        <f>TIME(TRUNC(MBSchedule[[#This Row],[Dept.]]),60*(MBSchedule[[#This Row],[Dept.]]-TRUNC(MBSchedule[[#This Row],[Dept.]]))/0.6,0)</f>
        <v>0.4375</v>
      </c>
      <c r="K20" s="122" t="str">
        <f>IF(ISBLANK(MBSchedule[[#This Row],[Via Dep]]),"", TIME(TRUNC(MBSchedule[[#This Row],[Via Dep]]),60*(MBSchedule[[#This Row],[Via Dep]]-TRUNC(MBSchedule[[#This Row],[Via Dep]]))/0.6,0))</f>
        <v/>
      </c>
      <c r="L20" s="122">
        <f>IF(ISBLANK(MBSchedule[[#This Row],[Arrv.]]),"", TIME(TRUNC(MBSchedule[[#This Row],[Arrv.]]),60*(MBSchedule[[#This Row],[Arrv.]]-TRUNC(MBSchedule[[#This Row],[Arrv.]]))/0.6,0))</f>
        <v>0.46180555555555558</v>
      </c>
      <c r="M20" s="90" t="s">
        <v>23</v>
      </c>
      <c r="N20" s="90"/>
      <c r="O20" s="90" t="s">
        <v>24</v>
      </c>
      <c r="P20" s="152">
        <v>17</v>
      </c>
      <c r="Q20" s="123">
        <v>10.3</v>
      </c>
      <c r="R20" s="123"/>
      <c r="S20" s="123">
        <v>11.05</v>
      </c>
      <c r="T20" s="152"/>
      <c r="U20" s="152"/>
      <c r="V20" s="152"/>
      <c r="W20" s="152"/>
      <c r="X20" s="92"/>
      <c r="Y20" s="92"/>
      <c r="Z20" s="92" t="str" cm="1">
        <f t="array" ref="Z20">IF(
ISNUMBER(FIND("A",$B20)),
$B20 &amp; IF(ISNUMBER(FIND("A",     INDEX($B21:$B$3247,MATCH(FALSE,ISBLANK($B21:$B$3247),0)))),"", INDEX($B21:$B$3247,MATCH(FALSE,ISBLANK($B21:$B$3247),0))  ),$Z19
)</f>
        <v xml:space="preserve">GA02U4004 </v>
      </c>
      <c r="AA20" s="90" t="str" cm="1">
        <f t="array" ref="AA20">IF(
ISNUMBER(FIND("A",$C20)),
$C20 &amp; IF(ISNUMBER(FIND("A",     INDEX($C21:$C$3247,MATCH(FALSE,ISBLANK($C21:$C$3247),0)))),"", INDEX($C21:$C$3247,MATCH(FALSE,ISBLANK($C21:$C$3247),0))  ),$AA19
)</f>
        <v>MB 3A</v>
      </c>
      <c r="AB20" s="90" t="e">
        <f>_xlfn.IFNA(VLOOKUP(MBSchedule[[#This Row],[ow]], ETMRoutes, 3, FALSE),VLOOKUP(MBSchedule[[#This Row],[re]], ETMRoutes, 3, FALSE))</f>
        <v>#REF!</v>
      </c>
      <c r="AC2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2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20" s="90" t="str">
        <f>IF(ISNA(VLOOKUP(MBSchedule[[#This Row],[ow]], ETMRoutes, 3, FALSE)),IF(ISNA(VLOOKUP(MBSchedule[[#This Row],[re]], ETMRoutes, 3, FALSE)),"U","R"), "O")</f>
        <v>O</v>
      </c>
    </row>
    <row r="21" spans="1:31">
      <c r="A21" s="104" t="str">
        <f t="shared" si="0"/>
        <v>MRG</v>
      </c>
      <c r="B21" s="90"/>
      <c r="C21" s="128"/>
      <c r="D21" s="128" t="str">
        <f>_xlfn.IFNA(VLOOKUP(MBSchedule[[#This Row],[From-a]],Loc2Code,2,FALSE),"")</f>
        <v>KOA</v>
      </c>
      <c r="E21" s="128" t="str">
        <f>_xlfn.IFNA(VLOOKUP(MBSchedule[[#This Row],[Via-a]],Loc2Code,2,FALSE),"")</f>
        <v/>
      </c>
      <c r="F21" s="128" t="str">
        <f>_xlfn.IFNA(VLOOKUP(MBSchedule[[#This Row],[To-a]],Loc2Code,2,FALSE),"")</f>
        <v>CNC</v>
      </c>
      <c r="G21" s="90" t="str">
        <f>_xlfn.IFNA(VLOOKUP(MBSchedule[[#This Row],[From Code]],Code2Loc,2,FALSE),"")</f>
        <v>KHOLA</v>
      </c>
      <c r="H21" s="90" t="str">
        <f>_xlfn.IFNA(VLOOKUP(MBSchedule[[#This Row],[Via1 Code]],Code2Loc,2,FALSE),"")</f>
        <v/>
      </c>
      <c r="I21" s="90" t="str">
        <f>_xlfn.IFNA(VLOOKUP(MBSchedule[[#This Row],[Destination Code]],Code2Loc,2,FALSE),"")</f>
        <v>CANACONA</v>
      </c>
      <c r="J21" s="122">
        <f>TIME(TRUNC(MBSchedule[[#This Row],[Dept.]]),60*(MBSchedule[[#This Row],[Dept.]]-TRUNC(MBSchedule[[#This Row],[Dept.]]))/0.6,0)</f>
        <v>0.47916666666666669</v>
      </c>
      <c r="K21" s="122" t="str">
        <f>IF(ISBLANK(MBSchedule[[#This Row],[Via Dep]]),"", TIME(TRUNC(MBSchedule[[#This Row],[Via Dep]]),60*(MBSchedule[[#This Row],[Via Dep]]-TRUNC(MBSchedule[[#This Row],[Via Dep]]))/0.6,0))</f>
        <v/>
      </c>
      <c r="L21" s="122">
        <f>IF(ISBLANK(MBSchedule[[#This Row],[Arrv.]]),"", TIME(TRUNC(MBSchedule[[#This Row],[Arrv.]]),60*(MBSchedule[[#This Row],[Arrv.]]-TRUNC(MBSchedule[[#This Row],[Arrv.]]))/0.6,0))</f>
        <v>0.5</v>
      </c>
      <c r="M21" s="90" t="s">
        <v>24</v>
      </c>
      <c r="N21" s="90"/>
      <c r="O21" s="90" t="s">
        <v>23</v>
      </c>
      <c r="P21" s="152">
        <v>17</v>
      </c>
      <c r="Q21" s="123">
        <v>11.3</v>
      </c>
      <c r="R21" s="123"/>
      <c r="S21" s="123">
        <v>12</v>
      </c>
      <c r="T21" s="152"/>
      <c r="U21" s="152"/>
      <c r="V21" s="152"/>
      <c r="W21" s="152"/>
      <c r="X21" s="92"/>
      <c r="Y21" s="92"/>
      <c r="Z21" s="92" t="str" cm="1">
        <f t="array" ref="Z21">IF(
ISNUMBER(FIND("A",$B21)),
$B21 &amp; IF(ISNUMBER(FIND("A",     INDEX($B22:$B$3247,MATCH(FALSE,ISBLANK($B22:$B$3247),0)))),"", INDEX($B22:$B$3247,MATCH(FALSE,ISBLANK($B22:$B$3247),0))  ),$Z20
)</f>
        <v xml:space="preserve">GA02U4004 </v>
      </c>
      <c r="AA21" s="90" t="str" cm="1">
        <f t="array" ref="AA21">IF(
ISNUMBER(FIND("A",$C21)),
$C21 &amp; IF(ISNUMBER(FIND("A",     INDEX($C22:$C$3247,MATCH(FALSE,ISBLANK($C22:$C$3247),0)))),"", INDEX($C22:$C$3247,MATCH(FALSE,ISBLANK($C22:$C$3247),0))  ),$AA20
)</f>
        <v>MB 3A</v>
      </c>
      <c r="AB21" s="90" t="e">
        <f>_xlfn.IFNA(VLOOKUP(MBSchedule[[#This Row],[ow]], ETMRoutes, 3, FALSE),VLOOKUP(MBSchedule[[#This Row],[re]], ETMRoutes, 3, FALSE))</f>
        <v>#REF!</v>
      </c>
      <c r="AC2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D2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E21" s="90" t="str">
        <f>IF(ISNA(VLOOKUP(MBSchedule[[#This Row],[ow]], ETMRoutes, 3, FALSE)),IF(ISNA(VLOOKUP(MBSchedule[[#This Row],[re]], ETMRoutes, 3, FALSE)),"U","R"), "O")</f>
        <v>O</v>
      </c>
    </row>
    <row r="22" spans="1:31">
      <c r="A22" s="104" t="str">
        <f t="shared" si="0"/>
        <v>MRG</v>
      </c>
      <c r="B22" s="90"/>
      <c r="C22" s="128"/>
      <c r="D22" s="128" t="str">
        <f>_xlfn.IFNA(VLOOKUP(MBSchedule[[#This Row],[From-a]],Loc2Code,2,FALSE),"")</f>
        <v>CNC</v>
      </c>
      <c r="E22" s="128" t="str">
        <f>_xlfn.IFNA(VLOOKUP(MBSchedule[[#This Row],[Via-a]],Loc2Code,2,FALSE),"")</f>
        <v/>
      </c>
      <c r="F22" s="128" t="s">
        <v>2308</v>
      </c>
      <c r="G22" s="90" t="str">
        <f>_xlfn.IFNA(VLOOKUP(MBSchedule[[#This Row],[From Code]],Code2Loc,2,FALSE),"")</f>
        <v>CANACONA</v>
      </c>
      <c r="H22" s="90" t="str">
        <f>_xlfn.IFNA(VLOOKUP(MBSchedule[[#This Row],[Via1 Code]],Code2Loc,2,FALSE),"")</f>
        <v/>
      </c>
      <c r="I22" s="90" t="str">
        <f>_xlfn.IFNA(VLOOKUP(MBSchedule[[#This Row],[Destination Code]],Code2Loc,2,FALSE),"")</f>
        <v>POIGUINIM</v>
      </c>
      <c r="J22" s="122">
        <f>TIME(TRUNC(MBSchedule[[#This Row],[Dept.]]),60*(MBSchedule[[#This Row],[Dept.]]-TRUNC(MBSchedule[[#This Row],[Dept.]]))/0.6,0)</f>
        <v>0.5</v>
      </c>
      <c r="K22" s="122" t="str">
        <f>IF(ISBLANK(MBSchedule[[#This Row],[Via Dep]]),"", TIME(TRUNC(MBSchedule[[#This Row],[Via Dep]]),60*(MBSchedule[[#This Row],[Via Dep]]-TRUNC(MBSchedule[[#This Row],[Via Dep]]))/0.6,0))</f>
        <v/>
      </c>
      <c r="L22" s="122">
        <f>IF(ISBLANK(MBSchedule[[#This Row],[Arrv.]]),"", TIME(TRUNC(MBSchedule[[#This Row],[Arrv.]]),60*(MBSchedule[[#This Row],[Arrv.]]-TRUNC(MBSchedule[[#This Row],[Arrv.]]))/0.6,0))</f>
        <v>0.52083333333333337</v>
      </c>
      <c r="M22" s="90" t="s">
        <v>23</v>
      </c>
      <c r="N22" s="90"/>
      <c r="O22" s="104" t="s">
        <v>43</v>
      </c>
      <c r="P22" s="152">
        <v>12</v>
      </c>
      <c r="Q22" s="123">
        <v>12</v>
      </c>
      <c r="R22" s="123"/>
      <c r="S22" s="123">
        <v>12.3</v>
      </c>
      <c r="T22" s="152"/>
      <c r="U22" s="152"/>
      <c r="V22" s="152"/>
      <c r="W22" s="152"/>
      <c r="X22" s="92"/>
      <c r="Y22" s="97" t="s">
        <v>329</v>
      </c>
      <c r="Z22" s="97" t="str" cm="1">
        <f t="array" ref="Z22">IF(
ISNUMBER(FIND("A",$B22)),
$B22 &amp; IF(ISNUMBER(FIND("A",     INDEX($B23:$B$3247,MATCH(FALSE,ISBLANK($B23:$B$3247),0)))),"", INDEX($B23:$B$3247,MATCH(FALSE,ISBLANK($B23:$B$3247),0))  ),$Z21
)</f>
        <v xml:space="preserve">GA02U4004 </v>
      </c>
      <c r="AA22" s="90" t="str" cm="1">
        <f t="array" ref="AA22">IF(
ISNUMBER(FIND("A",$C22)),
$C22 &amp; IF(ISNUMBER(FIND("A",     INDEX($C23:$C$3247,MATCH(FALSE,ISBLANK($C23:$C$3247),0)))),"", INDEX($C23:$C$3247,MATCH(FALSE,ISBLANK($C23:$C$3247),0))  ),$AA21
)</f>
        <v>MB 3A</v>
      </c>
      <c r="AB22" s="90" t="e">
        <f>_xlfn.IFNA(VLOOKUP(MBSchedule[[#This Row],[ow]], ETMRoutes, 3, FALSE),VLOOKUP(MBSchedule[[#This Row],[re]], ETMRoutes, 3, FALSE))</f>
        <v>#REF!</v>
      </c>
      <c r="AC2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MRG:*:PGN-*CNC*</v>
      </c>
      <c r="AD2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MRG:*:CNC-*PGN*</v>
      </c>
      <c r="AE22" s="90" t="str">
        <f>IF(ISNA(VLOOKUP(MBSchedule[[#This Row],[ow]], ETMRoutes, 3, FALSE)),IF(ISNA(VLOOKUP(MBSchedule[[#This Row],[re]], ETMRoutes, 3, FALSE)),"U","R"), "O")</f>
        <v>O</v>
      </c>
    </row>
    <row r="23" spans="1:31">
      <c r="A23" s="104" t="str">
        <f t="shared" si="0"/>
        <v>MRG</v>
      </c>
      <c r="B23" s="90"/>
      <c r="C23" s="90"/>
      <c r="D23" s="104" t="s">
        <v>2308</v>
      </c>
      <c r="E23" s="104" t="str">
        <f>_xlfn.IFNA(VLOOKUP(MBSchedule[[#This Row],[Via-a]],Loc2Code,2,FALSE),"")</f>
        <v/>
      </c>
      <c r="F23" s="104" t="str">
        <f>_xlfn.IFNA(VLOOKUP(MBSchedule[[#This Row],[To-a]],Loc2Code,2,FALSE),"")</f>
        <v>CNC</v>
      </c>
      <c r="G23" s="104" t="str">
        <f>_xlfn.IFNA(VLOOKUP(MBSchedule[[#This Row],[From Code]],Code2Loc,2,FALSE),"")</f>
        <v>POIGUINIM</v>
      </c>
      <c r="H23" s="104" t="str">
        <f>_xlfn.IFNA(VLOOKUP(MBSchedule[[#This Row],[Via1 Code]],Code2Loc,2,FALSE),"")</f>
        <v/>
      </c>
      <c r="I23" s="104" t="str">
        <f>_xlfn.IFNA(VLOOKUP(MBSchedule[[#This Row],[Destination Code]],Code2Loc,2,FALSE),"")</f>
        <v>CANACONA</v>
      </c>
      <c r="J23" s="125">
        <f>TIME(TRUNC(MBSchedule[[#This Row],[Dept.]]),60*(MBSchedule[[#This Row],[Dept.]]-TRUNC(MBSchedule[[#This Row],[Dept.]]))/0.6,0)</f>
        <v>0.5625</v>
      </c>
      <c r="K23" s="125" t="str">
        <f>IF(ISBLANK(MBSchedule[[#This Row],[Via Dep]]),"", TIME(TRUNC(MBSchedule[[#This Row],[Via Dep]]),60*(MBSchedule[[#This Row],[Via Dep]]-TRUNC(MBSchedule[[#This Row],[Via Dep]]))/0.6,0))</f>
        <v/>
      </c>
      <c r="L23" s="125">
        <f>IF(ISBLANK(MBSchedule[[#This Row],[Arrv.]]),"", TIME(TRUNC(MBSchedule[[#This Row],[Arrv.]]),60*(MBSchedule[[#This Row],[Arrv.]]-TRUNC(MBSchedule[[#This Row],[Arrv.]]))/0.6,0))</f>
        <v>0.58333333333333337</v>
      </c>
      <c r="M23" s="104" t="s">
        <v>43</v>
      </c>
      <c r="N23" s="90"/>
      <c r="O23" s="90" t="s">
        <v>23</v>
      </c>
      <c r="P23" s="152">
        <v>12</v>
      </c>
      <c r="Q23" s="123">
        <v>13.3</v>
      </c>
      <c r="R23" s="123"/>
      <c r="S23" s="123">
        <v>14</v>
      </c>
      <c r="T23" s="152"/>
      <c r="U23" s="152"/>
      <c r="V23" s="152"/>
      <c r="W23" s="152"/>
      <c r="X23" s="92"/>
      <c r="Y23" s="98" t="s">
        <v>329</v>
      </c>
      <c r="Z23" s="98" t="str" cm="1">
        <f t="array" ref="Z23">IF(
ISNUMBER(FIND("A",$B23)),
$B23 &amp; IF(ISNUMBER(FIND("A",     INDEX($B24:$B$3247,MATCH(FALSE,ISBLANK($B24:$B$3247),0)))),"", INDEX($B24:$B$3247,MATCH(FALSE,ISBLANK($B24:$B$3247),0))  ),$Z22
)</f>
        <v xml:space="preserve">GA02U4004 </v>
      </c>
      <c r="AA23" s="90" t="str" cm="1">
        <f t="array" ref="AA23">IF(
ISNUMBER(FIND("A",$C23)),
$C23 &amp; IF(ISNUMBER(FIND("A",     INDEX($C24:$C$3247,MATCH(FALSE,ISBLANK($C24:$C$3247),0)))),"", INDEX($C24:$C$3247,MATCH(FALSE,ISBLANK($C24:$C$3247),0))  ),$AA22
)</f>
        <v>MB 3A</v>
      </c>
      <c r="AB23" s="90" t="e">
        <f>_xlfn.IFNA(VLOOKUP(MBSchedule[[#This Row],[ow]], ETMRoutes, 3, FALSE),VLOOKUP(MBSchedule[[#This Row],[re]], ETMRoutes, 3, FALSE))</f>
        <v>#REF!</v>
      </c>
      <c r="AC2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MRG:*:CNC-*PGN*</v>
      </c>
      <c r="AD2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MRG:*:PGN-*CNC*</v>
      </c>
      <c r="AE23" s="90" t="str">
        <f>IF(ISNA(VLOOKUP(MBSchedule[[#This Row],[ow]], ETMRoutes, 3, FALSE)),IF(ISNA(VLOOKUP(MBSchedule[[#This Row],[re]], ETMRoutes, 3, FALSE)),"U","R"), "O")</f>
        <v>O</v>
      </c>
    </row>
    <row r="24" spans="1:31">
      <c r="A24" s="104" t="str">
        <f t="shared" si="0"/>
        <v>MRG</v>
      </c>
      <c r="B24" s="90" t="s">
        <v>44</v>
      </c>
      <c r="C24" s="128"/>
      <c r="D24" s="128" t="str">
        <f>_xlfn.IFNA(VLOOKUP(MBSchedule[[#This Row],[From-a]],Loc2Code,2,FALSE),"")</f>
        <v>CNC</v>
      </c>
      <c r="E24" s="128" t="str">
        <f>_xlfn.IFNA(VLOOKUP(MBSchedule[[#This Row],[Via-a]],Loc2Code,2,FALSE),"")</f>
        <v/>
      </c>
      <c r="F24" s="128" t="str">
        <f>_xlfn.IFNA(VLOOKUP(MBSchedule[[#This Row],[To-a]],Loc2Code,2,FALSE),"")</f>
        <v>KOA</v>
      </c>
      <c r="G24" s="90" t="str">
        <f>_xlfn.IFNA(VLOOKUP(MBSchedule[[#This Row],[From Code]],Code2Loc,2,FALSE),"")</f>
        <v>CANACONA</v>
      </c>
      <c r="H24" s="90" t="str">
        <f>_xlfn.IFNA(VLOOKUP(MBSchedule[[#This Row],[Via1 Code]],Code2Loc,2,FALSE),"")</f>
        <v/>
      </c>
      <c r="I24" s="90" t="str">
        <f>_xlfn.IFNA(VLOOKUP(MBSchedule[[#This Row],[Destination Code]],Code2Loc,2,FALSE),"")</f>
        <v>KHOLA</v>
      </c>
      <c r="J24" s="122">
        <f>TIME(TRUNC(MBSchedule[[#This Row],[Dept.]]),60*(MBSchedule[[#This Row],[Dept.]]-TRUNC(MBSchedule[[#This Row],[Dept.]]))/0.6,0)</f>
        <v>0.61458333333333337</v>
      </c>
      <c r="K24" s="122" t="str">
        <f>IF(ISBLANK(MBSchedule[[#This Row],[Via Dep]]),"", TIME(TRUNC(MBSchedule[[#This Row],[Via Dep]]),60*(MBSchedule[[#This Row],[Via Dep]]-TRUNC(MBSchedule[[#This Row],[Via Dep]]))/0.6,0))</f>
        <v/>
      </c>
      <c r="L24" s="122">
        <f>IF(ISBLANK(MBSchedule[[#This Row],[Arrv.]]),"", TIME(TRUNC(MBSchedule[[#This Row],[Arrv.]]),60*(MBSchedule[[#This Row],[Arrv.]]-TRUNC(MBSchedule[[#This Row],[Arrv.]]))/0.6,0))</f>
        <v>0.64583333333333337</v>
      </c>
      <c r="M24" s="90" t="s">
        <v>23</v>
      </c>
      <c r="N24" s="90"/>
      <c r="O24" s="90" t="s">
        <v>24</v>
      </c>
      <c r="P24" s="152">
        <v>17</v>
      </c>
      <c r="Q24" s="123">
        <v>14.45</v>
      </c>
      <c r="R24" s="123"/>
      <c r="S24" s="123">
        <v>15.3</v>
      </c>
      <c r="T24" s="152"/>
      <c r="U24" s="152"/>
      <c r="V24" s="152"/>
      <c r="W24" s="152"/>
      <c r="X24" s="92"/>
      <c r="Y24" s="98"/>
      <c r="Z24" s="98" t="str" cm="1">
        <f t="array" ref="Z24">IF(
ISNUMBER(FIND("A",$B24)),
$B24 &amp; IF(ISNUMBER(FIND("A",     INDEX($B25:$B$3247,MATCH(FALSE,ISBLANK($B25:$B$3247),0)))),"", INDEX($B25:$B$3247,MATCH(FALSE,ISBLANK($B25:$B$3247),0))  ),$Z23
)</f>
        <v xml:space="preserve">GA02U4004 </v>
      </c>
      <c r="AA24" s="90" t="str" cm="1">
        <f t="array" ref="AA24">IF(
ISNUMBER(FIND("A",$C24)),
$C24 &amp; IF(ISNUMBER(FIND("A",     INDEX($C25:$C$3247,MATCH(FALSE,ISBLANK($C25:$C$3247),0)))),"", INDEX($C25:$C$3247,MATCH(FALSE,ISBLANK($C25:$C$3247),0))  ),$AA23
)</f>
        <v>MB 3A</v>
      </c>
      <c r="AB24" s="90" t="e">
        <f>_xlfn.IFNA(VLOOKUP(MBSchedule[[#This Row],[ow]], ETMRoutes, 3, FALSE),VLOOKUP(MBSchedule[[#This Row],[re]], ETMRoutes, 3, FALSE))</f>
        <v>#REF!</v>
      </c>
      <c r="AC2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2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24" s="90" t="str">
        <f>IF(ISNA(VLOOKUP(MBSchedule[[#This Row],[ow]], ETMRoutes, 3, FALSE)),IF(ISNA(VLOOKUP(MBSchedule[[#This Row],[re]], ETMRoutes, 3, FALSE)),"U","R"), "O")</f>
        <v>O</v>
      </c>
    </row>
    <row r="25" spans="1:31">
      <c r="A25" s="104" t="str">
        <f t="shared" si="0"/>
        <v>MRG</v>
      </c>
      <c r="B25" s="90"/>
      <c r="C25" s="128"/>
      <c r="D25" s="128" t="str">
        <f>_xlfn.IFNA(VLOOKUP(MBSchedule[[#This Row],[From-a]],Loc2Code,2,FALSE),"")</f>
        <v>KOA</v>
      </c>
      <c r="E25" s="128" t="str">
        <f>_xlfn.IFNA(VLOOKUP(MBSchedule[[#This Row],[Via-a]],Loc2Code,2,FALSE),"")</f>
        <v/>
      </c>
      <c r="F25" s="128" t="str">
        <f>_xlfn.IFNA(VLOOKUP(MBSchedule[[#This Row],[To-a]],Loc2Code,2,FALSE),"")</f>
        <v>CNC</v>
      </c>
      <c r="G25" s="90" t="str">
        <f>_xlfn.IFNA(VLOOKUP(MBSchedule[[#This Row],[From Code]],Code2Loc,2,FALSE),"")</f>
        <v>KHOLA</v>
      </c>
      <c r="H25" s="90" t="str">
        <f>_xlfn.IFNA(VLOOKUP(MBSchedule[[#This Row],[Via1 Code]],Code2Loc,2,FALSE),"")</f>
        <v/>
      </c>
      <c r="I25" s="90" t="str">
        <f>_xlfn.IFNA(VLOOKUP(MBSchedule[[#This Row],[Destination Code]],Code2Loc,2,FALSE),"")</f>
        <v>CANACONA</v>
      </c>
      <c r="J25" s="122">
        <f>TIME(TRUNC(MBSchedule[[#This Row],[Dept.]]),60*(MBSchedule[[#This Row],[Dept.]]-TRUNC(MBSchedule[[#This Row],[Dept.]]))/0.6,0)</f>
        <v>0.67708333333333337</v>
      </c>
      <c r="K25" s="122" t="str">
        <f>IF(ISBLANK(MBSchedule[[#This Row],[Via Dep]]),"", TIME(TRUNC(MBSchedule[[#This Row],[Via Dep]]),60*(MBSchedule[[#This Row],[Via Dep]]-TRUNC(MBSchedule[[#This Row],[Via Dep]]))/0.6,0))</f>
        <v/>
      </c>
      <c r="L25" s="122">
        <f>IF(ISBLANK(MBSchedule[[#This Row],[Arrv.]]),"", TIME(TRUNC(MBSchedule[[#This Row],[Arrv.]]),60*(MBSchedule[[#This Row],[Arrv.]]-TRUNC(MBSchedule[[#This Row],[Arrv.]]))/0.6,0))</f>
        <v>0.70833333333333337</v>
      </c>
      <c r="M25" s="90" t="s">
        <v>24</v>
      </c>
      <c r="N25" s="90"/>
      <c r="O25" s="90" t="s">
        <v>23</v>
      </c>
      <c r="P25" s="152">
        <v>17</v>
      </c>
      <c r="Q25" s="123">
        <v>16.149999999999999</v>
      </c>
      <c r="R25" s="123"/>
      <c r="S25" s="123">
        <v>17</v>
      </c>
      <c r="T25" s="152"/>
      <c r="U25" s="152"/>
      <c r="V25" s="152"/>
      <c r="W25" s="152"/>
      <c r="X25" s="92"/>
      <c r="Y25" s="92" t="s">
        <v>45</v>
      </c>
      <c r="Z25" s="92" t="str" cm="1">
        <f t="array" ref="Z25">IF(
ISNUMBER(FIND("A",$B25)),
$B25 &amp; IF(ISNUMBER(FIND("A",     INDEX($B26:$B$3247,MATCH(FALSE,ISBLANK($B26:$B$3247),0)))),"", INDEX($B26:$B$3247,MATCH(FALSE,ISBLANK($B26:$B$3247),0))  ),$Z24
)</f>
        <v xml:space="preserve">GA02U4004 </v>
      </c>
      <c r="AA25" s="90" t="str" cm="1">
        <f t="array" ref="AA25">IF(
ISNUMBER(FIND("A",$C25)),
$C25 &amp; IF(ISNUMBER(FIND("A",     INDEX($C26:$C$3247,MATCH(FALSE,ISBLANK($C26:$C$3247),0)))),"", INDEX($C26:$C$3247,MATCH(FALSE,ISBLANK($C26:$C$3247),0))  ),$AA24
)</f>
        <v>MB 3A</v>
      </c>
      <c r="AB25" s="90" t="e">
        <f>_xlfn.IFNA(VLOOKUP(MBSchedule[[#This Row],[ow]], ETMRoutes, 3, FALSE),VLOOKUP(MBSchedule[[#This Row],[re]], ETMRoutes, 3, FALSE))</f>
        <v>#REF!</v>
      </c>
      <c r="AC2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D2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E25" s="90" t="str">
        <f>IF(ISNA(VLOOKUP(MBSchedule[[#This Row],[ow]], ETMRoutes, 3, FALSE)),IF(ISNA(VLOOKUP(MBSchedule[[#This Row],[re]], ETMRoutes, 3, FALSE)),"U","R"), "O")</f>
        <v>O</v>
      </c>
    </row>
    <row r="26" spans="1:31">
      <c r="A26" s="104" t="str">
        <f t="shared" si="0"/>
        <v>MRG</v>
      </c>
      <c r="B26" s="90"/>
      <c r="C26" s="128"/>
      <c r="D26" s="128" t="str">
        <f>_xlfn.IFNA(VLOOKUP(MBSchedule[[#This Row],[From-a]],Loc2Code,2,FALSE),"")</f>
        <v>CNC</v>
      </c>
      <c r="E26" s="128" t="str">
        <f>_xlfn.IFNA(VLOOKUP(MBSchedule[[#This Row],[Via-a]],Loc2Code,2,FALSE),"")</f>
        <v/>
      </c>
      <c r="F26" s="128" t="str">
        <f>_xlfn.IFNA(VLOOKUP(MBSchedule[[#This Row],[To-a]],Loc2Code,2,FALSE),"")</f>
        <v>PGN</v>
      </c>
      <c r="G26" s="90" t="str">
        <f>_xlfn.IFNA(VLOOKUP(MBSchedule[[#This Row],[From Code]],Code2Loc,2,FALSE),"")</f>
        <v>CANACONA</v>
      </c>
      <c r="H26" s="90" t="str">
        <f>_xlfn.IFNA(VLOOKUP(MBSchedule[[#This Row],[Via1 Code]],Code2Loc,2,FALSE),"")</f>
        <v/>
      </c>
      <c r="I26" s="90" t="str">
        <f>_xlfn.IFNA(VLOOKUP(MBSchedule[[#This Row],[Destination Code]],Code2Loc,2,FALSE),"")</f>
        <v>POIGUINIM</v>
      </c>
      <c r="J26" s="122">
        <f>TIME(TRUNC(MBSchedule[[#This Row],[Dept.]]),60*(MBSchedule[[#This Row],[Dept.]]-TRUNC(MBSchedule[[#This Row],[Dept.]]))/0.6,0)</f>
        <v>0.75</v>
      </c>
      <c r="K26" s="122" t="str">
        <f>IF(ISBLANK(MBSchedule[[#This Row],[Via Dep]]),"", TIME(TRUNC(MBSchedule[[#This Row],[Via Dep]]),60*(MBSchedule[[#This Row],[Via Dep]]-TRUNC(MBSchedule[[#This Row],[Via Dep]]))/0.6,0))</f>
        <v/>
      </c>
      <c r="L26" s="122">
        <f>IF(ISBLANK(MBSchedule[[#This Row],[Arrv.]]),"", TIME(TRUNC(MBSchedule[[#This Row],[Arrv.]]),60*(MBSchedule[[#This Row],[Arrv.]]-TRUNC(MBSchedule[[#This Row],[Arrv.]]))/0.6,0))</f>
        <v>0.77083333333333337</v>
      </c>
      <c r="M26" s="90" t="s">
        <v>23</v>
      </c>
      <c r="N26" s="90"/>
      <c r="O26" s="90" t="s">
        <v>40</v>
      </c>
      <c r="P26" s="152">
        <v>12</v>
      </c>
      <c r="Q26" s="123">
        <v>18</v>
      </c>
      <c r="R26" s="123"/>
      <c r="S26" s="123">
        <v>18.3</v>
      </c>
      <c r="T26" s="152">
        <v>1</v>
      </c>
      <c r="U26" s="152">
        <v>1</v>
      </c>
      <c r="V26" s="152"/>
      <c r="W26" s="152"/>
      <c r="X26" s="129">
        <f>SUM(P17:P26)</f>
        <v>172</v>
      </c>
      <c r="Y26" s="101" t="s">
        <v>46</v>
      </c>
      <c r="Z26" s="101" t="str" cm="1">
        <f t="array" ref="Z26">IF(
ISNUMBER(FIND("A",$B26)),
$B26 &amp; IF(ISNUMBER(FIND("A",     INDEX($B27:$B$3247,MATCH(FALSE,ISBLANK($B27:$B$3247),0)))),"", INDEX($B27:$B$3247,MATCH(FALSE,ISBLANK($B27:$B$3247),0))  ),$Z25
)</f>
        <v xml:space="preserve">GA02U4004 </v>
      </c>
      <c r="AA26" s="90" t="str" cm="1">
        <f t="array" ref="AA26">IF(
ISNUMBER(FIND("A",$C26)),
$C26 &amp; IF(ISNUMBER(FIND("A",     INDEX($C27:$C$3247,MATCH(FALSE,ISBLANK($C27:$C$3247),0)))),"", INDEX($C27:$C$3247,MATCH(FALSE,ISBLANK($C27:$C$3247),0))  ),$AA25
)</f>
        <v>MB 3A</v>
      </c>
      <c r="AB26" s="90" t="e">
        <f>_xlfn.IFNA(VLOOKUP(MBSchedule[[#This Row],[ow]], ETMRoutes, 3, FALSE),VLOOKUP(MBSchedule[[#This Row],[re]], ETMRoutes, 3, FALSE))</f>
        <v>#REF!</v>
      </c>
      <c r="AC2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MRG:*:PGN-*CNC*</v>
      </c>
      <c r="AD2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MRG:*:CNC-*PGN*</v>
      </c>
      <c r="AE26" s="90" t="str">
        <f>IF(ISNA(VLOOKUP(MBSchedule[[#This Row],[ow]], ETMRoutes, 3, FALSE)),IF(ISNA(VLOOKUP(MBSchedule[[#This Row],[re]], ETMRoutes, 3, FALSE)),"U","R"), "O")</f>
        <v>O</v>
      </c>
    </row>
    <row r="27" spans="1:31">
      <c r="A27" s="104" t="str">
        <f t="shared" si="0"/>
        <v>MRG</v>
      </c>
      <c r="B27" s="90" t="s">
        <v>47</v>
      </c>
      <c r="C27" s="90" t="s">
        <v>48</v>
      </c>
      <c r="D27" s="90" t="s">
        <v>2308</v>
      </c>
      <c r="E27" s="90" t="str">
        <f>_xlfn.IFNA(VLOOKUP(MBSchedule[[#This Row],[Via-a]],Loc2Code,2,FALSE),"")</f>
        <v/>
      </c>
      <c r="F27" s="90" t="str">
        <f>_xlfn.IFNA(VLOOKUP(MBSchedule[[#This Row],[To-a]],Loc2Code,2,FALSE),"")</f>
        <v>CNC</v>
      </c>
      <c r="G27" s="90" t="str">
        <f>_xlfn.IFNA(VLOOKUP(MBSchedule[[#This Row],[From Code]],Code2Loc,2,FALSE),"")</f>
        <v>POIGUINIM</v>
      </c>
      <c r="H27" s="90" t="str">
        <f>_xlfn.IFNA(VLOOKUP(MBSchedule[[#This Row],[Via1 Code]],Code2Loc,2,FALSE),"")</f>
        <v/>
      </c>
      <c r="I27" s="90" t="str">
        <f>_xlfn.IFNA(VLOOKUP(MBSchedule[[#This Row],[Destination Code]],Code2Loc,2,FALSE),"")</f>
        <v>CANACONA</v>
      </c>
      <c r="J27" s="122">
        <f>TIME(TRUNC(MBSchedule[[#This Row],[Dept.]]),60*(MBSchedule[[#This Row],[Dept.]]-TRUNC(MBSchedule[[#This Row],[Dept.]]))/0.6,0)</f>
        <v>0.25</v>
      </c>
      <c r="K27" s="122" t="str">
        <f>IF(ISBLANK(MBSchedule[[#This Row],[Via Dep]]),"", TIME(TRUNC(MBSchedule[[#This Row],[Via Dep]]),60*(MBSchedule[[#This Row],[Via Dep]]-TRUNC(MBSchedule[[#This Row],[Via Dep]]))/0.6,0))</f>
        <v/>
      </c>
      <c r="L27" s="122">
        <f>IF(ISBLANK(MBSchedule[[#This Row],[Arrv.]]),"", TIME(TRUNC(MBSchedule[[#This Row],[Arrv.]]),60*(MBSchedule[[#This Row],[Arrv.]]-TRUNC(MBSchedule[[#This Row],[Arrv.]]))/0.6,0))</f>
        <v>0.27083333333333331</v>
      </c>
      <c r="M27" s="90" t="s">
        <v>49</v>
      </c>
      <c r="N27" s="90"/>
      <c r="O27" s="90" t="s">
        <v>23</v>
      </c>
      <c r="P27" s="152">
        <v>12</v>
      </c>
      <c r="Q27" s="123">
        <v>6</v>
      </c>
      <c r="R27" s="123"/>
      <c r="S27" s="123">
        <v>6.3</v>
      </c>
      <c r="T27" s="152"/>
      <c r="U27" s="152"/>
      <c r="V27" s="152"/>
      <c r="W27" s="152"/>
      <c r="X27" s="90"/>
      <c r="Y27" s="98"/>
      <c r="Z27" s="98" t="str" cm="1">
        <f t="array" ref="Z27">IF(
ISNUMBER(FIND("A",$B27)),
$B27 &amp; IF(ISNUMBER(FIND("A",     INDEX($B28:$B$3247,MATCH(FALSE,ISBLANK($B28:$B$3247),0)))),"", INDEX($B28:$B$3247,MATCH(FALSE,ISBLANK($B28:$B$3247),0))  ),$Z26
)</f>
        <v>GA100116</v>
      </c>
      <c r="AA27" s="90" t="str" cm="1">
        <f t="array" ref="AA27">IF(
ISNUMBER(FIND("A",$C27)),
$C27 &amp; IF(ISNUMBER(FIND("A",     INDEX($C28:$C$3247,MATCH(FALSE,ISBLANK($C28:$C$3247),0)))),"", INDEX($C28:$C$3247,MATCH(FALSE,ISBLANK($C28:$C$3247),0))  ),$AA26
)</f>
        <v>MB 4A</v>
      </c>
      <c r="AB27" s="90" t="e">
        <f>_xlfn.IFNA(VLOOKUP(MBSchedule[[#This Row],[ow]], ETMRoutes, 3, FALSE),VLOOKUP(MBSchedule[[#This Row],[re]], ETMRoutes, 3, FALSE))</f>
        <v>#REF!</v>
      </c>
      <c r="AC2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MRG:*:CNC-*PGN*</v>
      </c>
      <c r="AD2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MRG:*:PGN-*CNC*</v>
      </c>
      <c r="AE27" s="90" t="str">
        <f>IF(ISNA(VLOOKUP(MBSchedule[[#This Row],[ow]], ETMRoutes, 3, FALSE)),IF(ISNA(VLOOKUP(MBSchedule[[#This Row],[re]], ETMRoutes, 3, FALSE)),"U","R"), "O")</f>
        <v>O</v>
      </c>
    </row>
    <row r="28" spans="1:31" ht="15.75" customHeight="1">
      <c r="A28" s="104" t="str">
        <f t="shared" si="0"/>
        <v>MRG</v>
      </c>
      <c r="B28" s="90"/>
      <c r="C28" s="90"/>
      <c r="D28" s="90" t="str">
        <f>_xlfn.IFNA(VLOOKUP(MBSchedule[[#This Row],[From-a]],Loc2Code,2,FALSE),"")</f>
        <v>CNC</v>
      </c>
      <c r="E28" s="90" t="str">
        <f>_xlfn.IFNA(VLOOKUP(MBSchedule[[#This Row],[Via-a]],Loc2Code,2,FALSE),"")</f>
        <v>CUN</v>
      </c>
      <c r="F28" s="90" t="str">
        <f>_xlfn.IFNA(VLOOKUP(MBSchedule[[#This Row],[To-a]],Loc2Code,2,FALSE),"")</f>
        <v>MRG</v>
      </c>
      <c r="G28" s="90" t="str">
        <f>_xlfn.IFNA(VLOOKUP(MBSchedule[[#This Row],[From Code]],Code2Loc,2,FALSE),"")</f>
        <v>CANACONA</v>
      </c>
      <c r="H28" s="90" t="str">
        <f>_xlfn.IFNA(VLOOKUP(MBSchedule[[#This Row],[Via1 Code]],Code2Loc,2,FALSE),"")</f>
        <v>CUNCOLIM</v>
      </c>
      <c r="I28" s="90" t="str">
        <f>_xlfn.IFNA(VLOOKUP(MBSchedule[[#This Row],[Destination Code]],Code2Loc,2,FALSE),"")</f>
        <v>MARGAO</v>
      </c>
      <c r="J28" s="122">
        <f>TIME(TRUNC(MBSchedule[[#This Row],[Dept.]]),60*(MBSchedule[[#This Row],[Dept.]]-TRUNC(MBSchedule[[#This Row],[Dept.]]))/0.6,0)</f>
        <v>0.27777777777777779</v>
      </c>
      <c r="K28" s="122" t="str">
        <f>IF(ISBLANK(MBSchedule[[#This Row],[Via Dep]]),"", TIME(TRUNC(MBSchedule[[#This Row],[Via Dep]]),60*(MBSchedule[[#This Row],[Via Dep]]-TRUNC(MBSchedule[[#This Row],[Via Dep]]))/0.6,0))</f>
        <v/>
      </c>
      <c r="L28" s="122">
        <f>IF(ISBLANK(MBSchedule[[#This Row],[Arrv.]]),"", TIME(TRUNC(MBSchedule[[#This Row],[Arrv.]]),60*(MBSchedule[[#This Row],[Arrv.]]-TRUNC(MBSchedule[[#This Row],[Arrv.]]))/0.6,0))</f>
        <v>0.3263888888888889</v>
      </c>
      <c r="M28" s="90" t="s">
        <v>23</v>
      </c>
      <c r="N28" s="90" t="s">
        <v>25</v>
      </c>
      <c r="O28" s="90" t="s">
        <v>26</v>
      </c>
      <c r="P28" s="152">
        <v>37</v>
      </c>
      <c r="Q28" s="123">
        <v>6.4</v>
      </c>
      <c r="R28" s="90"/>
      <c r="S28" s="123">
        <v>7.5</v>
      </c>
      <c r="T28" s="152"/>
      <c r="U28" s="152"/>
      <c r="V28" s="152"/>
      <c r="W28" s="152"/>
      <c r="X28" s="90"/>
      <c r="Y28" s="98"/>
      <c r="Z28" s="98" t="str" cm="1">
        <f t="array" ref="Z28">IF(
ISNUMBER(FIND("A",$B28)),
$B28 &amp; IF(ISNUMBER(FIND("A",     INDEX($B29:$B$3247,MATCH(FALSE,ISBLANK($B29:$B$3247),0)))),"", INDEX($B29:$B$3247,MATCH(FALSE,ISBLANK($B29:$B$3247),0))  ),$Z27
)</f>
        <v>GA100116</v>
      </c>
      <c r="AA28" s="90" t="str" cm="1">
        <f t="array" ref="AA28">IF(
ISNUMBER(FIND("A",$C28)),
$C28 &amp; IF(ISNUMBER(FIND("A",     INDEX($C29:$C$3247,MATCH(FALSE,ISBLANK($C29:$C$3247),0)))),"", INDEX($C29:$C$3247,MATCH(FALSE,ISBLANK($C29:$C$3247),0))  ),$AA27
)</f>
        <v>MB 4A</v>
      </c>
      <c r="AB28" s="90" t="e">
        <f>_xlfn.IFNA(VLOOKUP(MBSchedule[[#This Row],[ow]], ETMRoutes, 3, FALSE),VLOOKUP(MBSchedule[[#This Row],[re]], ETMRoutes, 3, FALSE))</f>
        <v>#REF!</v>
      </c>
      <c r="AC2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2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28" s="90" t="str">
        <f>IF(ISNA(VLOOKUP(MBSchedule[[#This Row],[ow]], ETMRoutes, 3, FALSE)),IF(ISNA(VLOOKUP(MBSchedule[[#This Row],[re]], ETMRoutes, 3, FALSE)),"U","R"), "O")</f>
        <v>O</v>
      </c>
    </row>
    <row r="29" spans="1:31">
      <c r="A29" s="104" t="str">
        <f t="shared" si="0"/>
        <v>MRG</v>
      </c>
      <c r="B29" s="90"/>
      <c r="C29" s="90"/>
      <c r="D29" s="90" t="str">
        <f>_xlfn.IFNA(VLOOKUP(MBSchedule[[#This Row],[From-a]],Loc2Code,2,FALSE),"")</f>
        <v>MRG</v>
      </c>
      <c r="E29" s="90" t="str">
        <f>_xlfn.IFNA(VLOOKUP(MBSchedule[[#This Row],[Via-a]],Loc2Code,2,FALSE),"")</f>
        <v>CNC</v>
      </c>
      <c r="F29" s="90" t="s">
        <v>2675</v>
      </c>
      <c r="G29" s="90" t="str">
        <f>_xlfn.IFNA(VLOOKUP(MBSchedule[[#This Row],[From Code]],Code2Loc,2,FALSE),"")</f>
        <v>MARGAO</v>
      </c>
      <c r="H29" s="90" t="str">
        <f>_xlfn.IFNA(VLOOKUP(MBSchedule[[#This Row],[Via1 Code]],Code2Loc,2,FALSE),"")</f>
        <v>CANACONA</v>
      </c>
      <c r="I29" s="90" t="str">
        <f>_xlfn.IFNA(VLOOKUP(MBSchedule[[#This Row],[Destination Code]],Code2Loc,2,FALSE),"")</f>
        <v>SHRISTHAL</v>
      </c>
      <c r="J29" s="122">
        <f>TIME(TRUNC(MBSchedule[[#This Row],[Dept.]]),60*(MBSchedule[[#This Row],[Dept.]]-TRUNC(MBSchedule[[#This Row],[Dept.]]))/0.6,0)</f>
        <v>0.3263888888888889</v>
      </c>
      <c r="K29" s="122" t="str">
        <f>IF(ISBLANK(MBSchedule[[#This Row],[Via Dep]]),"", TIME(TRUNC(MBSchedule[[#This Row],[Via Dep]]),60*(MBSchedule[[#This Row],[Via Dep]]-TRUNC(MBSchedule[[#This Row],[Via Dep]]))/0.6,0))</f>
        <v/>
      </c>
      <c r="L29" s="122">
        <f>IF(ISBLANK(MBSchedule[[#This Row],[Arrv.]]),"", TIME(TRUNC(MBSchedule[[#This Row],[Arrv.]]),60*(MBSchedule[[#This Row],[Arrv.]]-TRUNC(MBSchedule[[#This Row],[Arrv.]]))/0.6,0))</f>
        <v>0.40277777777777773</v>
      </c>
      <c r="M29" s="90" t="s">
        <v>26</v>
      </c>
      <c r="N29" s="90" t="s">
        <v>23</v>
      </c>
      <c r="O29" s="91" t="s">
        <v>50</v>
      </c>
      <c r="P29" s="152">
        <v>50</v>
      </c>
      <c r="Q29" s="123">
        <v>7.5</v>
      </c>
      <c r="R29" s="90"/>
      <c r="S29" s="123">
        <v>9.4</v>
      </c>
      <c r="T29" s="152"/>
      <c r="U29" s="152"/>
      <c r="V29" s="152"/>
      <c r="W29" s="152"/>
      <c r="X29" s="90"/>
      <c r="Y29" s="90"/>
      <c r="Z29" s="90" t="str" cm="1">
        <f t="array" ref="Z29">IF(
ISNUMBER(FIND("A",$B29)),
$B29 &amp; IF(ISNUMBER(FIND("A",     INDEX($B30:$B$3247,MATCH(FALSE,ISBLANK($B30:$B$3247),0)))),"", INDEX($B30:$B$3247,MATCH(FALSE,ISBLANK($B30:$B$3247),0))  ),$Z28
)</f>
        <v>GA100116</v>
      </c>
      <c r="AA29" s="90" t="str" cm="1">
        <f t="array" ref="AA29">IF(
ISNUMBER(FIND("A",$C29)),
$C29 &amp; IF(ISNUMBER(FIND("A",     INDEX($C30:$C$3247,MATCH(FALSE,ISBLANK($C30:$C$3247),0)))),"", INDEX($C30:$C$3247,MATCH(FALSE,ISBLANK($C30:$C$3247),0))  ),$AA28
)</f>
        <v>MB 4A</v>
      </c>
      <c r="AB29" s="90" t="e">
        <f>_xlfn.IFNA(VLOOKUP(MBSchedule[[#This Row],[ow]], ETMRoutes, 3, FALSE),VLOOKUP(MBSchedule[[#This Row],[re]], ETMRoutes, 3, FALSE))</f>
        <v>#REF!</v>
      </c>
      <c r="AC2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MRG:*:SRI-*CNC-*MRG*</v>
      </c>
      <c r="AD2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MRG:*:MRG-*CNC-*SRI*</v>
      </c>
      <c r="AE29" s="90" t="str">
        <f>IF(ISNA(VLOOKUP(MBSchedule[[#This Row],[ow]], ETMRoutes, 3, FALSE)),IF(ISNA(VLOOKUP(MBSchedule[[#This Row],[re]], ETMRoutes, 3, FALSE)),"U","R"), "O")</f>
        <v>O</v>
      </c>
    </row>
    <row r="30" spans="1:31">
      <c r="A30" s="104" t="str">
        <f t="shared" si="0"/>
        <v>MRG</v>
      </c>
      <c r="B30" s="90"/>
      <c r="C30" s="90"/>
      <c r="D30" s="90" t="s">
        <v>2675</v>
      </c>
      <c r="E30" s="90" t="str">
        <f>_xlfn.IFNA(VLOOKUP(MBSchedule[[#This Row],[Via-a]],Loc2Code,2,FALSE),"")</f>
        <v/>
      </c>
      <c r="F30" s="90" t="str">
        <f>_xlfn.IFNA(VLOOKUP(MBSchedule[[#This Row],[To-a]],Loc2Code,2,FALSE),"")</f>
        <v>CNC</v>
      </c>
      <c r="G30" s="90" t="str">
        <f>_xlfn.IFNA(VLOOKUP(MBSchedule[[#This Row],[From Code]],Code2Loc,2,FALSE),"")</f>
        <v>SHRISTHAL</v>
      </c>
      <c r="H30" s="90" t="str">
        <f>_xlfn.IFNA(VLOOKUP(MBSchedule[[#This Row],[Via1 Code]],Code2Loc,2,FALSE),"")</f>
        <v/>
      </c>
      <c r="I30" s="90" t="str">
        <f>_xlfn.IFNA(VLOOKUP(MBSchedule[[#This Row],[Destination Code]],Code2Loc,2,FALSE),"")</f>
        <v>CANACONA</v>
      </c>
      <c r="J30" s="122">
        <f>TIME(TRUNC(MBSchedule[[#This Row],[Dept.]]),60*(MBSchedule[[#This Row],[Dept.]]-TRUNC(MBSchedule[[#This Row],[Dept.]]))/0.6,0)</f>
        <v>0.40972222222222227</v>
      </c>
      <c r="K30" s="122" t="str">
        <f>IF(ISBLANK(MBSchedule[[#This Row],[Via Dep]]),"", TIME(TRUNC(MBSchedule[[#This Row],[Via Dep]]),60*(MBSchedule[[#This Row],[Via Dep]]-TRUNC(MBSchedule[[#This Row],[Via Dep]]))/0.6,0))</f>
        <v/>
      </c>
      <c r="L30" s="122">
        <f>IF(ISBLANK(MBSchedule[[#This Row],[Arrv.]]),"", TIME(TRUNC(MBSchedule[[#This Row],[Arrv.]]),60*(MBSchedule[[#This Row],[Arrv.]]-TRUNC(MBSchedule[[#This Row],[Arrv.]]))/0.6,0))</f>
        <v>0.43055555555555558</v>
      </c>
      <c r="M30" s="91" t="s">
        <v>50</v>
      </c>
      <c r="N30" s="90"/>
      <c r="O30" s="90" t="s">
        <v>23</v>
      </c>
      <c r="P30" s="152">
        <v>13</v>
      </c>
      <c r="Q30" s="123">
        <v>9.5</v>
      </c>
      <c r="R30" s="90"/>
      <c r="S30" s="123">
        <v>10.199999999999999</v>
      </c>
      <c r="T30" s="152"/>
      <c r="U30" s="152"/>
      <c r="V30" s="152"/>
      <c r="W30" s="152"/>
      <c r="X30" s="90"/>
      <c r="Y30" s="90"/>
      <c r="Z30" s="90" t="str" cm="1">
        <f t="array" ref="Z30">IF(
ISNUMBER(FIND("A",$B30)),
$B30 &amp; IF(ISNUMBER(FIND("A",     INDEX($B31:$B$3247,MATCH(FALSE,ISBLANK($B31:$B$3247),0)))),"", INDEX($B31:$B$3247,MATCH(FALSE,ISBLANK($B31:$B$3247),0))  ),$Z29
)</f>
        <v>GA100116</v>
      </c>
      <c r="AA30" s="90" t="str" cm="1">
        <f t="array" ref="AA30">IF(
ISNUMBER(FIND("A",$C30)),
$C30 &amp; IF(ISNUMBER(FIND("A",     INDEX($C31:$C$3247,MATCH(FALSE,ISBLANK($C31:$C$3247),0)))),"", INDEX($C31:$C$3247,MATCH(FALSE,ISBLANK($C31:$C$3247),0))  ),$AA29
)</f>
        <v>MB 4A</v>
      </c>
      <c r="AB30" s="90" t="e">
        <f>_xlfn.IFNA(VLOOKUP(MBSchedule[[#This Row],[ow]], ETMRoutes, 3, FALSE),VLOOKUP(MBSchedule[[#This Row],[re]], ETMRoutes, 3, FALSE))</f>
        <v>#REF!</v>
      </c>
      <c r="AC3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D3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E30" s="90" t="str">
        <f>IF(ISNA(VLOOKUP(MBSchedule[[#This Row],[ow]], ETMRoutes, 3, FALSE)),IF(ISNA(VLOOKUP(MBSchedule[[#This Row],[re]], ETMRoutes, 3, FALSE)),"U","R"), "O")</f>
        <v>O</v>
      </c>
    </row>
    <row r="31" spans="1:31">
      <c r="A31" s="104" t="str">
        <f t="shared" si="0"/>
        <v>MRG</v>
      </c>
      <c r="B31" s="104"/>
      <c r="C31" s="104"/>
      <c r="D31" s="104" t="str">
        <f>_xlfn.IFNA(VLOOKUP(MBSchedule[[#This Row],[From-a]],Loc2Code,2,FALSE),"")</f>
        <v>CNC</v>
      </c>
      <c r="E31" s="104" t="str">
        <f>_xlfn.IFNA(VLOOKUP(MBSchedule[[#This Row],[Via-a]],Loc2Code,2,FALSE),"")</f>
        <v>CUN</v>
      </c>
      <c r="F31" s="104" t="str">
        <f>_xlfn.IFNA(VLOOKUP(MBSchedule[[#This Row],[To-a]],Loc2Code,2,FALSE),"")</f>
        <v>MRG</v>
      </c>
      <c r="G31" s="104" t="str">
        <f>_xlfn.IFNA(VLOOKUP(MBSchedule[[#This Row],[From Code]],Code2Loc,2,FALSE),"")</f>
        <v>CANACONA</v>
      </c>
      <c r="H31" s="104" t="str">
        <f>_xlfn.IFNA(VLOOKUP(MBSchedule[[#This Row],[Via1 Code]],Code2Loc,2,FALSE),"")</f>
        <v>CUNCOLIM</v>
      </c>
      <c r="I31" s="104" t="str">
        <f>_xlfn.IFNA(VLOOKUP(MBSchedule[[#This Row],[Destination Code]],Code2Loc,2,FALSE),"")</f>
        <v>MARGAO</v>
      </c>
      <c r="J31" s="125">
        <f>TIME(TRUNC(MBSchedule[[#This Row],[Dept.]]),60*(MBSchedule[[#This Row],[Dept.]]-TRUNC(MBSchedule[[#This Row],[Dept.]]))/0.6,0)</f>
        <v>0.44097222222222227</v>
      </c>
      <c r="K31" s="125" t="str">
        <f>IF(ISBLANK(MBSchedule[[#This Row],[Via Dep]]),"", TIME(TRUNC(MBSchedule[[#This Row],[Via Dep]]),60*(MBSchedule[[#This Row],[Via Dep]]-TRUNC(MBSchedule[[#This Row],[Via Dep]]))/0.6,0))</f>
        <v/>
      </c>
      <c r="L31" s="125">
        <f>IF(ISBLANK(MBSchedule[[#This Row],[Arrv.]]),"", TIME(TRUNC(MBSchedule[[#This Row],[Arrv.]]),60*(MBSchedule[[#This Row],[Arrv.]]-TRUNC(MBSchedule[[#This Row],[Arrv.]]))/0.6,0))</f>
        <v>0.49305555555555558</v>
      </c>
      <c r="M31" s="90" t="s">
        <v>23</v>
      </c>
      <c r="N31" s="90" t="s">
        <v>25</v>
      </c>
      <c r="O31" s="90" t="s">
        <v>26</v>
      </c>
      <c r="P31" s="153">
        <v>37</v>
      </c>
      <c r="Q31" s="126">
        <v>10.35</v>
      </c>
      <c r="R31" s="104"/>
      <c r="S31" s="126">
        <v>11.5</v>
      </c>
      <c r="T31" s="153"/>
      <c r="U31" s="153"/>
      <c r="V31" s="153"/>
      <c r="W31" s="153"/>
      <c r="X31" s="104"/>
      <c r="Y31" s="101"/>
      <c r="Z31" s="101" t="str" cm="1">
        <f t="array" ref="Z31">IF(
ISNUMBER(FIND("A",$B31)),
$B31 &amp; IF(ISNUMBER(FIND("A",     INDEX($B32:$B$3247,MATCH(FALSE,ISBLANK($B32:$B$3247),0)))),"", INDEX($B32:$B$3247,MATCH(FALSE,ISBLANK($B32:$B$3247),0))  ),$Z30
)</f>
        <v>GA100116</v>
      </c>
      <c r="AA31" s="90" t="str" cm="1">
        <f t="array" ref="AA31">IF(
ISNUMBER(FIND("A",$C31)),
$C31 &amp; IF(ISNUMBER(FIND("A",     INDEX($C32:$C$3247,MATCH(FALSE,ISBLANK($C32:$C$3247),0)))),"", INDEX($C32:$C$3247,MATCH(FALSE,ISBLANK($C32:$C$3247),0))  ),$AA30
)</f>
        <v>MB 4A</v>
      </c>
      <c r="AB31" s="90" t="e">
        <f>_xlfn.IFNA(VLOOKUP(MBSchedule[[#This Row],[ow]], ETMRoutes, 3, FALSE),VLOOKUP(MBSchedule[[#This Row],[re]], ETMRoutes, 3, FALSE))</f>
        <v>#REF!</v>
      </c>
      <c r="AC3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3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31" s="90" t="str">
        <f>IF(ISNA(VLOOKUP(MBSchedule[[#This Row],[ow]], ETMRoutes, 3, FALSE)),IF(ISNA(VLOOKUP(MBSchedule[[#This Row],[re]], ETMRoutes, 3, FALSE)),"U","R"), "O")</f>
        <v>O</v>
      </c>
    </row>
    <row r="32" spans="1:31">
      <c r="A32" s="104" t="str">
        <f t="shared" si="0"/>
        <v>MRG</v>
      </c>
      <c r="B32" s="90"/>
      <c r="C32" s="90"/>
      <c r="D32" s="90" t="str">
        <f>_xlfn.IFNA(VLOOKUP(MBSchedule[[#This Row],[From-a]],Loc2Code,2,FALSE),"")</f>
        <v>MRG</v>
      </c>
      <c r="E32" s="90" t="str">
        <f>_xlfn.IFNA(VLOOKUP(MBSchedule[[#This Row],[Via-a]],Loc2Code,2,FALSE),"")</f>
        <v>CNC</v>
      </c>
      <c r="F32" s="90" t="s">
        <v>2308</v>
      </c>
      <c r="G32" s="90" t="str">
        <f>_xlfn.IFNA(VLOOKUP(MBSchedule[[#This Row],[From Code]],Code2Loc,2,FALSE),"")</f>
        <v>MARGAO</v>
      </c>
      <c r="H32" s="90" t="str">
        <f>_xlfn.IFNA(VLOOKUP(MBSchedule[[#This Row],[Via1 Code]],Code2Loc,2,FALSE),"")</f>
        <v>CANACONA</v>
      </c>
      <c r="I32" s="90" t="str">
        <f>_xlfn.IFNA(VLOOKUP(MBSchedule[[#This Row],[Destination Code]],Code2Loc,2,FALSE),"")</f>
        <v>POIGUINIM</v>
      </c>
      <c r="J32" s="122">
        <f>TIME(TRUNC(MBSchedule[[#This Row],[Dept.]]),60*(MBSchedule[[#This Row],[Dept.]]-TRUNC(MBSchedule[[#This Row],[Dept.]]))/0.6,0)</f>
        <v>0.52430555555555558</v>
      </c>
      <c r="K32" s="122" t="str">
        <f>IF(ISBLANK(MBSchedule[[#This Row],[Via Dep]]),"", TIME(TRUNC(MBSchedule[[#This Row],[Via Dep]]),60*(MBSchedule[[#This Row],[Via Dep]]-TRUNC(MBSchedule[[#This Row],[Via Dep]]))/0.6,0))</f>
        <v/>
      </c>
      <c r="L32" s="122">
        <f>IF(ISBLANK(MBSchedule[[#This Row],[Arrv.]]),"", TIME(TRUNC(MBSchedule[[#This Row],[Arrv.]]),60*(MBSchedule[[#This Row],[Arrv.]]-TRUNC(MBSchedule[[#This Row],[Arrv.]]))/0.6,0))</f>
        <v>0.58333333333333337</v>
      </c>
      <c r="M32" s="90" t="s">
        <v>26</v>
      </c>
      <c r="N32" s="90" t="s">
        <v>23</v>
      </c>
      <c r="O32" s="90" t="s">
        <v>49</v>
      </c>
      <c r="P32" s="152">
        <v>49</v>
      </c>
      <c r="Q32" s="123">
        <v>12.35</v>
      </c>
      <c r="R32" s="90"/>
      <c r="S32" s="123">
        <v>14</v>
      </c>
      <c r="T32" s="152"/>
      <c r="U32" s="152"/>
      <c r="V32" s="152"/>
      <c r="W32" s="152"/>
      <c r="X32" s="90"/>
      <c r="Y32" s="101"/>
      <c r="Z32" s="101" t="str" cm="1">
        <f t="array" ref="Z32">IF(
ISNUMBER(FIND("A",$B32)),
$B32 &amp; IF(ISNUMBER(FIND("A",     INDEX($B33:$B$3247,MATCH(FALSE,ISBLANK($B33:$B$3247),0)))),"", INDEX($B33:$B$3247,MATCH(FALSE,ISBLANK($B33:$B$3247),0))  ),$Z31
)</f>
        <v>GA100116</v>
      </c>
      <c r="AA32" s="90" t="str" cm="1">
        <f t="array" ref="AA32">IF(
ISNUMBER(FIND("A",$C32)),
$C32 &amp; IF(ISNUMBER(FIND("A",     INDEX($C33:$C$3247,MATCH(FALSE,ISBLANK($C33:$C$3247),0)))),"", INDEX($C33:$C$3247,MATCH(FALSE,ISBLANK($C33:$C$3247),0))  ),$AA31
)</f>
        <v>MB 4A</v>
      </c>
      <c r="AB32" s="90" t="e">
        <f>_xlfn.IFNA(VLOOKUP(MBSchedule[[#This Row],[ow]], ETMRoutes, 3, FALSE),VLOOKUP(MBSchedule[[#This Row],[re]], ETMRoutes, 3, FALSE))</f>
        <v>#REF!</v>
      </c>
      <c r="AC3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MRG:*:PGN-*CNC-*MRG*</v>
      </c>
      <c r="AD3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MRG:*:MRG-*CNC-*PGN*</v>
      </c>
      <c r="AE32" s="90" t="str">
        <f>IF(ISNA(VLOOKUP(MBSchedule[[#This Row],[ow]], ETMRoutes, 3, FALSE)),IF(ISNA(VLOOKUP(MBSchedule[[#This Row],[re]], ETMRoutes, 3, FALSE)),"U","R"), "O")</f>
        <v>O</v>
      </c>
    </row>
    <row r="33" spans="1:31">
      <c r="A33" s="104" t="str">
        <f t="shared" si="0"/>
        <v>MRG</v>
      </c>
      <c r="B33" s="90"/>
      <c r="C33" s="90"/>
      <c r="D33" s="90" t="s">
        <v>2308</v>
      </c>
      <c r="E33" s="90" t="str">
        <f>_xlfn.IFNA(VLOOKUP(MBSchedule[[#This Row],[Via-a]],Loc2Code,2,FALSE),"")</f>
        <v/>
      </c>
      <c r="F33" s="90" t="str">
        <f>_xlfn.IFNA(VLOOKUP(MBSchedule[[#This Row],[To-a]],Loc2Code,2,FALSE),"")</f>
        <v>CNC</v>
      </c>
      <c r="G33" s="90" t="str">
        <f>_xlfn.IFNA(VLOOKUP(MBSchedule[[#This Row],[From Code]],Code2Loc,2,FALSE),"")</f>
        <v>POIGUINIM</v>
      </c>
      <c r="H33" s="90" t="str">
        <f>_xlfn.IFNA(VLOOKUP(MBSchedule[[#This Row],[Via1 Code]],Code2Loc,2,FALSE),"")</f>
        <v/>
      </c>
      <c r="I33" s="90" t="str">
        <f>_xlfn.IFNA(VLOOKUP(MBSchedule[[#This Row],[Destination Code]],Code2Loc,2,FALSE),"")</f>
        <v>CANACONA</v>
      </c>
      <c r="J33" s="122">
        <f>TIME(TRUNC(MBSchedule[[#This Row],[Dept.]]),60*(MBSchedule[[#This Row],[Dept.]]-TRUNC(MBSchedule[[#This Row],[Dept.]]))/0.6,0)</f>
        <v>0.67361111111111116</v>
      </c>
      <c r="K33" s="122" t="str">
        <f>IF(ISBLANK(MBSchedule[[#This Row],[Via Dep]]),"", TIME(TRUNC(MBSchedule[[#This Row],[Via Dep]]),60*(MBSchedule[[#This Row],[Via Dep]]-TRUNC(MBSchedule[[#This Row],[Via Dep]]))/0.6,0))</f>
        <v/>
      </c>
      <c r="L33" s="122">
        <f>IF(ISBLANK(MBSchedule[[#This Row],[Arrv.]]),"", TIME(TRUNC(MBSchedule[[#This Row],[Arrv.]]),60*(MBSchedule[[#This Row],[Arrv.]]-TRUNC(MBSchedule[[#This Row],[Arrv.]]))/0.6,0))</f>
        <v>0.69444444444444453</v>
      </c>
      <c r="M33" s="90" t="s">
        <v>49</v>
      </c>
      <c r="N33" s="104"/>
      <c r="O33" s="90" t="s">
        <v>23</v>
      </c>
      <c r="P33" s="152">
        <v>12</v>
      </c>
      <c r="Q33" s="123">
        <v>16.100000000000001</v>
      </c>
      <c r="R33" s="90"/>
      <c r="S33" s="123">
        <v>16.399999999999999</v>
      </c>
      <c r="T33" s="152"/>
      <c r="U33" s="152"/>
      <c r="V33" s="152"/>
      <c r="W33" s="152"/>
      <c r="X33" s="90"/>
      <c r="Y33" s="101"/>
      <c r="Z33" s="101" t="str" cm="1">
        <f t="array" ref="Z33">IF(
ISNUMBER(FIND("A",$B33)),
$B33 &amp; IF(ISNUMBER(FIND("A",     INDEX($B34:$B$3247,MATCH(FALSE,ISBLANK($B34:$B$3247),0)))),"", INDEX($B34:$B$3247,MATCH(FALSE,ISBLANK($B34:$B$3247),0))  ),$Z32
)</f>
        <v>GA100116</v>
      </c>
      <c r="AA33" s="90" t="str" cm="1">
        <f t="array" ref="AA33">IF(
ISNUMBER(FIND("A",$C33)),
$C33 &amp; IF(ISNUMBER(FIND("A",     INDEX($C34:$C$3247,MATCH(FALSE,ISBLANK($C34:$C$3247),0)))),"", INDEX($C34:$C$3247,MATCH(FALSE,ISBLANK($C34:$C$3247),0))  ),$AA32
)</f>
        <v>MB 4A</v>
      </c>
      <c r="AB33" s="90" t="e">
        <f>_xlfn.IFNA(VLOOKUP(MBSchedule[[#This Row],[ow]], ETMRoutes, 3, FALSE),VLOOKUP(MBSchedule[[#This Row],[re]], ETMRoutes, 3, FALSE))</f>
        <v>#REF!</v>
      </c>
      <c r="AC3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MRG:*:CNC-*PGN*</v>
      </c>
      <c r="AD3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MRG:*:PGN-*CNC*</v>
      </c>
      <c r="AE33" s="90" t="str">
        <f>IF(ISNA(VLOOKUP(MBSchedule[[#This Row],[ow]], ETMRoutes, 3, FALSE)),IF(ISNA(VLOOKUP(MBSchedule[[#This Row],[re]], ETMRoutes, 3, FALSE)),"U","R"), "O")</f>
        <v>O</v>
      </c>
    </row>
    <row r="34" spans="1:31">
      <c r="A34" s="104" t="str">
        <f t="shared" si="0"/>
        <v>MRG</v>
      </c>
      <c r="B34" s="90"/>
      <c r="C34" s="90"/>
      <c r="D34" s="90" t="str">
        <f>_xlfn.IFNA(VLOOKUP(MBSchedule[[#This Row],[From-a]],Loc2Code,2,FALSE),"")</f>
        <v>CNC</v>
      </c>
      <c r="E34" s="90" t="str">
        <f>_xlfn.IFNA(VLOOKUP(MBSchedule[[#This Row],[Via-a]],Loc2Code,2,FALSE),"")</f>
        <v>CUN</v>
      </c>
      <c r="F34" s="90" t="str">
        <f>_xlfn.IFNA(VLOOKUP(MBSchedule[[#This Row],[To-a]],Loc2Code,2,FALSE),"")</f>
        <v>MRG</v>
      </c>
      <c r="G34" s="90" t="str">
        <f>_xlfn.IFNA(VLOOKUP(MBSchedule[[#This Row],[From Code]],Code2Loc,2,FALSE),"")</f>
        <v>CANACONA</v>
      </c>
      <c r="H34" s="90" t="str">
        <f>_xlfn.IFNA(VLOOKUP(MBSchedule[[#This Row],[Via1 Code]],Code2Loc,2,FALSE),"")</f>
        <v>CUNCOLIM</v>
      </c>
      <c r="I34" s="90" t="str">
        <f>_xlfn.IFNA(VLOOKUP(MBSchedule[[#This Row],[Destination Code]],Code2Loc,2,FALSE),"")</f>
        <v>MARGAO</v>
      </c>
      <c r="J34" s="122">
        <f>TIME(TRUNC(MBSchedule[[#This Row],[Dept.]]),60*(MBSchedule[[#This Row],[Dept.]]-TRUNC(MBSchedule[[#This Row],[Dept.]]))/0.6,0)</f>
        <v>0.70833333333333337</v>
      </c>
      <c r="K34" s="122" t="str">
        <f>IF(ISBLANK(MBSchedule[[#This Row],[Via Dep]]),"", TIME(TRUNC(MBSchedule[[#This Row],[Via Dep]]),60*(MBSchedule[[#This Row],[Via Dep]]-TRUNC(MBSchedule[[#This Row],[Via Dep]]))/0.6,0))</f>
        <v/>
      </c>
      <c r="L34" s="122">
        <f>IF(ISBLANK(MBSchedule[[#This Row],[Arrv.]]),"", TIME(TRUNC(MBSchedule[[#This Row],[Arrv.]]),60*(MBSchedule[[#This Row],[Arrv.]]-TRUNC(MBSchedule[[#This Row],[Arrv.]]))/0.6,0))</f>
        <v>0.76041666666666663</v>
      </c>
      <c r="M34" s="90" t="s">
        <v>23</v>
      </c>
      <c r="N34" s="104" t="s">
        <v>25</v>
      </c>
      <c r="O34" s="90" t="s">
        <v>26</v>
      </c>
      <c r="P34" s="152">
        <v>37</v>
      </c>
      <c r="Q34" s="123">
        <v>17</v>
      </c>
      <c r="R34" s="90"/>
      <c r="S34" s="123">
        <v>18.149999999999999</v>
      </c>
      <c r="T34" s="152"/>
      <c r="U34" s="152"/>
      <c r="V34" s="152"/>
      <c r="W34" s="152"/>
      <c r="X34" s="90"/>
      <c r="Y34" s="92" t="s">
        <v>45</v>
      </c>
      <c r="Z34" s="92" t="str" cm="1">
        <f t="array" ref="Z34">IF(
ISNUMBER(FIND("A",$B34)),
$B34 &amp; IF(ISNUMBER(FIND("A",     INDEX($B35:$B$3247,MATCH(FALSE,ISBLANK($B35:$B$3247),0)))),"", INDEX($B35:$B$3247,MATCH(FALSE,ISBLANK($B35:$B$3247),0))  ),$Z33
)</f>
        <v>GA100116</v>
      </c>
      <c r="AA34" s="90" t="str" cm="1">
        <f t="array" ref="AA34">IF(
ISNUMBER(FIND("A",$C34)),
$C34 &amp; IF(ISNUMBER(FIND("A",     INDEX($C35:$C$3247,MATCH(FALSE,ISBLANK($C35:$C$3247),0)))),"", INDEX($C35:$C$3247,MATCH(FALSE,ISBLANK($C35:$C$3247),0))  ),$AA33
)</f>
        <v>MB 4A</v>
      </c>
      <c r="AB34" s="90" t="e">
        <f>_xlfn.IFNA(VLOOKUP(MBSchedule[[#This Row],[ow]], ETMRoutes, 3, FALSE),VLOOKUP(MBSchedule[[#This Row],[re]], ETMRoutes, 3, FALSE))</f>
        <v>#REF!</v>
      </c>
      <c r="AC3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3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34" s="90" t="str">
        <f>IF(ISNA(VLOOKUP(MBSchedule[[#This Row],[ow]], ETMRoutes, 3, FALSE)),IF(ISNA(VLOOKUP(MBSchedule[[#This Row],[re]], ETMRoutes, 3, FALSE)),"U","R"), "O")</f>
        <v>O</v>
      </c>
    </row>
    <row r="35" spans="1:31">
      <c r="A35" s="104" t="str">
        <f t="shared" si="0"/>
        <v>MRG</v>
      </c>
      <c r="B35" s="90"/>
      <c r="C35" s="90"/>
      <c r="D35" s="90" t="str">
        <f>_xlfn.IFNA(VLOOKUP(MBSchedule[[#This Row],[From-a]],Loc2Code,2,FALSE),"")</f>
        <v>MRG</v>
      </c>
      <c r="E35" s="90" t="str">
        <f>_xlfn.IFNA(VLOOKUP(MBSchedule[[#This Row],[Via-a]],Loc2Code,2,FALSE),"")</f>
        <v>CNC</v>
      </c>
      <c r="F35" s="90" t="s">
        <v>2308</v>
      </c>
      <c r="G35" s="90" t="str">
        <f>_xlfn.IFNA(VLOOKUP(MBSchedule[[#This Row],[From Code]],Code2Loc,2,FALSE),"")</f>
        <v>MARGAO</v>
      </c>
      <c r="H35" s="90" t="str">
        <f>_xlfn.IFNA(VLOOKUP(MBSchedule[[#This Row],[Via1 Code]],Code2Loc,2,FALSE),"")</f>
        <v>CANACONA</v>
      </c>
      <c r="I35" s="90" t="str">
        <f>_xlfn.IFNA(VLOOKUP(MBSchedule[[#This Row],[Destination Code]],Code2Loc,2,FALSE),"")</f>
        <v>POIGUINIM</v>
      </c>
      <c r="J35" s="122">
        <f>TIME(TRUNC(MBSchedule[[#This Row],[Dept.]]),60*(MBSchedule[[#This Row],[Dept.]]-TRUNC(MBSchedule[[#This Row],[Dept.]]))/0.6,0)</f>
        <v>0.77430555555555547</v>
      </c>
      <c r="K35" s="122" t="str">
        <f>IF(ISBLANK(MBSchedule[[#This Row],[Via Dep]]),"", TIME(TRUNC(MBSchedule[[#This Row],[Via Dep]]),60*(MBSchedule[[#This Row],[Via Dep]]-TRUNC(MBSchedule[[#This Row],[Via Dep]]))/0.6,0))</f>
        <v/>
      </c>
      <c r="L35" s="122">
        <f>IF(ISBLANK(MBSchedule[[#This Row],[Arrv.]]),"", TIME(TRUNC(MBSchedule[[#This Row],[Arrv.]]),60*(MBSchedule[[#This Row],[Arrv.]]-TRUNC(MBSchedule[[#This Row],[Arrv.]]))/0.6,0))</f>
        <v>0.84375</v>
      </c>
      <c r="M35" s="90" t="s">
        <v>26</v>
      </c>
      <c r="N35" s="104" t="s">
        <v>23</v>
      </c>
      <c r="O35" s="90" t="s">
        <v>49</v>
      </c>
      <c r="P35" s="152">
        <v>49</v>
      </c>
      <c r="Q35" s="123">
        <v>18.350000000000001</v>
      </c>
      <c r="R35" s="90"/>
      <c r="S35" s="123">
        <v>20.149999999999999</v>
      </c>
      <c r="T35" s="152">
        <v>1</v>
      </c>
      <c r="U35" s="152">
        <v>1</v>
      </c>
      <c r="V35" s="152"/>
      <c r="W35" s="152"/>
      <c r="X35" s="129">
        <f>SUM(P27:P35)</f>
        <v>296</v>
      </c>
      <c r="Y35" s="101" t="s">
        <v>46</v>
      </c>
      <c r="Z35" s="101" t="str" cm="1">
        <f t="array" ref="Z35">IF(
ISNUMBER(FIND("A",$B35)),
$B35 &amp; IF(ISNUMBER(FIND("A",     INDEX($B36:$B$3247,MATCH(FALSE,ISBLANK($B36:$B$3247),0)))),"", INDEX($B36:$B$3247,MATCH(FALSE,ISBLANK($B36:$B$3247),0))  ),$Z34
)</f>
        <v>GA100116</v>
      </c>
      <c r="AA35" s="90" t="str" cm="1">
        <f t="array" ref="AA35">IF(
ISNUMBER(FIND("A",$C35)),
$C35 &amp; IF(ISNUMBER(FIND("A",     INDEX($C36:$C$3247,MATCH(FALSE,ISBLANK($C36:$C$3247),0)))),"", INDEX($C36:$C$3247,MATCH(FALSE,ISBLANK($C36:$C$3247),0))  ),$AA34
)</f>
        <v>MB 4A</v>
      </c>
      <c r="AB35" s="90" t="e">
        <f>_xlfn.IFNA(VLOOKUP(MBSchedule[[#This Row],[ow]], ETMRoutes, 3, FALSE),VLOOKUP(MBSchedule[[#This Row],[re]], ETMRoutes, 3, FALSE))</f>
        <v>#REF!</v>
      </c>
      <c r="AC3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MRG:*:PGN-*CNC-*MRG*</v>
      </c>
      <c r="AD3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MRG:*:MRG-*CNC-*PGN*</v>
      </c>
      <c r="AE35" s="90" t="str">
        <f>IF(ISNA(VLOOKUP(MBSchedule[[#This Row],[ow]], ETMRoutes, 3, FALSE)),IF(ISNA(VLOOKUP(MBSchedule[[#This Row],[re]], ETMRoutes, 3, FALSE)),"U","R"), "O")</f>
        <v>O</v>
      </c>
    </row>
    <row r="36" spans="1:31">
      <c r="A36" s="104" t="str">
        <f t="shared" si="0"/>
        <v>MRG</v>
      </c>
      <c r="B36" s="90" t="s">
        <v>53</v>
      </c>
      <c r="C36" s="90" t="s">
        <v>54</v>
      </c>
      <c r="D36" s="90" t="s">
        <v>2308</v>
      </c>
      <c r="E36" s="90" t="str">
        <f>_xlfn.IFNA(VLOOKUP(MBSchedule[[#This Row],[Via-a]],Loc2Code,2,FALSE),"")</f>
        <v/>
      </c>
      <c r="F36" s="90" t="str">
        <f>_xlfn.IFNA(VLOOKUP(MBSchedule[[#This Row],[To-a]],Loc2Code,2,FALSE),"")</f>
        <v>CNC</v>
      </c>
      <c r="G36" s="90" t="str">
        <f>_xlfn.IFNA(VLOOKUP(MBSchedule[[#This Row],[From Code]],Code2Loc,2,FALSE),"")</f>
        <v>POIGUINIM</v>
      </c>
      <c r="H36" s="90" t="str">
        <f>_xlfn.IFNA(VLOOKUP(MBSchedule[[#This Row],[Via1 Code]],Code2Loc,2,FALSE),"")</f>
        <v/>
      </c>
      <c r="I36" s="90" t="str">
        <f>_xlfn.IFNA(VLOOKUP(MBSchedule[[#This Row],[Destination Code]],Code2Loc,2,FALSE),"")</f>
        <v>CANACONA</v>
      </c>
      <c r="J36" s="122">
        <f>TIME(TRUNC(MBSchedule[[#This Row],[Dept.]]),60*(MBSchedule[[#This Row],[Dept.]]-TRUNC(MBSchedule[[#This Row],[Dept.]]))/0.6,0)</f>
        <v>0.27430555555555552</v>
      </c>
      <c r="K36" s="122" t="str">
        <f>IF(ISBLANK(MBSchedule[[#This Row],[Via Dep]]),"", TIME(TRUNC(MBSchedule[[#This Row],[Via Dep]]),60*(MBSchedule[[#This Row],[Via Dep]]-TRUNC(MBSchedule[[#This Row],[Via Dep]]))/0.6,0))</f>
        <v/>
      </c>
      <c r="L36" s="122">
        <f>IF(ISBLANK(MBSchedule[[#This Row],[Arrv.]]),"", TIME(TRUNC(MBSchedule[[#This Row],[Arrv.]]),60*(MBSchedule[[#This Row],[Arrv.]]-TRUNC(MBSchedule[[#This Row],[Arrv.]]))/0.6,0))</f>
        <v>0.29166666666666669</v>
      </c>
      <c r="M36" s="90" t="s">
        <v>55</v>
      </c>
      <c r="N36" s="90"/>
      <c r="O36" s="90" t="s">
        <v>23</v>
      </c>
      <c r="P36" s="152">
        <v>12</v>
      </c>
      <c r="Q36" s="123">
        <v>6.35</v>
      </c>
      <c r="R36" s="123"/>
      <c r="S36" s="123">
        <v>7</v>
      </c>
      <c r="T36" s="152"/>
      <c r="U36" s="152"/>
      <c r="V36" s="152"/>
      <c r="W36" s="152"/>
      <c r="X36" s="90"/>
      <c r="Y36" s="98"/>
      <c r="Z36" s="98" t="str" cm="1">
        <f t="array" ref="Z36">IF(
ISNUMBER(FIND("A",$B36)),
$B36 &amp; IF(ISNUMBER(FIND("A",     INDEX($B37:$B$3247,MATCH(FALSE,ISBLANK($B37:$B$3247),0)))),"", INDEX($B37:$B$3247,MATCH(FALSE,ISBLANK($B37:$B$3247),0))  ),$Z35
)</f>
        <v>GA10T0351</v>
      </c>
      <c r="AA36" s="90" t="str" cm="1">
        <f t="array" ref="AA36">IF(
ISNUMBER(FIND("A",$C36)),
$C36 &amp; IF(ISNUMBER(FIND("A",     INDEX($C37:$C$3247,MATCH(FALSE,ISBLANK($C37:$C$3247),0)))),"", INDEX($C37:$C$3247,MATCH(FALSE,ISBLANK($C37:$C$3247),0))  ),$AA35
)</f>
        <v>MB 5A</v>
      </c>
      <c r="AB36" s="90" t="e">
        <f>_xlfn.IFNA(VLOOKUP(MBSchedule[[#This Row],[ow]], ETMRoutes, 3, FALSE),VLOOKUP(MBSchedule[[#This Row],[re]], ETMRoutes, 3, FALSE))</f>
        <v>#REF!</v>
      </c>
      <c r="AC3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MRG:*:CNC-*PGN*</v>
      </c>
      <c r="AD3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MRG:*:PGN-*CNC*</v>
      </c>
      <c r="AE36" s="90" t="str">
        <f>IF(ISNA(VLOOKUP(MBSchedule[[#This Row],[ow]], ETMRoutes, 3, FALSE)),IF(ISNA(VLOOKUP(MBSchedule[[#This Row],[re]], ETMRoutes, 3, FALSE)),"U","R"), "O")</f>
        <v>O</v>
      </c>
    </row>
    <row r="37" spans="1:31">
      <c r="A37" s="104" t="str">
        <f t="shared" si="0"/>
        <v>MRG</v>
      </c>
      <c r="B37" s="90"/>
      <c r="C37" s="90"/>
      <c r="D37" s="90" t="str">
        <f>_xlfn.IFNA(VLOOKUP(MBSchedule[[#This Row],[From-a]],Loc2Code,2,FALSE),"")</f>
        <v>CNC</v>
      </c>
      <c r="E37" s="90" t="str">
        <f>_xlfn.IFNA(VLOOKUP(MBSchedule[[#This Row],[Via-a]],Loc2Code,2,FALSE),"")</f>
        <v>CUN</v>
      </c>
      <c r="F37" s="90" t="str">
        <f>_xlfn.IFNA(VLOOKUP(MBSchedule[[#This Row],[To-a]],Loc2Code,2,FALSE),"")</f>
        <v>MRG</v>
      </c>
      <c r="G37" s="90" t="str">
        <f>_xlfn.IFNA(VLOOKUP(MBSchedule[[#This Row],[From Code]],Code2Loc,2,FALSE),"")</f>
        <v>CANACONA</v>
      </c>
      <c r="H37" s="90" t="str">
        <f>_xlfn.IFNA(VLOOKUP(MBSchedule[[#This Row],[Via1 Code]],Code2Loc,2,FALSE),"")</f>
        <v>CUNCOLIM</v>
      </c>
      <c r="I37" s="90" t="str">
        <f>_xlfn.IFNA(VLOOKUP(MBSchedule[[#This Row],[Destination Code]],Code2Loc,2,FALSE),"")</f>
        <v>MARGAO</v>
      </c>
      <c r="J37" s="122">
        <f>TIME(TRUNC(MBSchedule[[#This Row],[Dept.]]),60*(MBSchedule[[#This Row],[Dept.]]-TRUNC(MBSchedule[[#This Row],[Dept.]]))/0.6,0)</f>
        <v>0.30902777777777779</v>
      </c>
      <c r="K37" s="122" t="str">
        <f>IF(ISBLANK(MBSchedule[[#This Row],[Via Dep]]),"", TIME(TRUNC(MBSchedule[[#This Row],[Via Dep]]),60*(MBSchedule[[#This Row],[Via Dep]]-TRUNC(MBSchedule[[#This Row],[Via Dep]]))/0.6,0))</f>
        <v/>
      </c>
      <c r="L37" s="122">
        <f>IF(ISBLANK(MBSchedule[[#This Row],[Arrv.]]),"", TIME(TRUNC(MBSchedule[[#This Row],[Arrv.]]),60*(MBSchedule[[#This Row],[Arrv.]]-TRUNC(MBSchedule[[#This Row],[Arrv.]]))/0.6,0))</f>
        <v>0.36458333333333331</v>
      </c>
      <c r="M37" s="90" t="s">
        <v>23</v>
      </c>
      <c r="N37" s="90" t="s">
        <v>25</v>
      </c>
      <c r="O37" s="90" t="s">
        <v>26</v>
      </c>
      <c r="P37" s="152">
        <v>37</v>
      </c>
      <c r="Q37" s="123">
        <v>7.25</v>
      </c>
      <c r="R37" s="90"/>
      <c r="S37" s="123">
        <v>8.4499999999999993</v>
      </c>
      <c r="T37" s="152"/>
      <c r="U37" s="152"/>
      <c r="V37" s="152"/>
      <c r="W37" s="152"/>
      <c r="X37" s="90"/>
      <c r="Y37" s="98"/>
      <c r="Z37" s="98" t="str" cm="1">
        <f t="array" ref="Z37">IF(
ISNUMBER(FIND("A",$B37)),
$B37 &amp; IF(ISNUMBER(FIND("A",     INDEX($B38:$B$3247,MATCH(FALSE,ISBLANK($B38:$B$3247),0)))),"", INDEX($B38:$B$3247,MATCH(FALSE,ISBLANK($B38:$B$3247),0))  ),$Z36
)</f>
        <v>GA10T0351</v>
      </c>
      <c r="AA37" s="90" t="str" cm="1">
        <f t="array" ref="AA37">IF(
ISNUMBER(FIND("A",$C37)),
$C37 &amp; IF(ISNUMBER(FIND("A",     INDEX($C38:$C$3247,MATCH(FALSE,ISBLANK($C38:$C$3247),0)))),"", INDEX($C38:$C$3247,MATCH(FALSE,ISBLANK($C38:$C$3247),0))  ),$AA36
)</f>
        <v>MB 5A</v>
      </c>
      <c r="AB37" s="90" t="e">
        <f>_xlfn.IFNA(VLOOKUP(MBSchedule[[#This Row],[ow]], ETMRoutes, 3, FALSE),VLOOKUP(MBSchedule[[#This Row],[re]], ETMRoutes, 3, FALSE))</f>
        <v>#REF!</v>
      </c>
      <c r="AC3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3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37" s="90" t="str">
        <f>IF(ISNA(VLOOKUP(MBSchedule[[#This Row],[ow]], ETMRoutes, 3, FALSE)),IF(ISNA(VLOOKUP(MBSchedule[[#This Row],[re]], ETMRoutes, 3, FALSE)),"U","R"), "O")</f>
        <v>O</v>
      </c>
    </row>
    <row r="38" spans="1:31">
      <c r="A38" s="104" t="str">
        <f t="shared" si="0"/>
        <v>MRG</v>
      </c>
      <c r="B38" s="90"/>
      <c r="C38" s="90"/>
      <c r="D38" s="90" t="str">
        <f>_xlfn.IFNA(VLOOKUP(MBSchedule[[#This Row],[From-a]],Loc2Code,2,FALSE),"")</f>
        <v>MRG</v>
      </c>
      <c r="E38" s="90" t="str">
        <f>_xlfn.IFNA(VLOOKUP(MBSchedule[[#This Row],[Via-a]],Loc2Code,2,FALSE),"")</f>
        <v>CUN</v>
      </c>
      <c r="F38" s="90" t="str">
        <f>_xlfn.IFNA(VLOOKUP(MBSchedule[[#This Row],[To-a]],Loc2Code,2,FALSE),"")</f>
        <v>CNC</v>
      </c>
      <c r="G38" s="90" t="str">
        <f>_xlfn.IFNA(VLOOKUP(MBSchedule[[#This Row],[From Code]],Code2Loc,2,FALSE),"")</f>
        <v>MARGAO</v>
      </c>
      <c r="H38" s="90" t="str">
        <f>_xlfn.IFNA(VLOOKUP(MBSchedule[[#This Row],[Via1 Code]],Code2Loc,2,FALSE),"")</f>
        <v>CUNCOLIM</v>
      </c>
      <c r="I38" s="90" t="str">
        <f>_xlfn.IFNA(VLOOKUP(MBSchedule[[#This Row],[Destination Code]],Code2Loc,2,FALSE),"")</f>
        <v>CANACONA</v>
      </c>
      <c r="J38" s="122">
        <f>TIME(TRUNC(MBSchedule[[#This Row],[Dept.]]),60*(MBSchedule[[#This Row],[Dept.]]-TRUNC(MBSchedule[[#This Row],[Dept.]]))/0.6,0)</f>
        <v>0.51041666666666663</v>
      </c>
      <c r="K38" s="122" t="str">
        <f>IF(ISBLANK(MBSchedule[[#This Row],[Via Dep]]),"", TIME(TRUNC(MBSchedule[[#This Row],[Via Dep]]),60*(MBSchedule[[#This Row],[Via Dep]]-TRUNC(MBSchedule[[#This Row],[Via Dep]]))/0.6,0))</f>
        <v/>
      </c>
      <c r="L38" s="122">
        <f>IF(ISBLANK(MBSchedule[[#This Row],[Arrv.]]),"", TIME(TRUNC(MBSchedule[[#This Row],[Arrv.]]),60*(MBSchedule[[#This Row],[Arrv.]]-TRUNC(MBSchedule[[#This Row],[Arrv.]]))/0.6,0))</f>
        <v>0.5625</v>
      </c>
      <c r="M38" s="90" t="s">
        <v>26</v>
      </c>
      <c r="N38" s="90" t="s">
        <v>25</v>
      </c>
      <c r="O38" s="90" t="s">
        <v>23</v>
      </c>
      <c r="P38" s="152">
        <v>37</v>
      </c>
      <c r="Q38" s="123">
        <v>12.15</v>
      </c>
      <c r="R38" s="90"/>
      <c r="S38" s="123">
        <v>13.3</v>
      </c>
      <c r="T38" s="152"/>
      <c r="U38" s="152"/>
      <c r="V38" s="152"/>
      <c r="W38" s="152"/>
      <c r="X38" s="90"/>
      <c r="Y38" s="98"/>
      <c r="Z38" s="98" t="str" cm="1">
        <f t="array" ref="Z38">IF(
ISNUMBER(FIND("A",$B38)),
$B38 &amp; IF(ISNUMBER(FIND("A",     INDEX($B39:$B$3247,MATCH(FALSE,ISBLANK($B39:$B$3247),0)))),"", INDEX($B39:$B$3247,MATCH(FALSE,ISBLANK($B39:$B$3247),0))  ),$Z37
)</f>
        <v>GA10T0351</v>
      </c>
      <c r="AA38" s="90" t="str" cm="1">
        <f t="array" ref="AA38">IF(
ISNUMBER(FIND("A",$C38)),
$C38 &amp; IF(ISNUMBER(FIND("A",     INDEX($C39:$C$3247,MATCH(FALSE,ISBLANK($C39:$C$3247),0)))),"", INDEX($C39:$C$3247,MATCH(FALSE,ISBLANK($C39:$C$3247),0))  ),$AA37
)</f>
        <v>MB 5A</v>
      </c>
      <c r="AB38" s="90" t="e">
        <f>_xlfn.IFNA(VLOOKUP(MBSchedule[[#This Row],[ow]], ETMRoutes, 3, FALSE),VLOOKUP(MBSchedule[[#This Row],[re]], ETMRoutes, 3, FALSE))</f>
        <v>#REF!</v>
      </c>
      <c r="AC3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3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38" s="90" t="str">
        <f>IF(ISNA(VLOOKUP(MBSchedule[[#This Row],[ow]], ETMRoutes, 3, FALSE)),IF(ISNA(VLOOKUP(MBSchedule[[#This Row],[re]], ETMRoutes, 3, FALSE)),"U","R"), "O")</f>
        <v>O</v>
      </c>
    </row>
    <row r="39" spans="1:31">
      <c r="A39" s="104" t="str">
        <f t="shared" si="0"/>
        <v>MRG</v>
      </c>
      <c r="B39" s="90"/>
      <c r="C39" s="90"/>
      <c r="D39" s="90" t="str">
        <f>_xlfn.IFNA(VLOOKUP(MBSchedule[[#This Row],[From-a]],Loc2Code,2,FALSE),"")</f>
        <v>CNC</v>
      </c>
      <c r="E39" s="90" t="str">
        <f>_xlfn.IFNA(VLOOKUP(MBSchedule[[#This Row],[Via-a]],Loc2Code,2,FALSE),"")</f>
        <v/>
      </c>
      <c r="F39" s="90" t="str">
        <f>_xlfn.IFNA(VLOOKUP(MBSchedule[[#This Row],[To-a]],Loc2Code,2,FALSE),"")</f>
        <v>PLL</v>
      </c>
      <c r="G39" s="90" t="str">
        <f>_xlfn.IFNA(VLOOKUP(MBSchedule[[#This Row],[From Code]],Code2Loc,2,FALSE),"")</f>
        <v>CANACONA</v>
      </c>
      <c r="H39" s="90" t="str">
        <f>_xlfn.IFNA(VLOOKUP(MBSchedule[[#This Row],[Via1 Code]],Code2Loc,2,FALSE),"")</f>
        <v/>
      </c>
      <c r="I39" s="90" t="str">
        <f>_xlfn.IFNA(VLOOKUP(MBSchedule[[#This Row],[Destination Code]],Code2Loc,2,FALSE),"")</f>
        <v>POLLEM</v>
      </c>
      <c r="J39" s="122">
        <f>TIME(TRUNC(MBSchedule[[#This Row],[Dept.]]),60*(MBSchedule[[#This Row],[Dept.]]-TRUNC(MBSchedule[[#This Row],[Dept.]]))/0.6,0)</f>
        <v>0.56944444444444442</v>
      </c>
      <c r="K39" s="122" t="str">
        <f>IF(ISBLANK(MBSchedule[[#This Row],[Via Dep]]),"", TIME(TRUNC(MBSchedule[[#This Row],[Via Dep]]),60*(MBSchedule[[#This Row],[Via Dep]]-TRUNC(MBSchedule[[#This Row],[Via Dep]]))/0.6,0))</f>
        <v/>
      </c>
      <c r="L39" s="122">
        <f>IF(ISBLANK(MBSchedule[[#This Row],[Arrv.]]),"", TIME(TRUNC(MBSchedule[[#This Row],[Arrv.]]),60*(MBSchedule[[#This Row],[Arrv.]]-TRUNC(MBSchedule[[#This Row],[Arrv.]]))/0.6,0))</f>
        <v>0.61111111111111105</v>
      </c>
      <c r="M39" s="90" t="s">
        <v>23</v>
      </c>
      <c r="N39" s="90"/>
      <c r="O39" s="90" t="s">
        <v>33</v>
      </c>
      <c r="P39" s="152">
        <v>28</v>
      </c>
      <c r="Q39" s="123">
        <v>13.4</v>
      </c>
      <c r="R39" s="90"/>
      <c r="S39" s="123">
        <v>14.4</v>
      </c>
      <c r="T39" s="152"/>
      <c r="U39" s="152"/>
      <c r="V39" s="152"/>
      <c r="W39" s="152"/>
      <c r="X39" s="90"/>
      <c r="Y39" s="92"/>
      <c r="Z39" s="92" t="str" cm="1">
        <f t="array" ref="Z39">IF(
ISNUMBER(FIND("A",$B39)),
$B39 &amp; IF(ISNUMBER(FIND("A",     INDEX($B40:$B$3247,MATCH(FALSE,ISBLANK($B40:$B$3247),0)))),"", INDEX($B40:$B$3247,MATCH(FALSE,ISBLANK($B40:$B$3247),0))  ),$Z38
)</f>
        <v>GA10T0351</v>
      </c>
      <c r="AA39" s="90" t="str" cm="1">
        <f t="array" ref="AA39">IF(
ISNUMBER(FIND("A",$C39)),
$C39 &amp; IF(ISNUMBER(FIND("A",     INDEX($C40:$C$3247,MATCH(FALSE,ISBLANK($C40:$C$3247),0)))),"", INDEX($C40:$C$3247,MATCH(FALSE,ISBLANK($C40:$C$3247),0))  ),$AA38
)</f>
        <v>MB 5A</v>
      </c>
      <c r="AB39" s="90" t="e">
        <f>_xlfn.IFNA(VLOOKUP(MBSchedule[[#This Row],[ow]], ETMRoutes, 3, FALSE),VLOOKUP(MBSchedule[[#This Row],[re]], ETMRoutes, 3, FALSE))</f>
        <v>#REF!</v>
      </c>
      <c r="AC3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MRG:*:PLL-*CNC*</v>
      </c>
      <c r="AD3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MRG:*:CNC-*PLL*</v>
      </c>
      <c r="AE39" s="90" t="str">
        <f>IF(ISNA(VLOOKUP(MBSchedule[[#This Row],[ow]], ETMRoutes, 3, FALSE)),IF(ISNA(VLOOKUP(MBSchedule[[#This Row],[re]], ETMRoutes, 3, FALSE)),"U","R"), "O")</f>
        <v>O</v>
      </c>
    </row>
    <row r="40" spans="1:31">
      <c r="A40" s="104" t="str">
        <f t="shared" si="0"/>
        <v>MRG</v>
      </c>
      <c r="B40" s="104"/>
      <c r="C40" s="104"/>
      <c r="D40" s="104" t="str">
        <f>_xlfn.IFNA(VLOOKUP(MBSchedule[[#This Row],[From-a]],Loc2Code,2,FALSE),"")</f>
        <v>PLL</v>
      </c>
      <c r="E40" s="104" t="str">
        <f>_xlfn.IFNA(VLOOKUP(MBSchedule[[#This Row],[Via-a]],Loc2Code,2,FALSE),"")</f>
        <v/>
      </c>
      <c r="F40" s="104" t="str">
        <f>_xlfn.IFNA(VLOOKUP(MBSchedule[[#This Row],[To-a]],Loc2Code,2,FALSE),"")</f>
        <v>CNC</v>
      </c>
      <c r="G40" s="104" t="str">
        <f>_xlfn.IFNA(VLOOKUP(MBSchedule[[#This Row],[From Code]],Code2Loc,2,FALSE),"")</f>
        <v>POLLEM</v>
      </c>
      <c r="H40" s="104" t="str">
        <f>_xlfn.IFNA(VLOOKUP(MBSchedule[[#This Row],[Via1 Code]],Code2Loc,2,FALSE),"")</f>
        <v/>
      </c>
      <c r="I40" s="104" t="str">
        <f>_xlfn.IFNA(VLOOKUP(MBSchedule[[#This Row],[Destination Code]],Code2Loc,2,FALSE),"")</f>
        <v>CANACONA</v>
      </c>
      <c r="J40" s="125">
        <f>TIME(TRUNC(MBSchedule[[#This Row],[Dept.]]),60*(MBSchedule[[#This Row],[Dept.]]-TRUNC(MBSchedule[[#This Row],[Dept.]]))/0.6,0)</f>
        <v>0.61458333333333337</v>
      </c>
      <c r="K40" s="125" t="str">
        <f>IF(ISBLANK(MBSchedule[[#This Row],[Via Dep]]),"", TIME(TRUNC(MBSchedule[[#This Row],[Via Dep]]),60*(MBSchedule[[#This Row],[Via Dep]]-TRUNC(MBSchedule[[#This Row],[Via Dep]]))/0.6,0))</f>
        <v/>
      </c>
      <c r="L40" s="125">
        <f>IF(ISBLANK(MBSchedule[[#This Row],[Arrv.]]),"", TIME(TRUNC(MBSchedule[[#This Row],[Arrv.]]),60*(MBSchedule[[#This Row],[Arrv.]]-TRUNC(MBSchedule[[#This Row],[Arrv.]]))/0.6,0))</f>
        <v>0.65625</v>
      </c>
      <c r="M40" s="90" t="s">
        <v>33</v>
      </c>
      <c r="N40" s="104"/>
      <c r="O40" s="90" t="s">
        <v>23</v>
      </c>
      <c r="P40" s="153">
        <v>28</v>
      </c>
      <c r="Q40" s="126">
        <v>14.45</v>
      </c>
      <c r="R40" s="104"/>
      <c r="S40" s="126">
        <v>15.45</v>
      </c>
      <c r="T40" s="153"/>
      <c r="U40" s="153"/>
      <c r="V40" s="153"/>
      <c r="W40" s="153"/>
      <c r="X40" s="104"/>
      <c r="Y40" s="101"/>
      <c r="Z40" s="101" t="str" cm="1">
        <f t="array" ref="Z40">IF(
ISNUMBER(FIND("A",$B40)),
$B40 &amp; IF(ISNUMBER(FIND("A",     INDEX($B41:$B$3247,MATCH(FALSE,ISBLANK($B41:$B$3247),0)))),"", INDEX($B41:$B$3247,MATCH(FALSE,ISBLANK($B41:$B$3247),0))  ),$Z39
)</f>
        <v>GA10T0351</v>
      </c>
      <c r="AA40" s="90" t="str" cm="1">
        <f t="array" ref="AA40">IF(
ISNUMBER(FIND("A",$C40)),
$C40 &amp; IF(ISNUMBER(FIND("A",     INDEX($C41:$C$3247,MATCH(FALSE,ISBLANK($C41:$C$3247),0)))),"", INDEX($C41:$C$3247,MATCH(FALSE,ISBLANK($C41:$C$3247),0))  ),$AA39
)</f>
        <v>MB 5A</v>
      </c>
      <c r="AB40" s="90" t="e">
        <f>_xlfn.IFNA(VLOOKUP(MBSchedule[[#This Row],[ow]], ETMRoutes, 3, FALSE),VLOOKUP(MBSchedule[[#This Row],[re]], ETMRoutes, 3, FALSE))</f>
        <v>#REF!</v>
      </c>
      <c r="AC4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MRG:*:CNC-*PLL*</v>
      </c>
      <c r="AD4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MRG:*:PLL-*CNC*</v>
      </c>
      <c r="AE40" s="90" t="str">
        <f>IF(ISNA(VLOOKUP(MBSchedule[[#This Row],[ow]], ETMRoutes, 3, FALSE)),IF(ISNA(VLOOKUP(MBSchedule[[#This Row],[re]], ETMRoutes, 3, FALSE)),"U","R"), "O")</f>
        <v>O</v>
      </c>
    </row>
    <row r="41" spans="1:31">
      <c r="A41" s="104" t="str">
        <f t="shared" si="0"/>
        <v>MRG</v>
      </c>
      <c r="B41" s="90"/>
      <c r="C41" s="90"/>
      <c r="D41" s="90" t="str">
        <f>_xlfn.IFNA(VLOOKUP(MBSchedule[[#This Row],[From-a]],Loc2Code,2,FALSE),"")</f>
        <v>CNC</v>
      </c>
      <c r="E41" s="90" t="str">
        <f>_xlfn.IFNA(VLOOKUP(MBSchedule[[#This Row],[Via-a]],Loc2Code,2,FALSE),"")</f>
        <v>CUN</v>
      </c>
      <c r="F41" s="90" t="str">
        <f>_xlfn.IFNA(VLOOKUP(MBSchedule[[#This Row],[To-a]],Loc2Code,2,FALSE),"")</f>
        <v>MRG</v>
      </c>
      <c r="G41" s="90" t="str">
        <f>_xlfn.IFNA(VLOOKUP(MBSchedule[[#This Row],[From Code]],Code2Loc,2,FALSE),"")</f>
        <v>CANACONA</v>
      </c>
      <c r="H41" s="90" t="str">
        <f>_xlfn.IFNA(VLOOKUP(MBSchedule[[#This Row],[Via1 Code]],Code2Loc,2,FALSE),"")</f>
        <v>CUNCOLIM</v>
      </c>
      <c r="I41" s="90" t="str">
        <f>_xlfn.IFNA(VLOOKUP(MBSchedule[[#This Row],[Destination Code]],Code2Loc,2,FALSE),"")</f>
        <v>MARGAO</v>
      </c>
      <c r="J41" s="122">
        <f>TIME(TRUNC(MBSchedule[[#This Row],[Dept.]]),60*(MBSchedule[[#This Row],[Dept.]]-TRUNC(MBSchedule[[#This Row],[Dept.]]))/0.6,0)</f>
        <v>0.69444444444444453</v>
      </c>
      <c r="K41" s="122" t="str">
        <f>IF(ISBLANK(MBSchedule[[#This Row],[Via Dep]]),"", TIME(TRUNC(MBSchedule[[#This Row],[Via Dep]]),60*(MBSchedule[[#This Row],[Via Dep]]-TRUNC(MBSchedule[[#This Row],[Via Dep]]))/0.6,0))</f>
        <v/>
      </c>
      <c r="L41" s="122">
        <f>IF(ISBLANK(MBSchedule[[#This Row],[Arrv.]]),"", TIME(TRUNC(MBSchedule[[#This Row],[Arrv.]]),60*(MBSchedule[[#This Row],[Arrv.]]-TRUNC(MBSchedule[[#This Row],[Arrv.]]))/0.6,0))</f>
        <v>0.75</v>
      </c>
      <c r="M41" s="90" t="s">
        <v>23</v>
      </c>
      <c r="N41" s="90" t="s">
        <v>25</v>
      </c>
      <c r="O41" s="90" t="s">
        <v>26</v>
      </c>
      <c r="P41" s="152">
        <v>37</v>
      </c>
      <c r="Q41" s="123">
        <v>16.399999999999999</v>
      </c>
      <c r="R41" s="90"/>
      <c r="S41" s="123">
        <v>18</v>
      </c>
      <c r="T41" s="152"/>
      <c r="U41" s="152"/>
      <c r="V41" s="152"/>
      <c r="W41" s="152"/>
      <c r="X41" s="90"/>
      <c r="Y41" s="92" t="s">
        <v>45</v>
      </c>
      <c r="Z41" s="92" t="str" cm="1">
        <f t="array" ref="Z41">IF(
ISNUMBER(FIND("A",$B41)),
$B41 &amp; IF(ISNUMBER(FIND("A",     INDEX($B42:$B$3247,MATCH(FALSE,ISBLANK($B42:$B$3247),0)))),"", INDEX($B42:$B$3247,MATCH(FALSE,ISBLANK($B42:$B$3247),0))  ),$Z40
)</f>
        <v>GA10T0351</v>
      </c>
      <c r="AA41" s="90" t="str" cm="1">
        <f t="array" ref="AA41">IF(
ISNUMBER(FIND("A",$C41)),
$C41 &amp; IF(ISNUMBER(FIND("A",     INDEX($C42:$C$3247,MATCH(FALSE,ISBLANK($C42:$C$3247),0)))),"", INDEX($C42:$C$3247,MATCH(FALSE,ISBLANK($C42:$C$3247),0))  ),$AA40
)</f>
        <v>MB 5A</v>
      </c>
      <c r="AB41" s="90" t="e">
        <f>_xlfn.IFNA(VLOOKUP(MBSchedule[[#This Row],[ow]], ETMRoutes, 3, FALSE),VLOOKUP(MBSchedule[[#This Row],[re]], ETMRoutes, 3, FALSE))</f>
        <v>#REF!</v>
      </c>
      <c r="AC4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4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41" s="90" t="str">
        <f>IF(ISNA(VLOOKUP(MBSchedule[[#This Row],[ow]], ETMRoutes, 3, FALSE)),IF(ISNA(VLOOKUP(MBSchedule[[#This Row],[re]], ETMRoutes, 3, FALSE)),"U","R"), "O")</f>
        <v>O</v>
      </c>
    </row>
    <row r="42" spans="1:31">
      <c r="A42" s="104" t="str">
        <f t="shared" si="0"/>
        <v>MRG</v>
      </c>
      <c r="B42" s="90"/>
      <c r="C42" s="90"/>
      <c r="D42" s="90" t="str">
        <f>_xlfn.IFNA(VLOOKUP(MBSchedule[[#This Row],[From-a]],Loc2Code,2,FALSE),"")</f>
        <v>MRG</v>
      </c>
      <c r="E42" s="90" t="str">
        <f>_xlfn.IFNA(VLOOKUP(MBSchedule[[#This Row],[Via-a]],Loc2Code,2,FALSE),"")</f>
        <v>CNC</v>
      </c>
      <c r="F42" s="90" t="s">
        <v>2308</v>
      </c>
      <c r="G42" s="90" t="str">
        <f>_xlfn.IFNA(VLOOKUP(MBSchedule[[#This Row],[From Code]],Code2Loc,2,FALSE),"")</f>
        <v>MARGAO</v>
      </c>
      <c r="H42" s="90" t="str">
        <f>_xlfn.IFNA(VLOOKUP(MBSchedule[[#This Row],[Via1 Code]],Code2Loc,2,FALSE),"")</f>
        <v>CANACONA</v>
      </c>
      <c r="I42" s="90" t="str">
        <f>_xlfn.IFNA(VLOOKUP(MBSchedule[[#This Row],[Destination Code]],Code2Loc,2,FALSE),"")</f>
        <v>POIGUINIM</v>
      </c>
      <c r="J42" s="122">
        <f>TIME(TRUNC(MBSchedule[[#This Row],[Dept.]]),60*(MBSchedule[[#This Row],[Dept.]]-TRUNC(MBSchedule[[#This Row],[Dept.]]))/0.6,0)</f>
        <v>0.76736111111111116</v>
      </c>
      <c r="K42" s="122" t="str">
        <f>IF(ISBLANK(MBSchedule[[#This Row],[Via Dep]]),"", TIME(TRUNC(MBSchedule[[#This Row],[Via Dep]]),60*(MBSchedule[[#This Row],[Via Dep]]-TRUNC(MBSchedule[[#This Row],[Via Dep]]))/0.6,0))</f>
        <v/>
      </c>
      <c r="L42" s="122">
        <f>IF(ISBLANK(MBSchedule[[#This Row],[Arrv.]]),"", TIME(TRUNC(MBSchedule[[#This Row],[Arrv.]]),60*(MBSchedule[[#This Row],[Arrv.]]-TRUNC(MBSchedule[[#This Row],[Arrv.]]))/0.6,0))</f>
        <v>0.85069444444444453</v>
      </c>
      <c r="M42" s="90" t="s">
        <v>26</v>
      </c>
      <c r="N42" s="104" t="s">
        <v>23</v>
      </c>
      <c r="O42" s="90" t="s">
        <v>55</v>
      </c>
      <c r="P42" s="152">
        <v>49</v>
      </c>
      <c r="Q42" s="123">
        <v>18.25</v>
      </c>
      <c r="R42" s="123"/>
      <c r="S42" s="123">
        <v>20.25</v>
      </c>
      <c r="T42" s="152">
        <v>1</v>
      </c>
      <c r="U42" s="152">
        <v>1</v>
      </c>
      <c r="V42" s="152"/>
      <c r="W42" s="152"/>
      <c r="X42" s="129">
        <f>SUM(P36:P42)</f>
        <v>228</v>
      </c>
      <c r="Y42" s="101" t="s">
        <v>46</v>
      </c>
      <c r="Z42" s="101" t="str" cm="1">
        <f t="array" ref="Z42">IF(
ISNUMBER(FIND("A",$B42)),
$B42 &amp; IF(ISNUMBER(FIND("A",     INDEX($B43:$B$3247,MATCH(FALSE,ISBLANK($B43:$B$3247),0)))),"", INDEX($B43:$B$3247,MATCH(FALSE,ISBLANK($B43:$B$3247),0))  ),$Z41
)</f>
        <v>GA10T0351</v>
      </c>
      <c r="AA42" s="90" t="str" cm="1">
        <f t="array" ref="AA42">IF(
ISNUMBER(FIND("A",$C42)),
$C42 &amp; IF(ISNUMBER(FIND("A",     INDEX($C43:$C$3247,MATCH(FALSE,ISBLANK($C43:$C$3247),0)))),"", INDEX($C43:$C$3247,MATCH(FALSE,ISBLANK($C43:$C$3247),0))  ),$AA41
)</f>
        <v>MB 5A</v>
      </c>
      <c r="AB42" s="90" t="e">
        <f>_xlfn.IFNA(VLOOKUP(MBSchedule[[#This Row],[ow]], ETMRoutes, 3, FALSE),VLOOKUP(MBSchedule[[#This Row],[re]], ETMRoutes, 3, FALSE))</f>
        <v>#REF!</v>
      </c>
      <c r="AC4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MRG:*:PGN-*CNC-*MRG*</v>
      </c>
      <c r="AD4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MRG:*:MRG-*CNC-*PGN*</v>
      </c>
      <c r="AE42" s="90" t="str">
        <f>IF(ISNA(VLOOKUP(MBSchedule[[#This Row],[ow]], ETMRoutes, 3, FALSE)),IF(ISNA(VLOOKUP(MBSchedule[[#This Row],[re]], ETMRoutes, 3, FALSE)),"U","R"), "O")</f>
        <v>O</v>
      </c>
    </row>
    <row r="43" spans="1:31">
      <c r="A43" s="104" t="str">
        <f t="shared" si="0"/>
        <v>MRG</v>
      </c>
      <c r="B43" s="90" t="s">
        <v>56</v>
      </c>
      <c r="C43" s="90" t="s">
        <v>57</v>
      </c>
      <c r="D43" s="90" t="s">
        <v>3286</v>
      </c>
      <c r="E43" s="90" t="str">
        <f>_xlfn.IFNA(VLOOKUP(MBSchedule[[#This Row],[Via-a]],Loc2Code,2,FALSE),"")</f>
        <v>CNC</v>
      </c>
      <c r="F43" s="90" t="str">
        <f>_xlfn.IFNA(VLOOKUP(MBSchedule[[#This Row],[To-a]],Loc2Code,2,FALSE),"")</f>
        <v>MRG</v>
      </c>
      <c r="G43" s="90" t="str">
        <f>_xlfn.IFNA(VLOOKUP(MBSchedule[[#This Row],[From Code]],Code2Loc,2,FALSE),"")</f>
        <v>PALOLEM</v>
      </c>
      <c r="H43" s="90" t="str">
        <f>_xlfn.IFNA(VLOOKUP(MBSchedule[[#This Row],[Via1 Code]],Code2Loc,2,FALSE),"")</f>
        <v>CANACONA</v>
      </c>
      <c r="I43" s="90" t="str">
        <f>_xlfn.IFNA(VLOOKUP(MBSchedule[[#This Row],[Destination Code]],Code2Loc,2,FALSE),"")</f>
        <v>MARGAO</v>
      </c>
      <c r="J43" s="122">
        <f>TIME(TRUNC(MBSchedule[[#This Row],[Dept.]]),60*(MBSchedule[[#This Row],[Dept.]]-TRUNC(MBSchedule[[#This Row],[Dept.]]))/0.6,0)</f>
        <v>0.28819444444444448</v>
      </c>
      <c r="K43" s="122" t="str">
        <f>IF(ISBLANK(MBSchedule[[#This Row],[Via Dep]]),"", TIME(TRUNC(MBSchedule[[#This Row],[Via Dep]]),60*(MBSchedule[[#This Row],[Via Dep]]-TRUNC(MBSchedule[[#This Row],[Via Dep]]))/0.6,0))</f>
        <v/>
      </c>
      <c r="L43" s="122">
        <f>IF(ISBLANK(MBSchedule[[#This Row],[Arrv.]]),"", TIME(TRUNC(MBSchedule[[#This Row],[Arrv.]]),60*(MBSchedule[[#This Row],[Arrv.]]-TRUNC(MBSchedule[[#This Row],[Arrv.]]))/0.6,0))</f>
        <v>0.35069444444444442</v>
      </c>
      <c r="M43" s="90" t="s">
        <v>58</v>
      </c>
      <c r="N43" s="90" t="s">
        <v>23</v>
      </c>
      <c r="O43" s="90" t="s">
        <v>26</v>
      </c>
      <c r="P43" s="152">
        <v>41</v>
      </c>
      <c r="Q43" s="90">
        <v>6.55</v>
      </c>
      <c r="R43" s="90"/>
      <c r="S43" s="123">
        <v>8.25</v>
      </c>
      <c r="T43" s="152"/>
      <c r="U43" s="152"/>
      <c r="V43" s="152"/>
      <c r="W43" s="152"/>
      <c r="X43" s="90"/>
      <c r="Y43" s="98"/>
      <c r="Z43" s="98" t="str" cm="1">
        <f t="array" ref="Z43">IF(
ISNUMBER(FIND("A",$B43)),
$B43 &amp; IF(ISNUMBER(FIND("A",     INDEX($B44:$B$3247,MATCH(FALSE,ISBLANK($B44:$B$3247),0)))),"", INDEX($B44:$B$3247,MATCH(FALSE,ISBLANK($B44:$B$3247),0))  ),$Z42
)</f>
        <v>GA08T4073</v>
      </c>
      <c r="AA43" s="90" t="str" cm="1">
        <f t="array" ref="AA43">IF(
ISNUMBER(FIND("A",$C43)),
$C43 &amp; IF(ISNUMBER(FIND("A",     INDEX($C44:$C$3247,MATCH(FALSE,ISBLANK($C44:$C$3247),0)))),"", INDEX($C44:$C$3247,MATCH(FALSE,ISBLANK($C44:$C$3247),0))  ),$AA42
)</f>
        <v>MB 6A</v>
      </c>
      <c r="AB43" s="90" t="e">
        <f>_xlfn.IFNA(VLOOKUP(MBSchedule[[#This Row],[ow]], ETMRoutes, 3, FALSE),VLOOKUP(MBSchedule[[#This Row],[re]], ETMRoutes, 3, FALSE))</f>
        <v>#REF!</v>
      </c>
      <c r="AC4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D4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E43" s="90" t="str">
        <f>IF(ISNA(VLOOKUP(MBSchedule[[#This Row],[ow]], ETMRoutes, 3, FALSE)),IF(ISNA(VLOOKUP(MBSchedule[[#This Row],[re]], ETMRoutes, 3, FALSE)),"U","R"), "O")</f>
        <v>O</v>
      </c>
    </row>
    <row r="44" spans="1:31">
      <c r="A44" s="104" t="str">
        <f t="shared" si="0"/>
        <v>MRG</v>
      </c>
      <c r="B44" s="90"/>
      <c r="C44" s="90"/>
      <c r="D44" s="90" t="str">
        <f>_xlfn.IFNA(VLOOKUP(MBSchedule[[#This Row],[From-a]],Loc2Code,2,FALSE),"")</f>
        <v>MRG</v>
      </c>
      <c r="E44" s="90" t="str">
        <f>_xlfn.IFNA(VLOOKUP(MBSchedule[[#This Row],[Via-a]],Loc2Code,2,FALSE),"")</f>
        <v>CNC</v>
      </c>
      <c r="F44" s="90" t="s">
        <v>2675</v>
      </c>
      <c r="G44" s="90" t="str">
        <f>_xlfn.IFNA(VLOOKUP(MBSchedule[[#This Row],[From Code]],Code2Loc,2,FALSE),"")</f>
        <v>MARGAO</v>
      </c>
      <c r="H44" s="90" t="str">
        <f>_xlfn.IFNA(VLOOKUP(MBSchedule[[#This Row],[Via1 Code]],Code2Loc,2,FALSE),"")</f>
        <v>CANACONA</v>
      </c>
      <c r="I44" s="90" t="str">
        <f>_xlfn.IFNA(VLOOKUP(MBSchedule[[#This Row],[Destination Code]],Code2Loc,2,FALSE),"")</f>
        <v>SHRISTHAL</v>
      </c>
      <c r="J44" s="122">
        <f>TIME(TRUNC(MBSchedule[[#This Row],[Dept.]]),60*(MBSchedule[[#This Row],[Dept.]]-TRUNC(MBSchedule[[#This Row],[Dept.]]))/0.6,0)</f>
        <v>0.35416666666666669</v>
      </c>
      <c r="K44" s="122" t="str">
        <f>IF(ISBLANK(MBSchedule[[#This Row],[Via Dep]]),"", TIME(TRUNC(MBSchedule[[#This Row],[Via Dep]]),60*(MBSchedule[[#This Row],[Via Dep]]-TRUNC(MBSchedule[[#This Row],[Via Dep]]))/0.6,0))</f>
        <v/>
      </c>
      <c r="L44" s="122">
        <f>IF(ISBLANK(MBSchedule[[#This Row],[Arrv.]]),"", TIME(TRUNC(MBSchedule[[#This Row],[Arrv.]]),60*(MBSchedule[[#This Row],[Arrv.]]-TRUNC(MBSchedule[[#This Row],[Arrv.]]))/0.6,0))</f>
        <v>0.41666666666666669</v>
      </c>
      <c r="M44" s="90" t="s">
        <v>26</v>
      </c>
      <c r="N44" s="90" t="s">
        <v>23</v>
      </c>
      <c r="O44" s="90" t="s">
        <v>59</v>
      </c>
      <c r="P44" s="152">
        <v>45</v>
      </c>
      <c r="Q44" s="123">
        <v>8.3000000000000007</v>
      </c>
      <c r="R44" s="90"/>
      <c r="S44" s="123">
        <v>10</v>
      </c>
      <c r="T44" s="152"/>
      <c r="U44" s="152"/>
      <c r="V44" s="152"/>
      <c r="W44" s="152"/>
      <c r="X44" s="90"/>
      <c r="Y44" s="98"/>
      <c r="Z44" s="98" t="str" cm="1">
        <f t="array" ref="Z44">IF(
ISNUMBER(FIND("A",$B44)),
$B44 &amp; IF(ISNUMBER(FIND("A",     INDEX($B45:$B$3247,MATCH(FALSE,ISBLANK($B45:$B$3247),0)))),"", INDEX($B45:$B$3247,MATCH(FALSE,ISBLANK($B45:$B$3247),0))  ),$Z43
)</f>
        <v>GA08T4073</v>
      </c>
      <c r="AA44" s="90" t="str" cm="1">
        <f t="array" ref="AA44">IF(
ISNUMBER(FIND("A",$C44)),
$C44 &amp; IF(ISNUMBER(FIND("A",     INDEX($C45:$C$3247,MATCH(FALSE,ISBLANK($C45:$C$3247),0)))),"", INDEX($C45:$C$3247,MATCH(FALSE,ISBLANK($C45:$C$3247),0))  ),$AA43
)</f>
        <v>MB 6A</v>
      </c>
      <c r="AB44" s="90" t="e">
        <f>_xlfn.IFNA(VLOOKUP(MBSchedule[[#This Row],[ow]], ETMRoutes, 3, FALSE),VLOOKUP(MBSchedule[[#This Row],[re]], ETMRoutes, 3, FALSE))</f>
        <v>#REF!</v>
      </c>
      <c r="AC4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MRG:*:SRI-*CNC-*MRG*</v>
      </c>
      <c r="AD4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MRG:*:MRG-*CNC-*SRI*</v>
      </c>
      <c r="AE44" s="90" t="str">
        <f>IF(ISNA(VLOOKUP(MBSchedule[[#This Row],[ow]], ETMRoutes, 3, FALSE)),IF(ISNA(VLOOKUP(MBSchedule[[#This Row],[re]], ETMRoutes, 3, FALSE)),"U","R"), "O")</f>
        <v>O</v>
      </c>
    </row>
    <row r="45" spans="1:31">
      <c r="A45" s="104" t="str">
        <f t="shared" si="0"/>
        <v>MRG</v>
      </c>
      <c r="B45" s="90"/>
      <c r="C45" s="90"/>
      <c r="D45" s="90" t="s">
        <v>2675</v>
      </c>
      <c r="E45" s="90" t="str">
        <f>_xlfn.IFNA(VLOOKUP(MBSchedule[[#This Row],[Via-a]],Loc2Code,2,FALSE),"")</f>
        <v/>
      </c>
      <c r="F45" s="90" t="s">
        <v>3286</v>
      </c>
      <c r="G45" s="90" t="str">
        <f>_xlfn.IFNA(VLOOKUP(MBSchedule[[#This Row],[From Code]],Code2Loc,2,FALSE),"")</f>
        <v>SHRISTHAL</v>
      </c>
      <c r="H45" s="90" t="str">
        <f>_xlfn.IFNA(VLOOKUP(MBSchedule[[#This Row],[Via1 Code]],Code2Loc,2,FALSE),"")</f>
        <v/>
      </c>
      <c r="I45" s="90" t="str">
        <f>_xlfn.IFNA(VLOOKUP(MBSchedule[[#This Row],[Destination Code]],Code2Loc,2,FALSE),"")</f>
        <v>PALOLEM</v>
      </c>
      <c r="J45" s="122">
        <f>TIME(TRUNC(MBSchedule[[#This Row],[Dept.]]),60*(MBSchedule[[#This Row],[Dept.]]-TRUNC(MBSchedule[[#This Row],[Dept.]]))/0.6,0)</f>
        <v>0.4236111111111111</v>
      </c>
      <c r="K45" s="122" t="str">
        <f>IF(ISBLANK(MBSchedule[[#This Row],[Via Dep]]),"", TIME(TRUNC(MBSchedule[[#This Row],[Via Dep]]),60*(MBSchedule[[#This Row],[Via Dep]]-TRUNC(MBSchedule[[#This Row],[Via Dep]]))/0.6,0))</f>
        <v/>
      </c>
      <c r="L45" s="122">
        <f>IF(ISBLANK(MBSchedule[[#This Row],[Arrv.]]),"", TIME(TRUNC(MBSchedule[[#This Row],[Arrv.]]),60*(MBSchedule[[#This Row],[Arrv.]]-TRUNC(MBSchedule[[#This Row],[Arrv.]]))/0.6,0))</f>
        <v>0.4375</v>
      </c>
      <c r="M45" s="90" t="s">
        <v>59</v>
      </c>
      <c r="N45" s="90"/>
      <c r="O45" s="90" t="s">
        <v>58</v>
      </c>
      <c r="P45" s="152">
        <v>8</v>
      </c>
      <c r="Q45" s="123">
        <v>10.1</v>
      </c>
      <c r="R45" s="90"/>
      <c r="S45" s="123">
        <v>10.3</v>
      </c>
      <c r="T45" s="152"/>
      <c r="U45" s="152"/>
      <c r="V45" s="152"/>
      <c r="W45" s="152"/>
      <c r="X45" s="90"/>
      <c r="Y45" s="98"/>
      <c r="Z45" s="98" t="str" cm="1">
        <f t="array" ref="Z45">IF(
ISNUMBER(FIND("A",$B45)),
$B45 &amp; IF(ISNUMBER(FIND("A",     INDEX($B46:$B$3247,MATCH(FALSE,ISBLANK($B46:$B$3247),0)))),"", INDEX($B46:$B$3247,MATCH(FALSE,ISBLANK($B46:$B$3247),0))  ),$Z44
)</f>
        <v>GA08T4073</v>
      </c>
      <c r="AA45" s="90" t="str" cm="1">
        <f t="array" ref="AA45">IF(
ISNUMBER(FIND("A",$C45)),
$C45 &amp; IF(ISNUMBER(FIND("A",     INDEX($C46:$C$3247,MATCH(FALSE,ISBLANK($C46:$C$3247),0)))),"", INDEX($C46:$C$3247,MATCH(FALSE,ISBLANK($C46:$C$3247),0))  ),$AA44
)</f>
        <v>MB 6A</v>
      </c>
      <c r="AB45" s="90" t="e">
        <f>_xlfn.IFNA(VLOOKUP(MBSchedule[[#This Row],[ow]], ETMRoutes, 3, FALSE),VLOOKUP(MBSchedule[[#This Row],[re]], ETMRoutes, 3, FALSE))</f>
        <v>#REF!</v>
      </c>
      <c r="AC4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MRG:*:PLM-*SRI*</v>
      </c>
      <c r="AD4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MRG:*:SRI-*PLM*</v>
      </c>
      <c r="AE45" s="90" t="str">
        <f>IF(ISNA(VLOOKUP(MBSchedule[[#This Row],[ow]], ETMRoutes, 3, FALSE)),IF(ISNA(VLOOKUP(MBSchedule[[#This Row],[re]], ETMRoutes, 3, FALSE)),"U","R"), "O")</f>
        <v>O</v>
      </c>
    </row>
    <row r="46" spans="1:31">
      <c r="A46" s="104" t="str">
        <f t="shared" si="0"/>
        <v>MRG</v>
      </c>
      <c r="B46" s="90"/>
      <c r="C46" s="90"/>
      <c r="D46" s="90" t="s">
        <v>3286</v>
      </c>
      <c r="E46" s="90" t="str">
        <f>_xlfn.IFNA(VLOOKUP(MBSchedule[[#This Row],[Via-a]],Loc2Code,2,FALSE),"")</f>
        <v>CNC</v>
      </c>
      <c r="F46" s="90" t="str">
        <f>_xlfn.IFNA(VLOOKUP(MBSchedule[[#This Row],[To-a]],Loc2Code,2,FALSE),"")</f>
        <v>MRG</v>
      </c>
      <c r="G46" s="90" t="str">
        <f>_xlfn.IFNA(VLOOKUP(MBSchedule[[#This Row],[From Code]],Code2Loc,2,FALSE),"")</f>
        <v>PALOLEM</v>
      </c>
      <c r="H46" s="90" t="str">
        <f>_xlfn.IFNA(VLOOKUP(MBSchedule[[#This Row],[Via1 Code]],Code2Loc,2,FALSE),"")</f>
        <v>CANACONA</v>
      </c>
      <c r="I46" s="90" t="str">
        <f>_xlfn.IFNA(VLOOKUP(MBSchedule[[#This Row],[Destination Code]],Code2Loc,2,FALSE),"")</f>
        <v>MARGAO</v>
      </c>
      <c r="J46" s="122">
        <f>TIME(TRUNC(MBSchedule[[#This Row],[Dept.]]),60*(MBSchedule[[#This Row],[Dept.]]-TRUNC(MBSchedule[[#This Row],[Dept.]]))/0.6,0)</f>
        <v>0.44791666666666669</v>
      </c>
      <c r="K46" s="122" t="str">
        <f>IF(ISBLANK(MBSchedule[[#This Row],[Via Dep]]),"", TIME(TRUNC(MBSchedule[[#This Row],[Via Dep]]),60*(MBSchedule[[#This Row],[Via Dep]]-TRUNC(MBSchedule[[#This Row],[Via Dep]]))/0.6,0))</f>
        <v/>
      </c>
      <c r="L46" s="122">
        <f>IF(ISBLANK(MBSchedule[[#This Row],[Arrv.]]),"", TIME(TRUNC(MBSchedule[[#This Row],[Arrv.]]),60*(MBSchedule[[#This Row],[Arrv.]]-TRUNC(MBSchedule[[#This Row],[Arrv.]]))/0.6,0))</f>
        <v>0.5</v>
      </c>
      <c r="M46" s="90" t="s">
        <v>58</v>
      </c>
      <c r="N46" s="90" t="s">
        <v>23</v>
      </c>
      <c r="O46" s="90" t="s">
        <v>26</v>
      </c>
      <c r="P46" s="152">
        <v>41</v>
      </c>
      <c r="Q46" s="90">
        <v>10.45</v>
      </c>
      <c r="R46" s="90"/>
      <c r="S46" s="123">
        <v>12</v>
      </c>
      <c r="T46" s="152"/>
      <c r="U46" s="152"/>
      <c r="V46" s="152"/>
      <c r="W46" s="152"/>
      <c r="X46" s="90"/>
      <c r="Y46" s="92"/>
      <c r="Z46" s="92" t="str" cm="1">
        <f t="array" ref="Z46">IF(
ISNUMBER(FIND("A",$B46)),
$B46 &amp; IF(ISNUMBER(FIND("A",     INDEX($B47:$B$3247,MATCH(FALSE,ISBLANK($B47:$B$3247),0)))),"", INDEX($B47:$B$3247,MATCH(FALSE,ISBLANK($B47:$B$3247),0))  ),$Z45
)</f>
        <v>GA08T4073</v>
      </c>
      <c r="AA46" s="90" t="str" cm="1">
        <f t="array" ref="AA46">IF(
ISNUMBER(FIND("A",$C46)),
$C46 &amp; IF(ISNUMBER(FIND("A",     INDEX($C47:$C$3247,MATCH(FALSE,ISBLANK($C47:$C$3247),0)))),"", INDEX($C47:$C$3247,MATCH(FALSE,ISBLANK($C47:$C$3247),0))  ),$AA45
)</f>
        <v>MB 6A</v>
      </c>
      <c r="AB46" s="90" t="e">
        <f>_xlfn.IFNA(VLOOKUP(MBSchedule[[#This Row],[ow]], ETMRoutes, 3, FALSE),VLOOKUP(MBSchedule[[#This Row],[re]], ETMRoutes, 3, FALSE))</f>
        <v>#REF!</v>
      </c>
      <c r="AC4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D4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E46" s="90" t="str">
        <f>IF(ISNA(VLOOKUP(MBSchedule[[#This Row],[ow]], ETMRoutes, 3, FALSE)),IF(ISNA(VLOOKUP(MBSchedule[[#This Row],[re]], ETMRoutes, 3, FALSE)),"U","R"), "O")</f>
        <v>O</v>
      </c>
    </row>
    <row r="47" spans="1:31">
      <c r="A47" s="104" t="str">
        <f t="shared" si="0"/>
        <v>MRG</v>
      </c>
      <c r="B47" s="104"/>
      <c r="C47" s="104"/>
      <c r="D47" s="104" t="str">
        <f>_xlfn.IFNA(VLOOKUP(MBSchedule[[#This Row],[From-a]],Loc2Code,2,FALSE),"")</f>
        <v>MRG</v>
      </c>
      <c r="E47" s="104" t="str">
        <f>_xlfn.IFNA(VLOOKUP(MBSchedule[[#This Row],[Via-a]],Loc2Code,2,FALSE),"")</f>
        <v>CNC</v>
      </c>
      <c r="F47" s="90" t="s">
        <v>3286</v>
      </c>
      <c r="G47" s="104" t="str">
        <f>_xlfn.IFNA(VLOOKUP(MBSchedule[[#This Row],[From Code]],Code2Loc,2,FALSE),"")</f>
        <v>MARGAO</v>
      </c>
      <c r="H47" s="104" t="str">
        <f>_xlfn.IFNA(VLOOKUP(MBSchedule[[#This Row],[Via1 Code]],Code2Loc,2,FALSE),"")</f>
        <v>CANACONA</v>
      </c>
      <c r="I47" s="104" t="str">
        <f>_xlfn.IFNA(VLOOKUP(MBSchedule[[#This Row],[Destination Code]],Code2Loc,2,FALSE),"")</f>
        <v>PALOLEM</v>
      </c>
      <c r="J47" s="125">
        <f>TIME(TRUNC(MBSchedule[[#This Row],[Dept.]]),60*(MBSchedule[[#This Row],[Dept.]]-TRUNC(MBSchedule[[#This Row],[Dept.]]))/0.6,0)</f>
        <v>0.55555555555555558</v>
      </c>
      <c r="K47" s="125" t="str">
        <f>IF(ISBLANK(MBSchedule[[#This Row],[Via Dep]]),"", TIME(TRUNC(MBSchedule[[#This Row],[Via Dep]]),60*(MBSchedule[[#This Row],[Via Dep]]-TRUNC(MBSchedule[[#This Row],[Via Dep]]))/0.6,0))</f>
        <v/>
      </c>
      <c r="L47" s="125">
        <f>IF(ISBLANK(MBSchedule[[#This Row],[Arrv.]]),"", TIME(TRUNC(MBSchedule[[#This Row],[Arrv.]]),60*(MBSchedule[[#This Row],[Arrv.]]-TRUNC(MBSchedule[[#This Row],[Arrv.]]))/0.6,0))</f>
        <v>0.60763888888888895</v>
      </c>
      <c r="M47" s="90" t="s">
        <v>26</v>
      </c>
      <c r="N47" s="104" t="s">
        <v>23</v>
      </c>
      <c r="O47" s="90" t="s">
        <v>58</v>
      </c>
      <c r="P47" s="153">
        <v>41</v>
      </c>
      <c r="Q47" s="126">
        <v>13.2</v>
      </c>
      <c r="R47" s="104"/>
      <c r="S47" s="126">
        <v>14.35</v>
      </c>
      <c r="T47" s="153"/>
      <c r="U47" s="153"/>
      <c r="V47" s="153"/>
      <c r="W47" s="153"/>
      <c r="X47" s="104"/>
      <c r="Y47" s="101"/>
      <c r="Z47" s="101" t="str" cm="1">
        <f t="array" ref="Z47">IF(
ISNUMBER(FIND("A",$B47)),
$B47 &amp; IF(ISNUMBER(FIND("A",     INDEX($B48:$B$3247,MATCH(FALSE,ISBLANK($B48:$B$3247),0)))),"", INDEX($B48:$B$3247,MATCH(FALSE,ISBLANK($B48:$B$3247),0))  ),$Z46
)</f>
        <v>GA08T4073</v>
      </c>
      <c r="AA47" s="90" t="str" cm="1">
        <f t="array" ref="AA47">IF(
ISNUMBER(FIND("A",$C47)),
$C47 &amp; IF(ISNUMBER(FIND("A",     INDEX($C48:$C$3247,MATCH(FALSE,ISBLANK($C48:$C$3247),0)))),"", INDEX($C48:$C$3247,MATCH(FALSE,ISBLANK($C48:$C$3247),0))  ),$AA46
)</f>
        <v>MB 6A</v>
      </c>
      <c r="AB47" s="90" t="e">
        <f>_xlfn.IFNA(VLOOKUP(MBSchedule[[#This Row],[ow]], ETMRoutes, 3, FALSE),VLOOKUP(MBSchedule[[#This Row],[re]], ETMRoutes, 3, FALSE))</f>
        <v>#REF!</v>
      </c>
      <c r="AC4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D4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E47" s="90" t="str">
        <f>IF(ISNA(VLOOKUP(MBSchedule[[#This Row],[ow]], ETMRoutes, 3, FALSE)),IF(ISNA(VLOOKUP(MBSchedule[[#This Row],[re]], ETMRoutes, 3, FALSE)),"U","R"), "O")</f>
        <v>O</v>
      </c>
    </row>
    <row r="48" spans="1:31" ht="15.75" customHeight="1">
      <c r="A48" s="104" t="str">
        <f t="shared" si="0"/>
        <v>MRG</v>
      </c>
      <c r="B48" s="90"/>
      <c r="C48" s="90"/>
      <c r="D48" s="90" t="s">
        <v>3286</v>
      </c>
      <c r="E48" s="90" t="str">
        <f>_xlfn.IFNA(VLOOKUP(MBSchedule[[#This Row],[Via-a]],Loc2Code,2,FALSE),"")</f>
        <v>CNC</v>
      </c>
      <c r="F48" s="90" t="str">
        <f>_xlfn.IFNA(VLOOKUP(MBSchedule[[#This Row],[To-a]],Loc2Code,2,FALSE),"")</f>
        <v>MRG</v>
      </c>
      <c r="G48" s="90" t="str">
        <f>_xlfn.IFNA(VLOOKUP(MBSchedule[[#This Row],[From Code]],Code2Loc,2,FALSE),"")</f>
        <v>PALOLEM</v>
      </c>
      <c r="H48" s="90" t="str">
        <f>_xlfn.IFNA(VLOOKUP(MBSchedule[[#This Row],[Via1 Code]],Code2Loc,2,FALSE),"")</f>
        <v>CANACONA</v>
      </c>
      <c r="I48" s="90" t="str">
        <f>_xlfn.IFNA(VLOOKUP(MBSchedule[[#This Row],[Destination Code]],Code2Loc,2,FALSE),"")</f>
        <v>MARGAO</v>
      </c>
      <c r="J48" s="122">
        <f>TIME(TRUNC(MBSchedule[[#This Row],[Dept.]]),60*(MBSchedule[[#This Row],[Dept.]]-TRUNC(MBSchedule[[#This Row],[Dept.]]))/0.6,0)</f>
        <v>0.62152777777777779</v>
      </c>
      <c r="K48" s="122" t="str">
        <f>IF(ISBLANK(MBSchedule[[#This Row],[Via Dep]]),"", TIME(TRUNC(MBSchedule[[#This Row],[Via Dep]]),60*(MBSchedule[[#This Row],[Via Dep]]-TRUNC(MBSchedule[[#This Row],[Via Dep]]))/0.6,0))</f>
        <v/>
      </c>
      <c r="L48" s="122">
        <f>IF(ISBLANK(MBSchedule[[#This Row],[Arrv.]]),"", TIME(TRUNC(MBSchedule[[#This Row],[Arrv.]]),60*(MBSchedule[[#This Row],[Arrv.]]-TRUNC(MBSchedule[[#This Row],[Arrv.]]))/0.6,0))</f>
        <v>0.67708333333333337</v>
      </c>
      <c r="M48" s="90" t="s">
        <v>58</v>
      </c>
      <c r="N48" s="90" t="s">
        <v>23</v>
      </c>
      <c r="O48" s="90" t="s">
        <v>26</v>
      </c>
      <c r="P48" s="152">
        <v>41</v>
      </c>
      <c r="Q48" s="123">
        <v>14.55</v>
      </c>
      <c r="R48" s="90"/>
      <c r="S48" s="123">
        <v>16.149999999999999</v>
      </c>
      <c r="T48" s="152"/>
      <c r="U48" s="152"/>
      <c r="V48" s="152"/>
      <c r="W48" s="152"/>
      <c r="X48" s="90"/>
      <c r="Y48" s="92" t="s">
        <v>45</v>
      </c>
      <c r="Z48" s="92" t="str" cm="1">
        <f t="array" ref="Z48">IF(
ISNUMBER(FIND("A",$B48)),
$B48 &amp; IF(ISNUMBER(FIND("A",     INDEX($B49:$B$3247,MATCH(FALSE,ISBLANK($B49:$B$3247),0)))),"", INDEX($B49:$B$3247,MATCH(FALSE,ISBLANK($B49:$B$3247),0))  ),$Z47
)</f>
        <v>GA08T4073</v>
      </c>
      <c r="AA48" s="90" t="str" cm="1">
        <f t="array" ref="AA48">IF(
ISNUMBER(FIND("A",$C48)),
$C48 &amp; IF(ISNUMBER(FIND("A",     INDEX($C49:$C$3247,MATCH(FALSE,ISBLANK($C49:$C$3247),0)))),"", INDEX($C49:$C$3247,MATCH(FALSE,ISBLANK($C49:$C$3247),0))  ),$AA47
)</f>
        <v>MB 6A</v>
      </c>
      <c r="AB48" s="90" t="e">
        <f>_xlfn.IFNA(VLOOKUP(MBSchedule[[#This Row],[ow]], ETMRoutes, 3, FALSE),VLOOKUP(MBSchedule[[#This Row],[re]], ETMRoutes, 3, FALSE))</f>
        <v>#REF!</v>
      </c>
      <c r="AC4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D4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E48" s="90" t="str">
        <f>IF(ISNA(VLOOKUP(MBSchedule[[#This Row],[ow]], ETMRoutes, 3, FALSE)),IF(ISNA(VLOOKUP(MBSchedule[[#This Row],[re]], ETMRoutes, 3, FALSE)),"U","R"), "O")</f>
        <v>O</v>
      </c>
    </row>
    <row r="49" spans="1:31">
      <c r="A49" s="104" t="str">
        <f t="shared" si="0"/>
        <v>MRG</v>
      </c>
      <c r="B49" s="90"/>
      <c r="C49" s="90"/>
      <c r="D49" s="90" t="str">
        <f>_xlfn.IFNA(VLOOKUP(MBSchedule[[#This Row],[From-a]],Loc2Code,2,FALSE),"")</f>
        <v>MRG</v>
      </c>
      <c r="E49" s="90" t="str">
        <f>_xlfn.IFNA(VLOOKUP(MBSchedule[[#This Row],[Via-a]],Loc2Code,2,FALSE),"")</f>
        <v>CNC</v>
      </c>
      <c r="F49" s="90" t="s">
        <v>3286</v>
      </c>
      <c r="G49" s="90" t="str">
        <f>_xlfn.IFNA(VLOOKUP(MBSchedule[[#This Row],[From Code]],Code2Loc,2,FALSE),"")</f>
        <v>MARGAO</v>
      </c>
      <c r="H49" s="90" t="str">
        <f>_xlfn.IFNA(VLOOKUP(MBSchedule[[#This Row],[Via1 Code]],Code2Loc,2,FALSE),"")</f>
        <v>CANACONA</v>
      </c>
      <c r="I49" s="90" t="str">
        <f>_xlfn.IFNA(VLOOKUP(MBSchedule[[#This Row],[Destination Code]],Code2Loc,2,FALSE),"")</f>
        <v>PALOLEM</v>
      </c>
      <c r="J49" s="122">
        <f>TIME(TRUNC(MBSchedule[[#This Row],[Dept.]]),60*(MBSchedule[[#This Row],[Dept.]]-TRUNC(MBSchedule[[#This Row],[Dept.]]))/0.6,0)</f>
        <v>0.70486111111111116</v>
      </c>
      <c r="K49" s="122" t="str">
        <f>IF(ISBLANK(MBSchedule[[#This Row],[Via Dep]]),"", TIME(TRUNC(MBSchedule[[#This Row],[Via Dep]]),60*(MBSchedule[[#This Row],[Via Dep]]-TRUNC(MBSchedule[[#This Row],[Via Dep]]))/0.6,0))</f>
        <v/>
      </c>
      <c r="L49" s="122">
        <f>IF(ISBLANK(MBSchedule[[#This Row],[Arrv.]]),"", TIME(TRUNC(MBSchedule[[#This Row],[Arrv.]]),60*(MBSchedule[[#This Row],[Arrv.]]-TRUNC(MBSchedule[[#This Row],[Arrv.]]))/0.6,0))</f>
        <v>0.77083333333333337</v>
      </c>
      <c r="M49" s="90" t="s">
        <v>26</v>
      </c>
      <c r="N49" s="104" t="s">
        <v>23</v>
      </c>
      <c r="O49" s="90" t="s">
        <v>58</v>
      </c>
      <c r="P49" s="152">
        <v>41</v>
      </c>
      <c r="Q49" s="123">
        <v>16.55</v>
      </c>
      <c r="R49" s="123"/>
      <c r="S49" s="123">
        <v>18.3</v>
      </c>
      <c r="T49" s="152">
        <v>1</v>
      </c>
      <c r="U49" s="152">
        <v>1</v>
      </c>
      <c r="V49" s="152"/>
      <c r="W49" s="152"/>
      <c r="X49" s="129">
        <f>SUM(P43:P49)</f>
        <v>258</v>
      </c>
      <c r="Y49" s="128" t="s">
        <v>60</v>
      </c>
      <c r="Z49" s="128" t="str" cm="1">
        <f t="array" ref="Z49">IF(
ISNUMBER(FIND("A",$B49)),
$B49 &amp; IF(ISNUMBER(FIND("A",     INDEX($B50:$B$3247,MATCH(FALSE,ISBLANK($B50:$B$3247),0)))),"", INDEX($B50:$B$3247,MATCH(FALSE,ISBLANK($B50:$B$3247),0))  ),$Z48
)</f>
        <v>GA08T4073</v>
      </c>
      <c r="AA49" s="90" t="str" cm="1">
        <f t="array" ref="AA49">IF(
ISNUMBER(FIND("A",$C49)),
$C49 &amp; IF(ISNUMBER(FIND("A",     INDEX($C50:$C$3247,MATCH(FALSE,ISBLANK($C50:$C$3247),0)))),"", INDEX($C50:$C$3247,MATCH(FALSE,ISBLANK($C50:$C$3247),0))  ),$AA48
)</f>
        <v>MB 6A</v>
      </c>
      <c r="AB49" s="90" t="e">
        <f>_xlfn.IFNA(VLOOKUP(MBSchedule[[#This Row],[ow]], ETMRoutes, 3, FALSE),VLOOKUP(MBSchedule[[#This Row],[re]], ETMRoutes, 3, FALSE))</f>
        <v>#REF!</v>
      </c>
      <c r="AC4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D4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E49" s="90" t="str">
        <f>IF(ISNA(VLOOKUP(MBSchedule[[#This Row],[ow]], ETMRoutes, 3, FALSE)),IF(ISNA(VLOOKUP(MBSchedule[[#This Row],[re]], ETMRoutes, 3, FALSE)),"U","R"), "O")</f>
        <v>O</v>
      </c>
    </row>
    <row r="50" spans="1:31">
      <c r="A50" s="104" t="str">
        <f t="shared" si="0"/>
        <v>MRG</v>
      </c>
      <c r="B50" s="90" t="s">
        <v>61</v>
      </c>
      <c r="C50" s="90" t="s">
        <v>62</v>
      </c>
      <c r="D50" s="90" t="str">
        <f>_xlfn.IFNA(VLOOKUP(MBSchedule[[#This Row],[From-a]],Loc2Code,2,FALSE),"")</f>
        <v>PLL</v>
      </c>
      <c r="E50" s="90" t="str">
        <f>_xlfn.IFNA(VLOOKUP(MBSchedule[[#This Row],[Via-a]],Loc2Code,2,FALSE),"")</f>
        <v>CNC</v>
      </c>
      <c r="F50" s="90" t="str">
        <f>_xlfn.IFNA(VLOOKUP(MBSchedule[[#This Row],[To-a]],Loc2Code,2,FALSE),"")</f>
        <v>MRG</v>
      </c>
      <c r="G50" s="90" t="str">
        <f>_xlfn.IFNA(VLOOKUP(MBSchedule[[#This Row],[From Code]],Code2Loc,2,FALSE),"")</f>
        <v>POLLEM</v>
      </c>
      <c r="H50" s="90" t="str">
        <f>_xlfn.IFNA(VLOOKUP(MBSchedule[[#This Row],[Via1 Code]],Code2Loc,2,FALSE),"")</f>
        <v>CANACONA</v>
      </c>
      <c r="I50" s="90" t="str">
        <f>_xlfn.IFNA(VLOOKUP(MBSchedule[[#This Row],[Destination Code]],Code2Loc,2,FALSE),"")</f>
        <v>MARGAO</v>
      </c>
      <c r="J50" s="122">
        <f>TIME(TRUNC(MBSchedule[[#This Row],[Dept.]]),60*(MBSchedule[[#This Row],[Dept.]]-TRUNC(MBSchedule[[#This Row],[Dept.]]))/0.6,0)</f>
        <v>0.25694444444444448</v>
      </c>
      <c r="K50" s="122" t="str">
        <f>IF(ISBLANK(MBSchedule[[#This Row],[Via Dep]]),"", TIME(TRUNC(MBSchedule[[#This Row],[Via Dep]]),60*(MBSchedule[[#This Row],[Via Dep]]-TRUNC(MBSchedule[[#This Row],[Via Dep]]))/0.6,0))</f>
        <v/>
      </c>
      <c r="L50" s="122">
        <f>IF(ISBLANK(MBSchedule[[#This Row],[Arrv.]]),"", TIME(TRUNC(MBSchedule[[#This Row],[Arrv.]]),60*(MBSchedule[[#This Row],[Arrv.]]-TRUNC(MBSchedule[[#This Row],[Arrv.]]))/0.6,0))</f>
        <v>0.34027777777777773</v>
      </c>
      <c r="M50" s="90" t="s">
        <v>33</v>
      </c>
      <c r="N50" s="90" t="s">
        <v>23</v>
      </c>
      <c r="O50" s="90" t="s">
        <v>26</v>
      </c>
      <c r="P50" s="152">
        <v>65</v>
      </c>
      <c r="Q50" s="123">
        <v>6.1</v>
      </c>
      <c r="R50" s="123"/>
      <c r="S50" s="123">
        <v>8.1</v>
      </c>
      <c r="T50" s="152"/>
      <c r="U50" s="152"/>
      <c r="V50" s="152"/>
      <c r="W50" s="152"/>
      <c r="X50" s="90"/>
      <c r="Y50" s="98"/>
      <c r="Z50" s="98" t="str" cm="1">
        <f t="array" ref="Z50">IF(
ISNUMBER(FIND("A",$B50)),
$B50 &amp; IF(ISNUMBER(FIND("A",     INDEX($B51:$B$3247,MATCH(FALSE,ISBLANK($B51:$B$3247),0)))),"", INDEX($B51:$B$3247,MATCH(FALSE,ISBLANK($B51:$B$3247),0))  ),$Z49
)</f>
        <v>GA02U4068</v>
      </c>
      <c r="AA50" s="90" t="str" cm="1">
        <f t="array" ref="AA50">IF(
ISNUMBER(FIND("A",$C50)),
$C50 &amp; IF(ISNUMBER(FIND("A",     INDEX($C51:$C$3247,MATCH(FALSE,ISBLANK($C51:$C$3247),0)))),"", INDEX($C51:$C$3247,MATCH(FALSE,ISBLANK($C51:$C$3247),0))  ),$AA49
)</f>
        <v>MB 7A</v>
      </c>
      <c r="AB50" s="90" t="e">
        <f>_xlfn.IFNA(VLOOKUP(MBSchedule[[#This Row],[ow]], ETMRoutes, 3, FALSE),VLOOKUP(MBSchedule[[#This Row],[re]], ETMRoutes, 3, FALSE))</f>
        <v>#REF!</v>
      </c>
      <c r="AC5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D5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E50" s="90" t="str">
        <f>IF(ISNA(VLOOKUP(MBSchedule[[#This Row],[ow]], ETMRoutes, 3, FALSE)),IF(ISNA(VLOOKUP(MBSchedule[[#This Row],[re]], ETMRoutes, 3, FALSE)),"U","R"), "O")</f>
        <v>O</v>
      </c>
    </row>
    <row r="51" spans="1:31">
      <c r="A51" s="104" t="str">
        <f t="shared" si="0"/>
        <v>MRG</v>
      </c>
      <c r="B51" s="90"/>
      <c r="C51" s="90"/>
      <c r="D51" s="90" t="str">
        <f>_xlfn.IFNA(VLOOKUP(MBSchedule[[#This Row],[From-a]],Loc2Code,2,FALSE),"")</f>
        <v>MRG</v>
      </c>
      <c r="E51" s="90" t="str">
        <f>_xlfn.IFNA(VLOOKUP(MBSchedule[[#This Row],[Via-a]],Loc2Code,2,FALSE),"")</f>
        <v>CNC</v>
      </c>
      <c r="F51" s="90" t="s">
        <v>2308</v>
      </c>
      <c r="G51" s="90" t="str">
        <f>_xlfn.IFNA(VLOOKUP(MBSchedule[[#This Row],[From Code]],Code2Loc,2,FALSE),"")</f>
        <v>MARGAO</v>
      </c>
      <c r="H51" s="90" t="str">
        <f>_xlfn.IFNA(VLOOKUP(MBSchedule[[#This Row],[Via1 Code]],Code2Loc,2,FALSE),"")</f>
        <v>CANACONA</v>
      </c>
      <c r="I51" s="90" t="str">
        <f>_xlfn.IFNA(VLOOKUP(MBSchedule[[#This Row],[Destination Code]],Code2Loc,2,FALSE),"")</f>
        <v>POIGUINIM</v>
      </c>
      <c r="J51" s="122">
        <f>TIME(TRUNC(MBSchedule[[#This Row],[Dept.]]),60*(MBSchedule[[#This Row],[Dept.]]-TRUNC(MBSchedule[[#This Row],[Dept.]]))/0.6,0)</f>
        <v>0.36458333333333331</v>
      </c>
      <c r="K51" s="122" t="str">
        <f>IF(ISBLANK(MBSchedule[[#This Row],[Via Dep]]),"", TIME(TRUNC(MBSchedule[[#This Row],[Via Dep]]),60*(MBSchedule[[#This Row],[Via Dep]]-TRUNC(MBSchedule[[#This Row],[Via Dep]]))/0.6,0))</f>
        <v/>
      </c>
      <c r="L51" s="122">
        <f>IF(ISBLANK(MBSchedule[[#This Row],[Arrv.]]),"", TIME(TRUNC(MBSchedule[[#This Row],[Arrv.]]),60*(MBSchedule[[#This Row],[Arrv.]]-TRUNC(MBSchedule[[#This Row],[Arrv.]]))/0.6,0))</f>
        <v>0.42708333333333331</v>
      </c>
      <c r="M51" s="90" t="s">
        <v>26</v>
      </c>
      <c r="N51" s="90" t="s">
        <v>23</v>
      </c>
      <c r="O51" s="90" t="s">
        <v>49</v>
      </c>
      <c r="P51" s="152">
        <v>49</v>
      </c>
      <c r="Q51" s="123">
        <v>8.4499999999999993</v>
      </c>
      <c r="R51" s="90"/>
      <c r="S51" s="123">
        <v>10.15</v>
      </c>
      <c r="T51" s="152"/>
      <c r="U51" s="152"/>
      <c r="V51" s="152"/>
      <c r="W51" s="152"/>
      <c r="X51" s="90"/>
      <c r="Y51" s="98"/>
      <c r="Z51" s="98" t="str" cm="1">
        <f t="array" ref="Z51">IF(
ISNUMBER(FIND("A",$B51)),
$B51 &amp; IF(ISNUMBER(FIND("A",     INDEX($B52:$B$3247,MATCH(FALSE,ISBLANK($B52:$B$3247),0)))),"", INDEX($B52:$B$3247,MATCH(FALSE,ISBLANK($B52:$B$3247),0))  ),$Z50
)</f>
        <v>GA02U4068</v>
      </c>
      <c r="AA51" s="90" t="str" cm="1">
        <f t="array" ref="AA51">IF(
ISNUMBER(FIND("A",$C51)),
$C51 &amp; IF(ISNUMBER(FIND("A",     INDEX($C52:$C$3247,MATCH(FALSE,ISBLANK($C52:$C$3247),0)))),"", INDEX($C52:$C$3247,MATCH(FALSE,ISBLANK($C52:$C$3247),0))  ),$AA50
)</f>
        <v>MB 7A</v>
      </c>
      <c r="AB51" s="90" t="e">
        <f>_xlfn.IFNA(VLOOKUP(MBSchedule[[#This Row],[ow]], ETMRoutes, 3, FALSE),VLOOKUP(MBSchedule[[#This Row],[re]], ETMRoutes, 3, FALSE))</f>
        <v>#REF!</v>
      </c>
      <c r="AC5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MRG:*:PGN-*CNC-*MRG*</v>
      </c>
      <c r="AD5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MRG:*:MRG-*CNC-*PGN*</v>
      </c>
      <c r="AE51" s="90" t="str">
        <f>IF(ISNA(VLOOKUP(MBSchedule[[#This Row],[ow]], ETMRoutes, 3, FALSE)),IF(ISNA(VLOOKUP(MBSchedule[[#This Row],[re]], ETMRoutes, 3, FALSE)),"U","R"), "O")</f>
        <v>O</v>
      </c>
    </row>
    <row r="52" spans="1:31">
      <c r="A52" s="104" t="str">
        <f t="shared" si="0"/>
        <v>MRG</v>
      </c>
      <c r="B52" s="90"/>
      <c r="C52" s="90"/>
      <c r="D52" s="90" t="s">
        <v>2308</v>
      </c>
      <c r="E52" s="90" t="str">
        <f>_xlfn.IFNA(VLOOKUP(MBSchedule[[#This Row],[Via-a]],Loc2Code,2,FALSE),"")</f>
        <v>CNC</v>
      </c>
      <c r="F52" s="90" t="str">
        <f>_xlfn.IFNA(VLOOKUP(MBSchedule[[#This Row],[To-a]],Loc2Code,2,FALSE),"")</f>
        <v>MRG</v>
      </c>
      <c r="G52" s="90" t="str">
        <f>_xlfn.IFNA(VLOOKUP(MBSchedule[[#This Row],[From Code]],Code2Loc,2,FALSE),"")</f>
        <v>POIGUINIM</v>
      </c>
      <c r="H52" s="90" t="str">
        <f>_xlfn.IFNA(VLOOKUP(MBSchedule[[#This Row],[Via1 Code]],Code2Loc,2,FALSE),"")</f>
        <v>CANACONA</v>
      </c>
      <c r="I52" s="90" t="str">
        <f>_xlfn.IFNA(VLOOKUP(MBSchedule[[#This Row],[Destination Code]],Code2Loc,2,FALSE),"")</f>
        <v>MARGAO</v>
      </c>
      <c r="J52" s="122">
        <f>TIME(TRUNC(MBSchedule[[#This Row],[Dept.]]),60*(MBSchedule[[#This Row],[Dept.]]-TRUNC(MBSchedule[[#This Row],[Dept.]]))/0.6,0)</f>
        <v>0.44444444444444442</v>
      </c>
      <c r="K52" s="122" t="str">
        <f>IF(ISBLANK(MBSchedule[[#This Row],[Via Dep]]),"", TIME(TRUNC(MBSchedule[[#This Row],[Via Dep]]),60*(MBSchedule[[#This Row],[Via Dep]]-TRUNC(MBSchedule[[#This Row],[Via Dep]]))/0.6,0))</f>
        <v/>
      </c>
      <c r="L52" s="122">
        <f>IF(ISBLANK(MBSchedule[[#This Row],[Arrv.]]),"", TIME(TRUNC(MBSchedule[[#This Row],[Arrv.]]),60*(MBSchedule[[#This Row],[Arrv.]]-TRUNC(MBSchedule[[#This Row],[Arrv.]]))/0.6,0))</f>
        <v>0.51388888888888895</v>
      </c>
      <c r="M52" s="90" t="s">
        <v>49</v>
      </c>
      <c r="N52" s="90" t="s">
        <v>23</v>
      </c>
      <c r="O52" s="91" t="s">
        <v>26</v>
      </c>
      <c r="P52" s="152">
        <v>49</v>
      </c>
      <c r="Q52" s="123">
        <v>10.4</v>
      </c>
      <c r="R52" s="90"/>
      <c r="S52" s="123">
        <v>12.2</v>
      </c>
      <c r="T52" s="152"/>
      <c r="U52" s="152"/>
      <c r="V52" s="152"/>
      <c r="W52" s="152"/>
      <c r="X52" s="90"/>
      <c r="Y52" s="98"/>
      <c r="Z52" s="98" t="str" cm="1">
        <f t="array" ref="Z52">IF(
ISNUMBER(FIND("A",$B52)),
$B52 &amp; IF(ISNUMBER(FIND("A",     INDEX($B53:$B$3247,MATCH(FALSE,ISBLANK($B53:$B$3247),0)))),"", INDEX($B53:$B$3247,MATCH(FALSE,ISBLANK($B53:$B$3247),0))  ),$Z51
)</f>
        <v>GA02U4068</v>
      </c>
      <c r="AA52" s="90" t="str" cm="1">
        <f t="array" ref="AA52">IF(
ISNUMBER(FIND("A",$C52)),
$C52 &amp; IF(ISNUMBER(FIND("A",     INDEX($C53:$C$3247,MATCH(FALSE,ISBLANK($C53:$C$3247),0)))),"", INDEX($C53:$C$3247,MATCH(FALSE,ISBLANK($C53:$C$3247),0))  ),$AA51
)</f>
        <v>MB 7A</v>
      </c>
      <c r="AB52" s="90" t="e">
        <f>_xlfn.IFNA(VLOOKUP(MBSchedule[[#This Row],[ow]], ETMRoutes, 3, FALSE),VLOOKUP(MBSchedule[[#This Row],[re]], ETMRoutes, 3, FALSE))</f>
        <v>#REF!</v>
      </c>
      <c r="AC5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MRG:*:MRG-*CNC-*PGN*</v>
      </c>
      <c r="AD5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MRG:*:PGN-*CNC-*MRG*</v>
      </c>
      <c r="AE52" s="90" t="str">
        <f>IF(ISNA(VLOOKUP(MBSchedule[[#This Row],[ow]], ETMRoutes, 3, FALSE)),IF(ISNA(VLOOKUP(MBSchedule[[#This Row],[re]], ETMRoutes, 3, FALSE)),"U","R"), "O")</f>
        <v>O</v>
      </c>
    </row>
    <row r="53" spans="1:31">
      <c r="A53" s="104" t="str">
        <f t="shared" si="0"/>
        <v>MRG</v>
      </c>
      <c r="B53" s="90"/>
      <c r="C53" s="90"/>
      <c r="D53" s="90" t="str">
        <f>_xlfn.IFNA(VLOOKUP(MBSchedule[[#This Row],[From-a]],Loc2Code,2,FALSE),"")</f>
        <v>MRG</v>
      </c>
      <c r="E53" s="90" t="str">
        <f>_xlfn.IFNA(VLOOKUP(MBSchedule[[#This Row],[Via-a]],Loc2Code,2,FALSE),"")</f>
        <v>CNC</v>
      </c>
      <c r="F53" s="90" t="str">
        <f>_xlfn.IFNA(VLOOKUP(MBSchedule[[#This Row],[To-a]],Loc2Code,2,FALSE),"")</f>
        <v>PLL</v>
      </c>
      <c r="G53" s="90" t="str">
        <f>_xlfn.IFNA(VLOOKUP(MBSchedule[[#This Row],[From Code]],Code2Loc,2,FALSE),"")</f>
        <v>MARGAO</v>
      </c>
      <c r="H53" s="90" t="str">
        <f>_xlfn.IFNA(VLOOKUP(MBSchedule[[#This Row],[Via1 Code]],Code2Loc,2,FALSE),"")</f>
        <v>CANACONA</v>
      </c>
      <c r="I53" s="90" t="str">
        <f>_xlfn.IFNA(VLOOKUP(MBSchedule[[#This Row],[Destination Code]],Code2Loc,2,FALSE),"")</f>
        <v>POLLEM</v>
      </c>
      <c r="J53" s="122">
        <f>TIME(TRUNC(MBSchedule[[#This Row],[Dept.]]),60*(MBSchedule[[#This Row],[Dept.]]-TRUNC(MBSchedule[[#This Row],[Dept.]]))/0.6,0)</f>
        <v>0.51736111111111105</v>
      </c>
      <c r="K53" s="122" t="str">
        <f>IF(ISBLANK(MBSchedule[[#This Row],[Via Dep]]),"", TIME(TRUNC(MBSchedule[[#This Row],[Via Dep]]),60*(MBSchedule[[#This Row],[Via Dep]]-TRUNC(MBSchedule[[#This Row],[Via Dep]]))/0.6,0))</f>
        <v/>
      </c>
      <c r="L53" s="122">
        <f>IF(ISBLANK(MBSchedule[[#This Row],[Arrv.]]),"", TIME(TRUNC(MBSchedule[[#This Row],[Arrv.]]),60*(MBSchedule[[#This Row],[Arrv.]]-TRUNC(MBSchedule[[#This Row],[Arrv.]]))/0.6,0))</f>
        <v>0.60069444444444442</v>
      </c>
      <c r="M53" s="91" t="s">
        <v>26</v>
      </c>
      <c r="N53" s="90" t="s">
        <v>23</v>
      </c>
      <c r="O53" s="90" t="s">
        <v>33</v>
      </c>
      <c r="P53" s="152">
        <v>65</v>
      </c>
      <c r="Q53" s="123">
        <v>12.25</v>
      </c>
      <c r="R53" s="90"/>
      <c r="S53" s="123">
        <v>14.25</v>
      </c>
      <c r="T53" s="152"/>
      <c r="U53" s="152"/>
      <c r="V53" s="152"/>
      <c r="W53" s="152"/>
      <c r="X53" s="90"/>
      <c r="Y53" s="92"/>
      <c r="Z53" s="92" t="str" cm="1">
        <f t="array" ref="Z53">IF(
ISNUMBER(FIND("A",$B53)),
$B53 &amp; IF(ISNUMBER(FIND("A",     INDEX($B54:$B$3247,MATCH(FALSE,ISBLANK($B54:$B$3247),0)))),"", INDEX($B54:$B$3247,MATCH(FALSE,ISBLANK($B54:$B$3247),0))  ),$Z52
)</f>
        <v>GA02U4068</v>
      </c>
      <c r="AA53" s="90" t="str" cm="1">
        <f t="array" ref="AA53">IF(
ISNUMBER(FIND("A",$C53)),
$C53 &amp; IF(ISNUMBER(FIND("A",     INDEX($C54:$C$3247,MATCH(FALSE,ISBLANK($C54:$C$3247),0)))),"", INDEX($C54:$C$3247,MATCH(FALSE,ISBLANK($C54:$C$3247),0))  ),$AA52
)</f>
        <v>MB 7A</v>
      </c>
      <c r="AB53" s="90" t="e">
        <f>_xlfn.IFNA(VLOOKUP(MBSchedule[[#This Row],[ow]], ETMRoutes, 3, FALSE),VLOOKUP(MBSchedule[[#This Row],[re]], ETMRoutes, 3, FALSE))</f>
        <v>#REF!</v>
      </c>
      <c r="AC5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5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53" s="90" t="str">
        <f>IF(ISNA(VLOOKUP(MBSchedule[[#This Row],[ow]], ETMRoutes, 3, FALSE)),IF(ISNA(VLOOKUP(MBSchedule[[#This Row],[re]], ETMRoutes, 3, FALSE)),"U","R"), "O")</f>
        <v>O</v>
      </c>
    </row>
    <row r="54" spans="1:31">
      <c r="A54" s="104" t="str">
        <f t="shared" si="0"/>
        <v>MRG</v>
      </c>
      <c r="B54" s="104"/>
      <c r="C54" s="104"/>
      <c r="D54" s="104" t="str">
        <f>_xlfn.IFNA(VLOOKUP(MBSchedule[[#This Row],[From-a]],Loc2Code,2,FALSE),"")</f>
        <v>PLL</v>
      </c>
      <c r="E54" s="104" t="str">
        <f>_xlfn.IFNA(VLOOKUP(MBSchedule[[#This Row],[Via-a]],Loc2Code,2,FALSE),"")</f>
        <v>CNC</v>
      </c>
      <c r="F54" s="104" t="str">
        <f>_xlfn.IFNA(VLOOKUP(MBSchedule[[#This Row],[To-a]],Loc2Code,2,FALSE),"")</f>
        <v>MRG</v>
      </c>
      <c r="G54" s="104" t="str">
        <f>_xlfn.IFNA(VLOOKUP(MBSchedule[[#This Row],[From Code]],Code2Loc,2,FALSE),"")</f>
        <v>POLLEM</v>
      </c>
      <c r="H54" s="104" t="str">
        <f>_xlfn.IFNA(VLOOKUP(MBSchedule[[#This Row],[Via1 Code]],Code2Loc,2,FALSE),"")</f>
        <v>CANACONA</v>
      </c>
      <c r="I54" s="104" t="str">
        <f>_xlfn.IFNA(VLOOKUP(MBSchedule[[#This Row],[Destination Code]],Code2Loc,2,FALSE),"")</f>
        <v>MARGAO</v>
      </c>
      <c r="J54" s="125">
        <f>TIME(TRUNC(MBSchedule[[#This Row],[Dept.]]),60*(MBSchedule[[#This Row],[Dept.]]-TRUNC(MBSchedule[[#This Row],[Dept.]]))/0.6,0)</f>
        <v>0.61111111111111105</v>
      </c>
      <c r="K54" s="125" t="str">
        <f>IF(ISBLANK(MBSchedule[[#This Row],[Via Dep]]),"", TIME(TRUNC(MBSchedule[[#This Row],[Via Dep]]),60*(MBSchedule[[#This Row],[Via Dep]]-TRUNC(MBSchedule[[#This Row],[Via Dep]]))/0.6,0))</f>
        <v/>
      </c>
      <c r="L54" s="125">
        <f>IF(ISBLANK(MBSchedule[[#This Row],[Arrv.]]),"", TIME(TRUNC(MBSchedule[[#This Row],[Arrv.]]),60*(MBSchedule[[#This Row],[Arrv.]]-TRUNC(MBSchedule[[#This Row],[Arrv.]]))/0.6,0))</f>
        <v>0.69444444444444453</v>
      </c>
      <c r="M54" s="90" t="s">
        <v>33</v>
      </c>
      <c r="N54" s="90" t="s">
        <v>23</v>
      </c>
      <c r="O54" s="90" t="s">
        <v>26</v>
      </c>
      <c r="P54" s="153">
        <v>65</v>
      </c>
      <c r="Q54" s="126">
        <v>14.4</v>
      </c>
      <c r="R54" s="104"/>
      <c r="S54" s="126">
        <v>16.399999999999999</v>
      </c>
      <c r="T54" s="153"/>
      <c r="U54" s="153"/>
      <c r="V54" s="153"/>
      <c r="W54" s="153"/>
      <c r="X54" s="104"/>
      <c r="Y54" s="92" t="s">
        <v>45</v>
      </c>
      <c r="Z54" s="92" t="str" cm="1">
        <f t="array" ref="Z54">IF(
ISNUMBER(FIND("A",$B54)),
$B54 &amp; IF(ISNUMBER(FIND("A",     INDEX($B55:$B$3247,MATCH(FALSE,ISBLANK($B55:$B$3247),0)))),"", INDEX($B55:$B$3247,MATCH(FALSE,ISBLANK($B55:$B$3247),0))  ),$Z53
)</f>
        <v>GA02U4068</v>
      </c>
      <c r="AA54" s="90" t="str" cm="1">
        <f t="array" ref="AA54">IF(
ISNUMBER(FIND("A",$C54)),
$C54 &amp; IF(ISNUMBER(FIND("A",     INDEX($C55:$C$3247,MATCH(FALSE,ISBLANK($C55:$C$3247),0)))),"", INDEX($C55:$C$3247,MATCH(FALSE,ISBLANK($C55:$C$3247),0))  ),$AA53
)</f>
        <v>MB 7A</v>
      </c>
      <c r="AB54" s="90" t="e">
        <f>_xlfn.IFNA(VLOOKUP(MBSchedule[[#This Row],[ow]], ETMRoutes, 3, FALSE),VLOOKUP(MBSchedule[[#This Row],[re]], ETMRoutes, 3, FALSE))</f>
        <v>#REF!</v>
      </c>
      <c r="AC5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D5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E54" s="90" t="str">
        <f>IF(ISNA(VLOOKUP(MBSchedule[[#This Row],[ow]], ETMRoutes, 3, FALSE)),IF(ISNA(VLOOKUP(MBSchedule[[#This Row],[re]], ETMRoutes, 3, FALSE)),"U","R"), "O")</f>
        <v>O</v>
      </c>
    </row>
    <row r="55" spans="1:31">
      <c r="A55" s="104" t="str">
        <f t="shared" si="0"/>
        <v>MRG</v>
      </c>
      <c r="B55" s="90"/>
      <c r="C55" s="90"/>
      <c r="D55" s="90" t="str">
        <f>_xlfn.IFNA(VLOOKUP(MBSchedule[[#This Row],[From-a]],Loc2Code,2,FALSE),"")</f>
        <v>MRG</v>
      </c>
      <c r="E55" s="90" t="str">
        <f>_xlfn.IFNA(VLOOKUP(MBSchedule[[#This Row],[Via-a]],Loc2Code,2,FALSE),"")</f>
        <v>CNC</v>
      </c>
      <c r="F55" s="90" t="str">
        <f>_xlfn.IFNA(VLOOKUP(MBSchedule[[#This Row],[To-a]],Loc2Code,2,FALSE),"")</f>
        <v>PLL</v>
      </c>
      <c r="G55" s="90" t="str">
        <f>_xlfn.IFNA(VLOOKUP(MBSchedule[[#This Row],[From Code]],Code2Loc,2,FALSE),"")</f>
        <v>MARGAO</v>
      </c>
      <c r="H55" s="90" t="str">
        <f>_xlfn.IFNA(VLOOKUP(MBSchedule[[#This Row],[Via1 Code]],Code2Loc,2,FALSE),"")</f>
        <v>CANACONA</v>
      </c>
      <c r="I55" s="90" t="str">
        <f>_xlfn.IFNA(VLOOKUP(MBSchedule[[#This Row],[Destination Code]],Code2Loc,2,FALSE),"")</f>
        <v>POLLEM</v>
      </c>
      <c r="J55" s="122">
        <f>TIME(TRUNC(MBSchedule[[#This Row],[Dept.]]),60*(MBSchedule[[#This Row],[Dept.]]-TRUNC(MBSchedule[[#This Row],[Dept.]]))/0.6,0)</f>
        <v>0.71180555555555547</v>
      </c>
      <c r="K55" s="122" t="str">
        <f>IF(ISBLANK(MBSchedule[[#This Row],[Via Dep]]),"", TIME(TRUNC(MBSchedule[[#This Row],[Via Dep]]),60*(MBSchedule[[#This Row],[Via Dep]]-TRUNC(MBSchedule[[#This Row],[Via Dep]]))/0.6,0))</f>
        <v/>
      </c>
      <c r="L55" s="122">
        <f>IF(ISBLANK(MBSchedule[[#This Row],[Arrv.]]),"", TIME(TRUNC(MBSchedule[[#This Row],[Arrv.]]),60*(MBSchedule[[#This Row],[Arrv.]]-TRUNC(MBSchedule[[#This Row],[Arrv.]]))/0.6,0))</f>
        <v>0.79513888888888884</v>
      </c>
      <c r="M55" s="90" t="s">
        <v>26</v>
      </c>
      <c r="N55" s="90" t="s">
        <v>23</v>
      </c>
      <c r="O55" s="90" t="s">
        <v>33</v>
      </c>
      <c r="P55" s="152">
        <v>65</v>
      </c>
      <c r="Q55" s="123">
        <v>17.05</v>
      </c>
      <c r="R55" s="90"/>
      <c r="S55" s="123">
        <v>19.05</v>
      </c>
      <c r="T55" s="152">
        <v>1</v>
      </c>
      <c r="U55" s="152">
        <v>1</v>
      </c>
      <c r="V55" s="152"/>
      <c r="W55" s="152"/>
      <c r="X55" s="129">
        <f>SUM(P50:P55)</f>
        <v>358</v>
      </c>
      <c r="Y55" s="101" t="s">
        <v>60</v>
      </c>
      <c r="Z55" s="101" t="str" cm="1">
        <f t="array" ref="Z55">IF(
ISNUMBER(FIND("A",$B55)),
$B55 &amp; IF(ISNUMBER(FIND("A",     INDEX($B56:$B$3247,MATCH(FALSE,ISBLANK($B56:$B$3247),0)))),"", INDEX($B56:$B$3247,MATCH(FALSE,ISBLANK($B56:$B$3247),0))  ),$Z54
)</f>
        <v>GA02U4068</v>
      </c>
      <c r="AA55" s="90" t="str" cm="1">
        <f t="array" ref="AA55">IF(
ISNUMBER(FIND("A",$C55)),
$C55 &amp; IF(ISNUMBER(FIND("A",     INDEX($C56:$C$3247,MATCH(FALSE,ISBLANK($C56:$C$3247),0)))),"", INDEX($C56:$C$3247,MATCH(FALSE,ISBLANK($C56:$C$3247),0))  ),$AA54
)</f>
        <v>MB 7A</v>
      </c>
      <c r="AB55" s="90" t="e">
        <f>_xlfn.IFNA(VLOOKUP(MBSchedule[[#This Row],[ow]], ETMRoutes, 3, FALSE),VLOOKUP(MBSchedule[[#This Row],[re]], ETMRoutes, 3, FALSE))</f>
        <v>#REF!</v>
      </c>
      <c r="AC5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5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55" s="90" t="str">
        <f>IF(ISNA(VLOOKUP(MBSchedule[[#This Row],[ow]], ETMRoutes, 3, FALSE)),IF(ISNA(VLOOKUP(MBSchedule[[#This Row],[re]], ETMRoutes, 3, FALSE)),"U","R"), "O")</f>
        <v>O</v>
      </c>
    </row>
    <row r="56" spans="1:31">
      <c r="A56" s="104" t="str">
        <f t="shared" si="0"/>
        <v>MRG</v>
      </c>
      <c r="B56" s="90" t="s">
        <v>63</v>
      </c>
      <c r="C56" s="90" t="s">
        <v>64</v>
      </c>
      <c r="D56" s="90" t="s">
        <v>3286</v>
      </c>
      <c r="E56" s="90" t="str">
        <f>_xlfn.IFNA(VLOOKUP(MBSchedule[[#This Row],[Via-a]],Loc2Code,2,FALSE),"")</f>
        <v>CNC</v>
      </c>
      <c r="F56" s="90" t="str">
        <f>_xlfn.IFNA(VLOOKUP(MBSchedule[[#This Row],[To-a]],Loc2Code,2,FALSE),"")</f>
        <v>MRG</v>
      </c>
      <c r="G56" s="90" t="str">
        <f>_xlfn.IFNA(VLOOKUP(MBSchedule[[#This Row],[From Code]],Code2Loc,2,FALSE),"")</f>
        <v>PALOLEM</v>
      </c>
      <c r="H56" s="90" t="str">
        <f>_xlfn.IFNA(VLOOKUP(MBSchedule[[#This Row],[Via1 Code]],Code2Loc,2,FALSE),"")</f>
        <v>CANACONA</v>
      </c>
      <c r="I56" s="90" t="str">
        <f>_xlfn.IFNA(VLOOKUP(MBSchedule[[#This Row],[Destination Code]],Code2Loc,2,FALSE),"")</f>
        <v>MARGAO</v>
      </c>
      <c r="J56" s="122">
        <f>TIME(TRUNC(MBSchedule[[#This Row],[Dept.]]),60*(MBSchedule[[#This Row],[Dept.]]-TRUNC(MBSchedule[[#This Row],[Dept.]]))/0.6,0)</f>
        <v>0.27083333333333331</v>
      </c>
      <c r="K56" s="122" t="str">
        <f>IF(ISBLANK(MBSchedule[[#This Row],[Via Dep]]),"", TIME(TRUNC(MBSchedule[[#This Row],[Via Dep]]),60*(MBSchedule[[#This Row],[Via Dep]]-TRUNC(MBSchedule[[#This Row],[Via Dep]]))/0.6,0))</f>
        <v/>
      </c>
      <c r="L56" s="122">
        <f>IF(ISBLANK(MBSchedule[[#This Row],[Arrv.]]),"", TIME(TRUNC(MBSchedule[[#This Row],[Arrv.]]),60*(MBSchedule[[#This Row],[Arrv.]]-TRUNC(MBSchedule[[#This Row],[Arrv.]]))/0.6,0))</f>
        <v>0.33333333333333331</v>
      </c>
      <c r="M56" s="90" t="s">
        <v>58</v>
      </c>
      <c r="N56" s="90" t="s">
        <v>23</v>
      </c>
      <c r="O56" s="90" t="s">
        <v>26</v>
      </c>
      <c r="P56" s="152">
        <v>41</v>
      </c>
      <c r="Q56" s="123">
        <v>6.3</v>
      </c>
      <c r="R56" s="123"/>
      <c r="S56" s="123">
        <v>8</v>
      </c>
      <c r="T56" s="152"/>
      <c r="U56" s="152"/>
      <c r="V56" s="152"/>
      <c r="W56" s="152"/>
      <c r="X56" s="90"/>
      <c r="Y56" s="98"/>
      <c r="Z56" s="98" t="str" cm="1">
        <f t="array" ref="Z56">IF(
ISNUMBER(FIND("A",$B56)),
$B56 &amp; IF(ISNUMBER(FIND("A",     INDEX($B57:$B$3247,MATCH(FALSE,ISBLANK($B57:$B$3247),0)))),"", INDEX($B57:$B$3247,MATCH(FALSE,ISBLANK($B57:$B$3247),0))  ),$Z55
)</f>
        <v>GA09U4448</v>
      </c>
      <c r="AA56" s="90" t="str" cm="1">
        <f t="array" ref="AA56">IF(
ISNUMBER(FIND("A",$C56)),
$C56 &amp; IF(ISNUMBER(FIND("A",     INDEX($C57:$C$3247,MATCH(FALSE,ISBLANK($C57:$C$3247),0)))),"", INDEX($C57:$C$3247,MATCH(FALSE,ISBLANK($C57:$C$3247),0))  ),$AA55
)</f>
        <v>MB 8A</v>
      </c>
      <c r="AB56" s="90" t="e">
        <f>_xlfn.IFNA(VLOOKUP(MBSchedule[[#This Row],[ow]], ETMRoutes, 3, FALSE),VLOOKUP(MBSchedule[[#This Row],[re]], ETMRoutes, 3, FALSE))</f>
        <v>#REF!</v>
      </c>
      <c r="AC5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D5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E56" s="90" t="str">
        <f>IF(ISNA(VLOOKUP(MBSchedule[[#This Row],[ow]], ETMRoutes, 3, FALSE)),IF(ISNA(VLOOKUP(MBSchedule[[#This Row],[re]], ETMRoutes, 3, FALSE)),"U","R"), "O")</f>
        <v>O</v>
      </c>
    </row>
    <row r="57" spans="1:31">
      <c r="A57" s="104" t="str">
        <f t="shared" si="0"/>
        <v>MRG</v>
      </c>
      <c r="B57" s="90"/>
      <c r="C57" s="90"/>
      <c r="D57" s="90" t="str">
        <f>_xlfn.IFNA(VLOOKUP(MBSchedule[[#This Row],[From-a]],Loc2Code,2,FALSE),"")</f>
        <v>MRG</v>
      </c>
      <c r="E57" s="90" t="str">
        <f>_xlfn.IFNA(VLOOKUP(MBSchedule[[#This Row],[Via-a]],Loc2Code,2,FALSE),"")</f>
        <v>CNC</v>
      </c>
      <c r="F57" s="90" t="str">
        <f>_xlfn.IFNA(VLOOKUP(MBSchedule[[#This Row],[To-a]],Loc2Code,2,FALSE),"")</f>
        <v>SRI</v>
      </c>
      <c r="G57" s="90" t="str">
        <f>_xlfn.IFNA(VLOOKUP(MBSchedule[[#This Row],[From Code]],Code2Loc,2,FALSE),"")</f>
        <v>MARGAO</v>
      </c>
      <c r="H57" s="90" t="str">
        <f>_xlfn.IFNA(VLOOKUP(MBSchedule[[#This Row],[Via1 Code]],Code2Loc,2,FALSE),"")</f>
        <v>CANACONA</v>
      </c>
      <c r="I57" s="90" t="str">
        <f>_xlfn.IFNA(VLOOKUP(MBSchedule[[#This Row],[Destination Code]],Code2Loc,2,FALSE),"")</f>
        <v>SHRISTHAL</v>
      </c>
      <c r="J57" s="122">
        <f>TIME(TRUNC(MBSchedule[[#This Row],[Dept.]]),60*(MBSchedule[[#This Row],[Dept.]]-TRUNC(MBSchedule[[#This Row],[Dept.]]))/0.6,0)</f>
        <v>0.33680555555555558</v>
      </c>
      <c r="K57" s="122" t="str">
        <f>IF(ISBLANK(MBSchedule[[#This Row],[Via Dep]]),"", TIME(TRUNC(MBSchedule[[#This Row],[Via Dep]]),60*(MBSchedule[[#This Row],[Via Dep]]-TRUNC(MBSchedule[[#This Row],[Via Dep]]))/0.6,0))</f>
        <v/>
      </c>
      <c r="L57" s="122">
        <f>IF(ISBLANK(MBSchedule[[#This Row],[Arrv.]]),"", TIME(TRUNC(MBSchedule[[#This Row],[Arrv.]]),60*(MBSchedule[[#This Row],[Arrv.]]-TRUNC(MBSchedule[[#This Row],[Arrv.]]))/0.6,0))</f>
        <v>0.39583333333333331</v>
      </c>
      <c r="M57" s="90" t="s">
        <v>26</v>
      </c>
      <c r="N57" s="90" t="s">
        <v>23</v>
      </c>
      <c r="O57" s="91" t="s">
        <v>65</v>
      </c>
      <c r="P57" s="152">
        <v>41</v>
      </c>
      <c r="Q57" s="123">
        <v>8.0500000000000007</v>
      </c>
      <c r="R57" s="90"/>
      <c r="S57" s="123">
        <v>9.3000000000000007</v>
      </c>
      <c r="T57" s="152"/>
      <c r="U57" s="152"/>
      <c r="V57" s="152"/>
      <c r="W57" s="152"/>
      <c r="X57" s="90"/>
      <c r="Y57" s="98"/>
      <c r="Z57" s="98" t="str" cm="1">
        <f t="array" ref="Z57">IF(
ISNUMBER(FIND("A",$B57)),
$B57 &amp; IF(ISNUMBER(FIND("A",     INDEX($B58:$B$3247,MATCH(FALSE,ISBLANK($B58:$B$3247),0)))),"", INDEX($B58:$B$3247,MATCH(FALSE,ISBLANK($B58:$B$3247),0))  ),$Z56
)</f>
        <v>GA09U4448</v>
      </c>
      <c r="AA57" s="90" t="str" cm="1">
        <f t="array" ref="AA57">IF(
ISNUMBER(FIND("A",$C57)),
$C57 &amp; IF(ISNUMBER(FIND("A",     INDEX($C58:$C$3247,MATCH(FALSE,ISBLANK($C58:$C$3247),0)))),"", INDEX($C58:$C$3247,MATCH(FALSE,ISBLANK($C58:$C$3247),0))  ),$AA56
)</f>
        <v>MB 8A</v>
      </c>
      <c r="AB57" s="90" t="e">
        <f>_xlfn.IFNA(VLOOKUP(MBSchedule[[#This Row],[ow]], ETMRoutes, 3, FALSE),VLOOKUP(MBSchedule[[#This Row],[re]], ETMRoutes, 3, FALSE))</f>
        <v>#REF!</v>
      </c>
      <c r="AC5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MRG:*:SRI-*CNC-*MRG*</v>
      </c>
      <c r="AD5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MRG:*:MRG-*CNC-*SRI*</v>
      </c>
      <c r="AE57" s="90" t="str">
        <f>IF(ISNA(VLOOKUP(MBSchedule[[#This Row],[ow]], ETMRoutes, 3, FALSE)),IF(ISNA(VLOOKUP(MBSchedule[[#This Row],[re]], ETMRoutes, 3, FALSE)),"U","R"), "O")</f>
        <v>O</v>
      </c>
    </row>
    <row r="58" spans="1:31">
      <c r="A58" s="104" t="str">
        <f t="shared" si="0"/>
        <v>MRG</v>
      </c>
      <c r="B58" s="90"/>
      <c r="C58" s="90"/>
      <c r="D58" s="90" t="str">
        <f>_xlfn.IFNA(VLOOKUP(MBSchedule[[#This Row],[From-a]],Loc2Code,2,FALSE),"")</f>
        <v>SRI</v>
      </c>
      <c r="E58" s="90" t="str">
        <f>_xlfn.IFNA(VLOOKUP(MBSchedule[[#This Row],[Via-a]],Loc2Code,2,FALSE),"")</f>
        <v>CNC</v>
      </c>
      <c r="F58" s="90" t="s">
        <v>3286</v>
      </c>
      <c r="G58" s="90" t="str">
        <f>_xlfn.IFNA(VLOOKUP(MBSchedule[[#This Row],[From Code]],Code2Loc,2,FALSE),"")</f>
        <v>SHRISTHAL</v>
      </c>
      <c r="H58" s="90" t="str">
        <f>_xlfn.IFNA(VLOOKUP(MBSchedule[[#This Row],[Via1 Code]],Code2Loc,2,FALSE),"")</f>
        <v>CANACONA</v>
      </c>
      <c r="I58" s="90" t="str">
        <f>_xlfn.IFNA(VLOOKUP(MBSchedule[[#This Row],[Destination Code]],Code2Loc,2,FALSE),"")</f>
        <v>PALOLEM</v>
      </c>
      <c r="J58" s="122">
        <f>TIME(TRUNC(MBSchedule[[#This Row],[Dept.]]),60*(MBSchedule[[#This Row],[Dept.]]-TRUNC(MBSchedule[[#This Row],[Dept.]]))/0.6,0)</f>
        <v>0.39930555555555558</v>
      </c>
      <c r="K58" s="122" t="str">
        <f>IF(ISBLANK(MBSchedule[[#This Row],[Via Dep]]),"", TIME(TRUNC(MBSchedule[[#This Row],[Via Dep]]),60*(MBSchedule[[#This Row],[Via Dep]]-TRUNC(MBSchedule[[#This Row],[Via Dep]]))/0.6,0))</f>
        <v/>
      </c>
      <c r="L58" s="122">
        <f>IF(ISBLANK(MBSchedule[[#This Row],[Arrv.]]),"", TIME(TRUNC(MBSchedule[[#This Row],[Arrv.]]),60*(MBSchedule[[#This Row],[Arrv.]]-TRUNC(MBSchedule[[#This Row],[Arrv.]]))/0.6,0))</f>
        <v>0.41666666666666669</v>
      </c>
      <c r="M58" s="91" t="s">
        <v>65</v>
      </c>
      <c r="N58" s="90" t="s">
        <v>23</v>
      </c>
      <c r="O58" s="91" t="s">
        <v>58</v>
      </c>
      <c r="P58" s="152">
        <v>8</v>
      </c>
      <c r="Q58" s="123">
        <v>9.35</v>
      </c>
      <c r="R58" s="90"/>
      <c r="S58" s="123">
        <v>10</v>
      </c>
      <c r="T58" s="152"/>
      <c r="U58" s="152"/>
      <c r="V58" s="152"/>
      <c r="W58" s="152"/>
      <c r="X58" s="90"/>
      <c r="Y58" s="98"/>
      <c r="Z58" s="98" t="str" cm="1">
        <f t="array" ref="Z58">IF(
ISNUMBER(FIND("A",$B58)),
$B58 &amp; IF(ISNUMBER(FIND("A",     INDEX($B59:$B$3247,MATCH(FALSE,ISBLANK($B59:$B$3247),0)))),"", INDEX($B59:$B$3247,MATCH(FALSE,ISBLANK($B59:$B$3247),0))  ),$Z57
)</f>
        <v>GA09U4448</v>
      </c>
      <c r="AA58" s="90" t="str" cm="1">
        <f t="array" ref="AA58">IF(
ISNUMBER(FIND("A",$C58)),
$C58 &amp; IF(ISNUMBER(FIND("A",     INDEX($C59:$C$3247,MATCH(FALSE,ISBLANK($C59:$C$3247),0)))),"", INDEX($C59:$C$3247,MATCH(FALSE,ISBLANK($C59:$C$3247),0))  ),$AA57
)</f>
        <v>MB 8A</v>
      </c>
      <c r="AB58" s="90" t="e">
        <f>_xlfn.IFNA(VLOOKUP(MBSchedule[[#This Row],[ow]], ETMRoutes, 3, FALSE),VLOOKUP(MBSchedule[[#This Row],[re]], ETMRoutes, 3, FALSE))</f>
        <v>#REF!</v>
      </c>
      <c r="AC5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MRG:*:PLM-*CNC-*SRI*</v>
      </c>
      <c r="AD5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MRG:*:SRI-*CNC-*PLM*</v>
      </c>
      <c r="AE58" s="90" t="str">
        <f>IF(ISNA(VLOOKUP(MBSchedule[[#This Row],[ow]], ETMRoutes, 3, FALSE)),IF(ISNA(VLOOKUP(MBSchedule[[#This Row],[re]], ETMRoutes, 3, FALSE)),"U","R"), "O")</f>
        <v>O</v>
      </c>
    </row>
    <row r="59" spans="1:31">
      <c r="A59" s="104" t="str">
        <f t="shared" si="0"/>
        <v>MRG</v>
      </c>
      <c r="B59" s="90"/>
      <c r="C59" s="90"/>
      <c r="D59" s="90" t="s">
        <v>3286</v>
      </c>
      <c r="E59" s="90" t="str">
        <f>_xlfn.IFNA(VLOOKUP(MBSchedule[[#This Row],[Via-a]],Loc2Code,2,FALSE),"")</f>
        <v>CNC</v>
      </c>
      <c r="F59" s="90" t="str">
        <f>_xlfn.IFNA(VLOOKUP(MBSchedule[[#This Row],[To-a]],Loc2Code,2,FALSE),"")</f>
        <v>MRG</v>
      </c>
      <c r="G59" s="90" t="str">
        <f>_xlfn.IFNA(VLOOKUP(MBSchedule[[#This Row],[From Code]],Code2Loc,2,FALSE),"")</f>
        <v>PALOLEM</v>
      </c>
      <c r="H59" s="90" t="str">
        <f>_xlfn.IFNA(VLOOKUP(MBSchedule[[#This Row],[Via1 Code]],Code2Loc,2,FALSE),"")</f>
        <v>CANACONA</v>
      </c>
      <c r="I59" s="90" t="str">
        <f>_xlfn.IFNA(VLOOKUP(MBSchedule[[#This Row],[Destination Code]],Code2Loc,2,FALSE),"")</f>
        <v>MARGAO</v>
      </c>
      <c r="J59" s="122">
        <f>TIME(TRUNC(MBSchedule[[#This Row],[Dept.]]),60*(MBSchedule[[#This Row],[Dept.]]-TRUNC(MBSchedule[[#This Row],[Dept.]]))/0.6,0)</f>
        <v>0.42708333333333331</v>
      </c>
      <c r="K59" s="122" t="str">
        <f>IF(ISBLANK(MBSchedule[[#This Row],[Via Dep]]),"", TIME(TRUNC(MBSchedule[[#This Row],[Via Dep]]),60*(MBSchedule[[#This Row],[Via Dep]]-TRUNC(MBSchedule[[#This Row],[Via Dep]]))/0.6,0))</f>
        <v/>
      </c>
      <c r="L59" s="122">
        <f>IF(ISBLANK(MBSchedule[[#This Row],[Arrv.]]),"", TIME(TRUNC(MBSchedule[[#This Row],[Arrv.]]),60*(MBSchedule[[#This Row],[Arrv.]]-TRUNC(MBSchedule[[#This Row],[Arrv.]]))/0.6,0))</f>
        <v>0.48958333333333331</v>
      </c>
      <c r="M59" s="91" t="s">
        <v>58</v>
      </c>
      <c r="N59" s="90" t="s">
        <v>23</v>
      </c>
      <c r="O59" s="90" t="s">
        <v>26</v>
      </c>
      <c r="P59" s="152">
        <v>41</v>
      </c>
      <c r="Q59" s="123">
        <v>10.15</v>
      </c>
      <c r="R59" s="90"/>
      <c r="S59" s="123">
        <v>11.45</v>
      </c>
      <c r="T59" s="152"/>
      <c r="U59" s="152"/>
      <c r="V59" s="152"/>
      <c r="W59" s="152"/>
      <c r="X59" s="90"/>
      <c r="Y59" s="92"/>
      <c r="Z59" s="92" t="str" cm="1">
        <f t="array" ref="Z59">IF(
ISNUMBER(FIND("A",$B59)),
$B59 &amp; IF(ISNUMBER(FIND("A",     INDEX($B60:$B$3247,MATCH(FALSE,ISBLANK($B60:$B$3247),0)))),"", INDEX($B60:$B$3247,MATCH(FALSE,ISBLANK($B60:$B$3247),0))  ),$Z58
)</f>
        <v>GA09U4448</v>
      </c>
      <c r="AA59" s="90" t="str" cm="1">
        <f t="array" ref="AA59">IF(
ISNUMBER(FIND("A",$C59)),
$C59 &amp; IF(ISNUMBER(FIND("A",     INDEX($C60:$C$3247,MATCH(FALSE,ISBLANK($C60:$C$3247),0)))),"", INDEX($C60:$C$3247,MATCH(FALSE,ISBLANK($C60:$C$3247),0))  ),$AA58
)</f>
        <v>MB 8A</v>
      </c>
      <c r="AB59" s="90" t="e">
        <f>_xlfn.IFNA(VLOOKUP(MBSchedule[[#This Row],[ow]], ETMRoutes, 3, FALSE),VLOOKUP(MBSchedule[[#This Row],[re]], ETMRoutes, 3, FALSE))</f>
        <v>#REF!</v>
      </c>
      <c r="AC5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D5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E59" s="90" t="str">
        <f>IF(ISNA(VLOOKUP(MBSchedule[[#This Row],[ow]], ETMRoutes, 3, FALSE)),IF(ISNA(VLOOKUP(MBSchedule[[#This Row],[re]], ETMRoutes, 3, FALSE)),"U","R"), "O")</f>
        <v>O</v>
      </c>
    </row>
    <row r="60" spans="1:31">
      <c r="A60" s="104" t="str">
        <f t="shared" si="0"/>
        <v>MRG</v>
      </c>
      <c r="B60" s="104"/>
      <c r="C60" s="104"/>
      <c r="D60" s="104" t="str">
        <f>_xlfn.IFNA(VLOOKUP(MBSchedule[[#This Row],[From-a]],Loc2Code,2,FALSE),"")</f>
        <v>MRG</v>
      </c>
      <c r="E60" s="104" t="str">
        <f>_xlfn.IFNA(VLOOKUP(MBSchedule[[#This Row],[Via-a]],Loc2Code,2,FALSE),"")</f>
        <v>CNC</v>
      </c>
      <c r="F60" s="90" t="s">
        <v>3286</v>
      </c>
      <c r="G60" s="104" t="str">
        <f>_xlfn.IFNA(VLOOKUP(MBSchedule[[#This Row],[From Code]],Code2Loc,2,FALSE),"")</f>
        <v>MARGAO</v>
      </c>
      <c r="H60" s="104" t="str">
        <f>_xlfn.IFNA(VLOOKUP(MBSchedule[[#This Row],[Via1 Code]],Code2Loc,2,FALSE),"")</f>
        <v>CANACONA</v>
      </c>
      <c r="I60" s="104" t="str">
        <f>_xlfn.IFNA(VLOOKUP(MBSchedule[[#This Row],[Destination Code]],Code2Loc,2,FALSE),"")</f>
        <v>PALOLEM</v>
      </c>
      <c r="J60" s="125">
        <f>TIME(TRUNC(MBSchedule[[#This Row],[Dept.]]),60*(MBSchedule[[#This Row],[Dept.]]-TRUNC(MBSchedule[[#This Row],[Dept.]]))/0.6,0)</f>
        <v>0.50694444444444442</v>
      </c>
      <c r="K60" s="125" t="str">
        <f>IF(ISBLANK(MBSchedule[[#This Row],[Via Dep]]),"", TIME(TRUNC(MBSchedule[[#This Row],[Via Dep]]),60*(MBSchedule[[#This Row],[Via Dep]]-TRUNC(MBSchedule[[#This Row],[Via Dep]]))/0.6,0))</f>
        <v/>
      </c>
      <c r="L60" s="125">
        <f>IF(ISBLANK(MBSchedule[[#This Row],[Arrv.]]),"", TIME(TRUNC(MBSchedule[[#This Row],[Arrv.]]),60*(MBSchedule[[#This Row],[Arrv.]]-TRUNC(MBSchedule[[#This Row],[Arrv.]]))/0.6,0))</f>
        <v>0.58333333333333337</v>
      </c>
      <c r="M60" s="90" t="s">
        <v>26</v>
      </c>
      <c r="N60" s="90" t="s">
        <v>23</v>
      </c>
      <c r="O60" s="91" t="s">
        <v>58</v>
      </c>
      <c r="P60" s="153">
        <v>41</v>
      </c>
      <c r="Q60" s="126">
        <v>12.1</v>
      </c>
      <c r="R60" s="104"/>
      <c r="S60" s="126">
        <v>14</v>
      </c>
      <c r="T60" s="153"/>
      <c r="U60" s="153"/>
      <c r="V60" s="153"/>
      <c r="W60" s="153"/>
      <c r="X60" s="104"/>
      <c r="Y60" s="101"/>
      <c r="Z60" s="101" t="str" cm="1">
        <f t="array" ref="Z60">IF(
ISNUMBER(FIND("A",$B60)),
$B60 &amp; IF(ISNUMBER(FIND("A",     INDEX($B61:$B$3247,MATCH(FALSE,ISBLANK($B61:$B$3247),0)))),"", INDEX($B61:$B$3247,MATCH(FALSE,ISBLANK($B61:$B$3247),0))  ),$Z59
)</f>
        <v>GA09U4448</v>
      </c>
      <c r="AA60" s="90" t="str" cm="1">
        <f t="array" ref="AA60">IF(
ISNUMBER(FIND("A",$C60)),
$C60 &amp; IF(ISNUMBER(FIND("A",     INDEX($C61:$C$3247,MATCH(FALSE,ISBLANK($C61:$C$3247),0)))),"", INDEX($C61:$C$3247,MATCH(FALSE,ISBLANK($C61:$C$3247),0))  ),$AA59
)</f>
        <v>MB 8A</v>
      </c>
      <c r="AB60" s="90" t="e">
        <f>_xlfn.IFNA(VLOOKUP(MBSchedule[[#This Row],[ow]], ETMRoutes, 3, FALSE),VLOOKUP(MBSchedule[[#This Row],[re]], ETMRoutes, 3, FALSE))</f>
        <v>#REF!</v>
      </c>
      <c r="AC6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D6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E60" s="90" t="str">
        <f>IF(ISNA(VLOOKUP(MBSchedule[[#This Row],[ow]], ETMRoutes, 3, FALSE)),IF(ISNA(VLOOKUP(MBSchedule[[#This Row],[re]], ETMRoutes, 3, FALSE)),"U","R"), "O")</f>
        <v>O</v>
      </c>
    </row>
    <row r="61" spans="1:31" ht="15.75" customHeight="1">
      <c r="A61" s="104" t="str">
        <f t="shared" si="0"/>
        <v>MRG</v>
      </c>
      <c r="B61" s="90"/>
      <c r="C61" s="90"/>
      <c r="D61" s="90" t="s">
        <v>3286</v>
      </c>
      <c r="E61" s="90" t="str">
        <f>_xlfn.IFNA(VLOOKUP(MBSchedule[[#This Row],[Via-a]],Loc2Code,2,FALSE),"")</f>
        <v>CNC</v>
      </c>
      <c r="F61" s="90" t="str">
        <f>_xlfn.IFNA(VLOOKUP(MBSchedule[[#This Row],[To-a]],Loc2Code,2,FALSE),"")</f>
        <v>MRG</v>
      </c>
      <c r="G61" s="90" t="str">
        <f>_xlfn.IFNA(VLOOKUP(MBSchedule[[#This Row],[From Code]],Code2Loc,2,FALSE),"")</f>
        <v>PALOLEM</v>
      </c>
      <c r="H61" s="90" t="str">
        <f>_xlfn.IFNA(VLOOKUP(MBSchedule[[#This Row],[Via1 Code]],Code2Loc,2,FALSE),"")</f>
        <v>CANACONA</v>
      </c>
      <c r="I61" s="90" t="str">
        <f>_xlfn.IFNA(VLOOKUP(MBSchedule[[#This Row],[Destination Code]],Code2Loc,2,FALSE),"")</f>
        <v>MARGAO</v>
      </c>
      <c r="J61" s="122">
        <f>TIME(TRUNC(MBSchedule[[#This Row],[Dept.]]),60*(MBSchedule[[#This Row],[Dept.]]-TRUNC(MBSchedule[[#This Row],[Dept.]]))/0.6,0)</f>
        <v>0.60416666666666663</v>
      </c>
      <c r="K61" s="122" t="str">
        <f>IF(ISBLANK(MBSchedule[[#This Row],[Via Dep]]),"", TIME(TRUNC(MBSchedule[[#This Row],[Via Dep]]),60*(MBSchedule[[#This Row],[Via Dep]]-TRUNC(MBSchedule[[#This Row],[Via Dep]]))/0.6,0))</f>
        <v/>
      </c>
      <c r="L61" s="122">
        <f>IF(ISBLANK(MBSchedule[[#This Row],[Arrv.]]),"", TIME(TRUNC(MBSchedule[[#This Row],[Arrv.]]),60*(MBSchedule[[#This Row],[Arrv.]]-TRUNC(MBSchedule[[#This Row],[Arrv.]]))/0.6,0))</f>
        <v>0.68055555555555547</v>
      </c>
      <c r="M61" s="91" t="s">
        <v>58</v>
      </c>
      <c r="N61" s="90" t="s">
        <v>23</v>
      </c>
      <c r="O61" s="90" t="s">
        <v>26</v>
      </c>
      <c r="P61" s="152">
        <v>41</v>
      </c>
      <c r="Q61" s="123">
        <v>14.3</v>
      </c>
      <c r="R61" s="90"/>
      <c r="S61" s="123">
        <v>16.2</v>
      </c>
      <c r="T61" s="152"/>
      <c r="U61" s="152"/>
      <c r="V61" s="152"/>
      <c r="W61" s="152"/>
      <c r="X61" s="90"/>
      <c r="Y61" s="92" t="s">
        <v>45</v>
      </c>
      <c r="Z61" s="92" t="str" cm="1">
        <f t="array" ref="Z61">IF(
ISNUMBER(FIND("A",$B61)),
$B61 &amp; IF(ISNUMBER(FIND("A",     INDEX($B62:$B$3247,MATCH(FALSE,ISBLANK($B62:$B$3247),0)))),"", INDEX($B62:$B$3247,MATCH(FALSE,ISBLANK($B62:$B$3247),0))  ),$Z60
)</f>
        <v>GA09U4448</v>
      </c>
      <c r="AA61" s="90" t="str" cm="1">
        <f t="array" ref="AA61">IF(
ISNUMBER(FIND("A",$C61)),
$C61 &amp; IF(ISNUMBER(FIND("A",     INDEX($C62:$C$3247,MATCH(FALSE,ISBLANK($C62:$C$3247),0)))),"", INDEX($C62:$C$3247,MATCH(FALSE,ISBLANK($C62:$C$3247),0))  ),$AA60
)</f>
        <v>MB 8A</v>
      </c>
      <c r="AB61" s="90" t="e">
        <f>_xlfn.IFNA(VLOOKUP(MBSchedule[[#This Row],[ow]], ETMRoutes, 3, FALSE),VLOOKUP(MBSchedule[[#This Row],[re]], ETMRoutes, 3, FALSE))</f>
        <v>#REF!</v>
      </c>
      <c r="AC6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D6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E61" s="90" t="str">
        <f>IF(ISNA(VLOOKUP(MBSchedule[[#This Row],[ow]], ETMRoutes, 3, FALSE)),IF(ISNA(VLOOKUP(MBSchedule[[#This Row],[re]], ETMRoutes, 3, FALSE)),"U","R"), "O")</f>
        <v>O</v>
      </c>
    </row>
    <row r="62" spans="1:31">
      <c r="A62" s="104" t="str">
        <f t="shared" si="0"/>
        <v>MRG</v>
      </c>
      <c r="B62" s="90"/>
      <c r="C62" s="90"/>
      <c r="D62" s="90" t="str">
        <f>_xlfn.IFNA(VLOOKUP(MBSchedule[[#This Row],[From-a]],Loc2Code,2,FALSE),"")</f>
        <v>MRG</v>
      </c>
      <c r="E62" s="90" t="str">
        <f>_xlfn.IFNA(VLOOKUP(MBSchedule[[#This Row],[Via-a]],Loc2Code,2,FALSE),"")</f>
        <v>CNC</v>
      </c>
      <c r="F62" s="90" t="str">
        <f>_xlfn.IFNA(VLOOKUP(MBSchedule[[#This Row],[To-a]],Loc2Code,2,FALSE),"")</f>
        <v>SRI</v>
      </c>
      <c r="G62" s="90" t="str">
        <f>_xlfn.IFNA(VLOOKUP(MBSchedule[[#This Row],[From Code]],Code2Loc,2,FALSE),"")</f>
        <v>MARGAO</v>
      </c>
      <c r="H62" s="90" t="str">
        <f>_xlfn.IFNA(VLOOKUP(MBSchedule[[#This Row],[Via1 Code]],Code2Loc,2,FALSE),"")</f>
        <v>CANACONA</v>
      </c>
      <c r="I62" s="90" t="str">
        <f>_xlfn.IFNA(VLOOKUP(MBSchedule[[#This Row],[Destination Code]],Code2Loc,2,FALSE),"")</f>
        <v>SHRISTHAL</v>
      </c>
      <c r="J62" s="122">
        <f>TIME(TRUNC(MBSchedule[[#This Row],[Dept.]]),60*(MBSchedule[[#This Row],[Dept.]]-TRUNC(MBSchedule[[#This Row],[Dept.]]))/0.6,0)</f>
        <v>0.68402777777777779</v>
      </c>
      <c r="K62" s="122" t="str">
        <f>IF(ISBLANK(MBSchedule[[#This Row],[Via Dep]]),"", TIME(TRUNC(MBSchedule[[#This Row],[Via Dep]]),60*(MBSchedule[[#This Row],[Via Dep]]-TRUNC(MBSchedule[[#This Row],[Via Dep]]))/0.6,0))</f>
        <v/>
      </c>
      <c r="L62" s="122">
        <f>IF(ISBLANK(MBSchedule[[#This Row],[Arrv.]]),"", TIME(TRUNC(MBSchedule[[#This Row],[Arrv.]]),60*(MBSchedule[[#This Row],[Arrv.]]-TRUNC(MBSchedule[[#This Row],[Arrv.]]))/0.6,0))</f>
        <v>0.75</v>
      </c>
      <c r="M62" s="90" t="s">
        <v>26</v>
      </c>
      <c r="N62" s="90" t="s">
        <v>23</v>
      </c>
      <c r="O62" s="90" t="s">
        <v>65</v>
      </c>
      <c r="P62" s="152">
        <v>41</v>
      </c>
      <c r="Q62" s="123">
        <v>16.25</v>
      </c>
      <c r="R62" s="90"/>
      <c r="S62" s="123">
        <v>18</v>
      </c>
      <c r="T62" s="152"/>
      <c r="U62" s="152"/>
      <c r="V62" s="152"/>
      <c r="W62" s="152"/>
      <c r="X62" s="90"/>
      <c r="Y62" s="101"/>
      <c r="Z62" s="101" t="str" cm="1">
        <f t="array" ref="Z62">IF(
ISNUMBER(FIND("A",$B62)),
$B62 &amp; IF(ISNUMBER(FIND("A",     INDEX($B63:$B$3247,MATCH(FALSE,ISBLANK($B63:$B$3247),0)))),"", INDEX($B63:$B$3247,MATCH(FALSE,ISBLANK($B63:$B$3247),0))  ),$Z61
)</f>
        <v>GA09U4448</v>
      </c>
      <c r="AA62" s="90" t="str" cm="1">
        <f t="array" ref="AA62">IF(
ISNUMBER(FIND("A",$C62)),
$C62 &amp; IF(ISNUMBER(FIND("A",     INDEX($C63:$C$3247,MATCH(FALSE,ISBLANK($C63:$C$3247),0)))),"", INDEX($C63:$C$3247,MATCH(FALSE,ISBLANK($C63:$C$3247),0))  ),$AA61
)</f>
        <v>MB 8A</v>
      </c>
      <c r="AB62" s="90" t="e">
        <f>_xlfn.IFNA(VLOOKUP(MBSchedule[[#This Row],[ow]], ETMRoutes, 3, FALSE),VLOOKUP(MBSchedule[[#This Row],[re]], ETMRoutes, 3, FALSE))</f>
        <v>#REF!</v>
      </c>
      <c r="AC6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MRG:*:SRI-*CNC-*MRG*</v>
      </c>
      <c r="AD6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MRG:*:MRG-*CNC-*SRI*</v>
      </c>
      <c r="AE62" s="90" t="str">
        <f>IF(ISNA(VLOOKUP(MBSchedule[[#This Row],[ow]], ETMRoutes, 3, FALSE)),IF(ISNA(VLOOKUP(MBSchedule[[#This Row],[re]], ETMRoutes, 3, FALSE)),"U","R"), "O")</f>
        <v>O</v>
      </c>
    </row>
    <row r="63" spans="1:31">
      <c r="A63" s="104" t="str">
        <f t="shared" si="0"/>
        <v>MRG</v>
      </c>
      <c r="B63" s="90"/>
      <c r="C63" s="90"/>
      <c r="D63" s="90" t="str">
        <f>_xlfn.IFNA(VLOOKUP(MBSchedule[[#This Row],[From-a]],Loc2Code,2,FALSE),"")</f>
        <v>SRI</v>
      </c>
      <c r="E63" s="90" t="str">
        <f>_xlfn.IFNA(VLOOKUP(MBSchedule[[#This Row],[Via-a]],Loc2Code,2,FALSE),"")</f>
        <v>CNC</v>
      </c>
      <c r="F63" s="90" t="s">
        <v>3286</v>
      </c>
      <c r="G63" s="90" t="str">
        <f>_xlfn.IFNA(VLOOKUP(MBSchedule[[#This Row],[From Code]],Code2Loc,2,FALSE),"")</f>
        <v>SHRISTHAL</v>
      </c>
      <c r="H63" s="90" t="str">
        <f>_xlfn.IFNA(VLOOKUP(MBSchedule[[#This Row],[Via1 Code]],Code2Loc,2,FALSE),"")</f>
        <v>CANACONA</v>
      </c>
      <c r="I63" s="90" t="str">
        <f>_xlfn.IFNA(VLOOKUP(MBSchedule[[#This Row],[Destination Code]],Code2Loc,2,FALSE),"")</f>
        <v>PALOLEM</v>
      </c>
      <c r="J63" s="122">
        <f>TIME(TRUNC(MBSchedule[[#This Row],[Dept.]]),60*(MBSchedule[[#This Row],[Dept.]]-TRUNC(MBSchedule[[#This Row],[Dept.]]))/0.6,0)</f>
        <v>0.77083333333333337</v>
      </c>
      <c r="K63" s="122" t="str">
        <f>IF(ISBLANK(MBSchedule[[#This Row],[Via Dep]]),"", TIME(TRUNC(MBSchedule[[#This Row],[Via Dep]]),60*(MBSchedule[[#This Row],[Via Dep]]-TRUNC(MBSchedule[[#This Row],[Via Dep]]))/0.6,0))</f>
        <v/>
      </c>
      <c r="L63" s="122">
        <f>IF(ISBLANK(MBSchedule[[#This Row],[Arrv.]]),"", TIME(TRUNC(MBSchedule[[#This Row],[Arrv.]]),60*(MBSchedule[[#This Row],[Arrv.]]-TRUNC(MBSchedule[[#This Row],[Arrv.]]))/0.6,0))</f>
        <v>0.79166666666666663</v>
      </c>
      <c r="M63" s="90" t="s">
        <v>65</v>
      </c>
      <c r="N63" s="90" t="s">
        <v>23</v>
      </c>
      <c r="O63" s="90" t="s">
        <v>58</v>
      </c>
      <c r="P63" s="152">
        <v>8</v>
      </c>
      <c r="Q63" s="123">
        <v>18.3</v>
      </c>
      <c r="R63" s="123"/>
      <c r="S63" s="123">
        <v>19</v>
      </c>
      <c r="T63" s="152">
        <v>1</v>
      </c>
      <c r="U63" s="152">
        <v>1</v>
      </c>
      <c r="V63" s="152"/>
      <c r="W63" s="152"/>
      <c r="X63" s="129">
        <f>SUM(P56:P63)</f>
        <v>262</v>
      </c>
      <c r="Y63" s="101" t="s">
        <v>60</v>
      </c>
      <c r="Z63" s="101" t="str" cm="1">
        <f t="array" ref="Z63">IF(
ISNUMBER(FIND("A",$B63)),
$B63 &amp; IF(ISNUMBER(FIND("A",     INDEX($B64:$B$3247,MATCH(FALSE,ISBLANK($B64:$B$3247),0)))),"", INDEX($B64:$B$3247,MATCH(FALSE,ISBLANK($B64:$B$3247),0))  ),$Z62
)</f>
        <v>GA09U4448</v>
      </c>
      <c r="AA63" s="90" t="str" cm="1">
        <f t="array" ref="AA63">IF(
ISNUMBER(FIND("A",$C63)),
$C63 &amp; IF(ISNUMBER(FIND("A",     INDEX($C64:$C$3247,MATCH(FALSE,ISBLANK($C64:$C$3247),0)))),"", INDEX($C64:$C$3247,MATCH(FALSE,ISBLANK($C64:$C$3247),0))  ),$AA62
)</f>
        <v>MB 8A</v>
      </c>
      <c r="AB63" s="90" t="e">
        <f>_xlfn.IFNA(VLOOKUP(MBSchedule[[#This Row],[ow]], ETMRoutes, 3, FALSE),VLOOKUP(MBSchedule[[#This Row],[re]], ETMRoutes, 3, FALSE))</f>
        <v>#REF!</v>
      </c>
      <c r="AC6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MRG:*:PLM-*CNC-*SRI*</v>
      </c>
      <c r="AD6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MRG:*:SRI-*CNC-*PLM*</v>
      </c>
      <c r="AE63" s="90" t="str">
        <f>IF(ISNA(VLOOKUP(MBSchedule[[#This Row],[ow]], ETMRoutes, 3, FALSE)),IF(ISNA(VLOOKUP(MBSchedule[[#This Row],[re]], ETMRoutes, 3, FALSE)),"U","R"), "O")</f>
        <v>O</v>
      </c>
    </row>
    <row r="64" spans="1:31">
      <c r="A64" s="104" t="str">
        <f t="shared" si="0"/>
        <v>MRG</v>
      </c>
      <c r="B64" s="90" t="s">
        <v>66</v>
      </c>
      <c r="C64" s="90" t="s">
        <v>67</v>
      </c>
      <c r="D64" s="90" t="str">
        <f>_xlfn.IFNA(VLOOKUP(MBSchedule[[#This Row],[From-a]],Loc2Code,2,FALSE),"")</f>
        <v>PLL</v>
      </c>
      <c r="E64" s="90" t="str">
        <f>_xlfn.IFNA(VLOOKUP(MBSchedule[[#This Row],[Via-a]],Loc2Code,2,FALSE),"")</f>
        <v/>
      </c>
      <c r="F64" s="90" t="s">
        <v>1755</v>
      </c>
      <c r="G64" s="90" t="str">
        <f>_xlfn.IFNA(VLOOKUP(MBSchedule[[#This Row],[From Code]],Code2Loc,2,FALSE),"")</f>
        <v>POLLEM</v>
      </c>
      <c r="H64" s="90" t="str">
        <f>_xlfn.IFNA(VLOOKUP(MBSchedule[[#This Row],[Via1 Code]],Code2Loc,2,FALSE),"")</f>
        <v/>
      </c>
      <c r="I64" s="90" t="str">
        <f>_xlfn.IFNA(VLOOKUP(MBSchedule[[#This Row],[Destination Code]],Code2Loc,2,FALSE),"")</f>
        <v>LOLYE</v>
      </c>
      <c r="J64" s="122">
        <f>TIME(TRUNC(MBSchedule[[#This Row],[Dept.]]),60*(MBSchedule[[#This Row],[Dept.]]-TRUNC(MBSchedule[[#This Row],[Dept.]]))/0.6,0)</f>
        <v>0.2986111111111111</v>
      </c>
      <c r="K64" s="122" t="str">
        <f>IF(ISBLANK(MBSchedule[[#This Row],[Via Dep]]),"", TIME(TRUNC(MBSchedule[[#This Row],[Via Dep]]),60*(MBSchedule[[#This Row],[Via Dep]]-TRUNC(MBSchedule[[#This Row],[Via Dep]]))/0.6,0))</f>
        <v/>
      </c>
      <c r="L64" s="122">
        <f>IF(ISBLANK(MBSchedule[[#This Row],[Arrv.]]),"", TIME(TRUNC(MBSchedule[[#This Row],[Arrv.]]),60*(MBSchedule[[#This Row],[Arrv.]]-TRUNC(MBSchedule[[#This Row],[Arrv.]]))/0.6,0))</f>
        <v>0.3125</v>
      </c>
      <c r="M64" s="90" t="s">
        <v>33</v>
      </c>
      <c r="N64" s="90"/>
      <c r="O64" s="90" t="s">
        <v>331</v>
      </c>
      <c r="P64" s="152">
        <v>7</v>
      </c>
      <c r="Q64" s="123">
        <v>7.1</v>
      </c>
      <c r="R64" s="123"/>
      <c r="S64" s="123">
        <v>7.3</v>
      </c>
      <c r="T64" s="152"/>
      <c r="U64" s="152"/>
      <c r="V64" s="152"/>
      <c r="W64" s="152"/>
      <c r="X64" s="90"/>
      <c r="Y64" s="98"/>
      <c r="Z64" s="98" t="str" cm="1">
        <f t="array" ref="Z64">IF(
ISNUMBER(FIND("A",$B64)),
$B64 &amp; IF(ISNUMBER(FIND("A",     INDEX($B65:$B$3247,MATCH(FALSE,ISBLANK($B65:$B$3247),0)))),"", INDEX($B65:$B$3247,MATCH(FALSE,ISBLANK($B65:$B$3247),0))  ),$Z63
)</f>
        <v>GA09T4006</v>
      </c>
      <c r="AA64" s="90" t="str" cm="1">
        <f t="array" ref="AA64">IF(
ISNUMBER(FIND("A",$C64)),
$C64 &amp; IF(ISNUMBER(FIND("A",     INDEX($C65:$C$3247,MATCH(FALSE,ISBLANK($C65:$C$3247),0)))),"", INDEX($C65:$C$3247,MATCH(FALSE,ISBLANK($C65:$C$3247),0))  ),$AA63
)</f>
        <v>MB 9A</v>
      </c>
      <c r="AB64" s="90" t="e">
        <f>_xlfn.IFNA(VLOOKUP(MBSchedule[[#This Row],[ow]], ETMRoutes, 3, FALSE),VLOOKUP(MBSchedule[[#This Row],[re]], ETMRoutes, 3, FALSE))</f>
        <v>#REF!</v>
      </c>
      <c r="AC6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MRG:*:LOL-*PLL*</v>
      </c>
      <c r="AD6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MRG:*:PLL-*LOL*</v>
      </c>
      <c r="AE64" s="90" t="str">
        <f>IF(ISNA(VLOOKUP(MBSchedule[[#This Row],[ow]], ETMRoutes, 3, FALSE)),IF(ISNA(VLOOKUP(MBSchedule[[#This Row],[re]], ETMRoutes, 3, FALSE)),"U","R"), "O")</f>
        <v>O</v>
      </c>
    </row>
    <row r="65" spans="1:31">
      <c r="A65" s="104" t="str">
        <f t="shared" si="0"/>
        <v>MRG</v>
      </c>
      <c r="B65" s="90"/>
      <c r="C65" s="90"/>
      <c r="D65" s="90" t="s">
        <v>1755</v>
      </c>
      <c r="E65" s="90" t="str">
        <f>_xlfn.IFNA(VLOOKUP(MBSchedule[[#This Row],[Via-a]],Loc2Code,2,FALSE),"")</f>
        <v>CNC</v>
      </c>
      <c r="F65" s="90" t="str">
        <f>_xlfn.IFNA(VLOOKUP(MBSchedule[[#This Row],[To-a]],Loc2Code,2,FALSE),"")</f>
        <v>MRG</v>
      </c>
      <c r="G65" s="90" t="str">
        <f>_xlfn.IFNA(VLOOKUP(MBSchedule[[#This Row],[From Code]],Code2Loc,2,FALSE),"")</f>
        <v>LOLYE</v>
      </c>
      <c r="H65" s="90" t="str">
        <f>_xlfn.IFNA(VLOOKUP(MBSchedule[[#This Row],[Via1 Code]],Code2Loc,2,FALSE),"")</f>
        <v>CANACONA</v>
      </c>
      <c r="I65" s="90" t="str">
        <f>_xlfn.IFNA(VLOOKUP(MBSchedule[[#This Row],[Destination Code]],Code2Loc,2,FALSE),"")</f>
        <v>MARGAO</v>
      </c>
      <c r="J65" s="122">
        <f>TIME(TRUNC(MBSchedule[[#This Row],[Dept.]]),60*(MBSchedule[[#This Row],[Dept.]]-TRUNC(MBSchedule[[#This Row],[Dept.]]))/0.6,0)</f>
        <v>0.38541666666666669</v>
      </c>
      <c r="K65" s="122" t="str">
        <f>IF(ISBLANK(MBSchedule[[#This Row],[Via Dep]]),"", TIME(TRUNC(MBSchedule[[#This Row],[Via Dep]]),60*(MBSchedule[[#This Row],[Via Dep]]-TRUNC(MBSchedule[[#This Row],[Via Dep]]))/0.6,0))</f>
        <v/>
      </c>
      <c r="L65" s="122">
        <f>IF(ISBLANK(MBSchedule[[#This Row],[Arrv.]]),"", TIME(TRUNC(MBSchedule[[#This Row],[Arrv.]]),60*(MBSchedule[[#This Row],[Arrv.]]-TRUNC(MBSchedule[[#This Row],[Arrv.]]))/0.6,0))</f>
        <v>0.45833333333333331</v>
      </c>
      <c r="M65" s="90" t="s">
        <v>331</v>
      </c>
      <c r="N65" s="90" t="s">
        <v>23</v>
      </c>
      <c r="O65" s="90" t="s">
        <v>26</v>
      </c>
      <c r="P65" s="152">
        <v>58</v>
      </c>
      <c r="Q65" s="123">
        <v>9.15</v>
      </c>
      <c r="R65" s="90"/>
      <c r="S65" s="123">
        <v>11</v>
      </c>
      <c r="T65" s="152"/>
      <c r="U65" s="152"/>
      <c r="V65" s="152"/>
      <c r="W65" s="152"/>
      <c r="X65" s="90"/>
      <c r="Y65" s="98"/>
      <c r="Z65" s="98" t="str" cm="1">
        <f t="array" ref="Z65">IF(
ISNUMBER(FIND("A",$B65)),
$B65 &amp; IF(ISNUMBER(FIND("A",     INDEX($B66:$B$3247,MATCH(FALSE,ISBLANK($B66:$B$3247),0)))),"", INDEX($B66:$B$3247,MATCH(FALSE,ISBLANK($B66:$B$3247),0))  ),$Z64
)</f>
        <v>GA09T4006</v>
      </c>
      <c r="AA65" s="90" t="str" cm="1">
        <f t="array" ref="AA65">IF(
ISNUMBER(FIND("A",$C65)),
$C65 &amp; IF(ISNUMBER(FIND("A",     INDEX($C66:$C$3247,MATCH(FALSE,ISBLANK($C66:$C$3247),0)))),"", INDEX($C66:$C$3247,MATCH(FALSE,ISBLANK($C66:$C$3247),0))  ),$AA64
)</f>
        <v>MB 9A</v>
      </c>
      <c r="AB65" s="90" t="e">
        <f>_xlfn.IFNA(VLOOKUP(MBSchedule[[#This Row],[ow]], ETMRoutes, 3, FALSE),VLOOKUP(MBSchedule[[#This Row],[re]], ETMRoutes, 3, FALSE))</f>
        <v>#REF!</v>
      </c>
      <c r="AC6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MRG:*:MRG-*CNC-*LOL*</v>
      </c>
      <c r="AD6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MRG:*:LOL-*CNC-*MRG*</v>
      </c>
      <c r="AE65" s="90" t="str">
        <f>IF(ISNA(VLOOKUP(MBSchedule[[#This Row],[ow]], ETMRoutes, 3, FALSE)),IF(ISNA(VLOOKUP(MBSchedule[[#This Row],[re]], ETMRoutes, 3, FALSE)),"U","R"), "O")</f>
        <v>O</v>
      </c>
    </row>
    <row r="66" spans="1:31">
      <c r="A66" s="104" t="str">
        <f t="shared" si="0"/>
        <v>MRG</v>
      </c>
      <c r="B66" s="90"/>
      <c r="C66" s="90"/>
      <c r="D66" s="90" t="str">
        <f>_xlfn.IFNA(VLOOKUP(MBSchedule[[#This Row],[From-a]],Loc2Code,2,FALSE),"")</f>
        <v>MRG</v>
      </c>
      <c r="E66" s="90" t="str">
        <f>_xlfn.IFNA(VLOOKUP(MBSchedule[[#This Row],[Via-a]],Loc2Code,2,FALSE),"")</f>
        <v>CNC</v>
      </c>
      <c r="F66" s="90" t="str">
        <f>_xlfn.IFNA(VLOOKUP(MBSchedule[[#This Row],[To-a]],Loc2Code,2,FALSE),"")</f>
        <v>PLL</v>
      </c>
      <c r="G66" s="90" t="str">
        <f>_xlfn.IFNA(VLOOKUP(MBSchedule[[#This Row],[From Code]],Code2Loc,2,FALSE),"")</f>
        <v>MARGAO</v>
      </c>
      <c r="H66" s="90" t="str">
        <f>_xlfn.IFNA(VLOOKUP(MBSchedule[[#This Row],[Via1 Code]],Code2Loc,2,FALSE),"")</f>
        <v>CANACONA</v>
      </c>
      <c r="I66" s="90" t="str">
        <f>_xlfn.IFNA(VLOOKUP(MBSchedule[[#This Row],[Destination Code]],Code2Loc,2,FALSE),"")</f>
        <v>POLLEM</v>
      </c>
      <c r="J66" s="122">
        <f>TIME(TRUNC(MBSchedule[[#This Row],[Dept.]]),60*(MBSchedule[[#This Row],[Dept.]]-TRUNC(MBSchedule[[#This Row],[Dept.]]))/0.6,0)</f>
        <v>0.50347222222222221</v>
      </c>
      <c r="K66" s="122" t="str">
        <f>IF(ISBLANK(MBSchedule[[#This Row],[Via Dep]]),"", TIME(TRUNC(MBSchedule[[#This Row],[Via Dep]]),60*(MBSchedule[[#This Row],[Via Dep]]-TRUNC(MBSchedule[[#This Row],[Via Dep]]))/0.6,0))</f>
        <v/>
      </c>
      <c r="L66" s="122">
        <f>IF(ISBLANK(MBSchedule[[#This Row],[Arrv.]]),"", TIME(TRUNC(MBSchedule[[#This Row],[Arrv.]]),60*(MBSchedule[[#This Row],[Arrv.]]-TRUNC(MBSchedule[[#This Row],[Arrv.]]))/0.6,0))</f>
        <v>0.58680555555555558</v>
      </c>
      <c r="M66" s="90" t="s">
        <v>26</v>
      </c>
      <c r="N66" s="90" t="s">
        <v>23</v>
      </c>
      <c r="O66" s="91" t="s">
        <v>33</v>
      </c>
      <c r="P66" s="152">
        <v>65</v>
      </c>
      <c r="Q66" s="123">
        <v>12.05</v>
      </c>
      <c r="R66" s="90"/>
      <c r="S66" s="123">
        <v>14.05</v>
      </c>
      <c r="T66" s="152"/>
      <c r="U66" s="152"/>
      <c r="V66" s="152"/>
      <c r="W66" s="152"/>
      <c r="X66" s="90"/>
      <c r="Y66" s="98"/>
      <c r="Z66" s="98" t="str" cm="1">
        <f t="array" ref="Z66">IF(
ISNUMBER(FIND("A",$B66)),
$B66 &amp; IF(ISNUMBER(FIND("A",     INDEX($B67:$B$3247,MATCH(FALSE,ISBLANK($B67:$B$3247),0)))),"", INDEX($B67:$B$3247,MATCH(FALSE,ISBLANK($B67:$B$3247),0))  ),$Z65
)</f>
        <v>GA09T4006</v>
      </c>
      <c r="AA66" s="90" t="str" cm="1">
        <f t="array" ref="AA66">IF(
ISNUMBER(FIND("A",$C66)),
$C66 &amp; IF(ISNUMBER(FIND("A",     INDEX($C67:$C$3247,MATCH(FALSE,ISBLANK($C67:$C$3247),0)))),"", INDEX($C67:$C$3247,MATCH(FALSE,ISBLANK($C67:$C$3247),0))  ),$AA65
)</f>
        <v>MB 9A</v>
      </c>
      <c r="AB66" s="90" t="e">
        <f>_xlfn.IFNA(VLOOKUP(MBSchedule[[#This Row],[ow]], ETMRoutes, 3, FALSE),VLOOKUP(MBSchedule[[#This Row],[re]], ETMRoutes, 3, FALSE))</f>
        <v>#REF!</v>
      </c>
      <c r="AC6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6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66" s="90" t="str">
        <f>IF(ISNA(VLOOKUP(MBSchedule[[#This Row],[ow]], ETMRoutes, 3, FALSE)),IF(ISNA(VLOOKUP(MBSchedule[[#This Row],[re]], ETMRoutes, 3, FALSE)),"U","R"), "O")</f>
        <v>O</v>
      </c>
    </row>
    <row r="67" spans="1:31">
      <c r="A67" s="104" t="str">
        <f t="shared" ref="A67:A130" si="1">"MRG"</f>
        <v>MRG</v>
      </c>
      <c r="B67" s="90"/>
      <c r="C67" s="90"/>
      <c r="D67" s="90" t="str">
        <f>_xlfn.IFNA(VLOOKUP(MBSchedule[[#This Row],[From-a]],Loc2Code,2,FALSE),"")</f>
        <v>PLL</v>
      </c>
      <c r="E67" s="90" t="str">
        <f>_xlfn.IFNA(VLOOKUP(MBSchedule[[#This Row],[Via-a]],Loc2Code,2,FALSE),"")</f>
        <v>CNC</v>
      </c>
      <c r="F67" s="90" t="str">
        <f>_xlfn.IFNA(VLOOKUP(MBSchedule[[#This Row],[To-a]],Loc2Code,2,FALSE),"")</f>
        <v>MRG</v>
      </c>
      <c r="G67" s="90" t="str">
        <f>_xlfn.IFNA(VLOOKUP(MBSchedule[[#This Row],[From Code]],Code2Loc,2,FALSE),"")</f>
        <v>POLLEM</v>
      </c>
      <c r="H67" s="90" t="str">
        <f>_xlfn.IFNA(VLOOKUP(MBSchedule[[#This Row],[Via1 Code]],Code2Loc,2,FALSE),"")</f>
        <v>CANACONA</v>
      </c>
      <c r="I67" s="90" t="str">
        <f>_xlfn.IFNA(VLOOKUP(MBSchedule[[#This Row],[Destination Code]],Code2Loc,2,FALSE),"")</f>
        <v>MARGAO</v>
      </c>
      <c r="J67" s="122">
        <f>TIME(TRUNC(MBSchedule[[#This Row],[Dept.]]),60*(MBSchedule[[#This Row],[Dept.]]-TRUNC(MBSchedule[[#This Row],[Dept.]]))/0.6,0)</f>
        <v>0.60069444444444442</v>
      </c>
      <c r="K67" s="122" t="str">
        <f>IF(ISBLANK(MBSchedule[[#This Row],[Via Dep]]),"", TIME(TRUNC(MBSchedule[[#This Row],[Via Dep]]),60*(MBSchedule[[#This Row],[Via Dep]]-TRUNC(MBSchedule[[#This Row],[Via Dep]]))/0.6,0))</f>
        <v/>
      </c>
      <c r="L67" s="122">
        <f>IF(ISBLANK(MBSchedule[[#This Row],[Arrv.]]),"", TIME(TRUNC(MBSchedule[[#This Row],[Arrv.]]),60*(MBSchedule[[#This Row],[Arrv.]]-TRUNC(MBSchedule[[#This Row],[Arrv.]]))/0.6,0))</f>
        <v>0.68402777777777779</v>
      </c>
      <c r="M67" s="91" t="s">
        <v>33</v>
      </c>
      <c r="N67" s="90" t="s">
        <v>23</v>
      </c>
      <c r="O67" s="90" t="s">
        <v>26</v>
      </c>
      <c r="P67" s="152">
        <v>65</v>
      </c>
      <c r="Q67" s="123">
        <v>14.25</v>
      </c>
      <c r="R67" s="90"/>
      <c r="S67" s="123">
        <v>16.25</v>
      </c>
      <c r="T67" s="152"/>
      <c r="U67" s="152"/>
      <c r="V67" s="152"/>
      <c r="W67" s="152"/>
      <c r="X67" s="90"/>
      <c r="Y67" s="92" t="s">
        <v>45</v>
      </c>
      <c r="Z67" s="92" t="str" cm="1">
        <f t="array" ref="Z67">IF(
ISNUMBER(FIND("A",$B67)),
$B67 &amp; IF(ISNUMBER(FIND("A",     INDEX($B68:$B$3247,MATCH(FALSE,ISBLANK($B68:$B$3247),0)))),"", INDEX($B68:$B$3247,MATCH(FALSE,ISBLANK($B68:$B$3247),0))  ),$Z66
)</f>
        <v>GA09T4006</v>
      </c>
      <c r="AA67" s="90" t="str" cm="1">
        <f t="array" ref="AA67">IF(
ISNUMBER(FIND("A",$C67)),
$C67 &amp; IF(ISNUMBER(FIND("A",     INDEX($C68:$C$3247,MATCH(FALSE,ISBLANK($C68:$C$3247),0)))),"", INDEX($C68:$C$3247,MATCH(FALSE,ISBLANK($C68:$C$3247),0))  ),$AA66
)</f>
        <v>MB 9A</v>
      </c>
      <c r="AB67" s="90" t="e">
        <f>_xlfn.IFNA(VLOOKUP(MBSchedule[[#This Row],[ow]], ETMRoutes, 3, FALSE),VLOOKUP(MBSchedule[[#This Row],[re]], ETMRoutes, 3, FALSE))</f>
        <v>#REF!</v>
      </c>
      <c r="AC6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D6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E67" s="90" t="str">
        <f>IF(ISNA(VLOOKUP(MBSchedule[[#This Row],[ow]], ETMRoutes, 3, FALSE)),IF(ISNA(VLOOKUP(MBSchedule[[#This Row],[re]], ETMRoutes, 3, FALSE)),"U","R"), "O")</f>
        <v>O</v>
      </c>
    </row>
    <row r="68" spans="1:31">
      <c r="A68" s="104" t="str">
        <f t="shared" si="1"/>
        <v>MRG</v>
      </c>
      <c r="B68" s="104"/>
      <c r="C68" s="104"/>
      <c r="D68" s="104" t="str">
        <f>_xlfn.IFNA(VLOOKUP(MBSchedule[[#This Row],[From-a]],Loc2Code,2,FALSE),"")</f>
        <v>MRG</v>
      </c>
      <c r="E68" s="104" t="str">
        <f>_xlfn.IFNA(VLOOKUP(MBSchedule[[#This Row],[Via-a]],Loc2Code,2,FALSE),"")</f>
        <v>CNC</v>
      </c>
      <c r="F68" s="104" t="str">
        <f>_xlfn.IFNA(VLOOKUP(MBSchedule[[#This Row],[To-a]],Loc2Code,2,FALSE),"")</f>
        <v>PLL</v>
      </c>
      <c r="G68" s="104" t="str">
        <f>_xlfn.IFNA(VLOOKUP(MBSchedule[[#This Row],[From Code]],Code2Loc,2,FALSE),"")</f>
        <v>MARGAO</v>
      </c>
      <c r="H68" s="104" t="str">
        <f>_xlfn.IFNA(VLOOKUP(MBSchedule[[#This Row],[Via1 Code]],Code2Loc,2,FALSE),"")</f>
        <v>CANACONA</v>
      </c>
      <c r="I68" s="104" t="str">
        <f>_xlfn.IFNA(VLOOKUP(MBSchedule[[#This Row],[Destination Code]],Code2Loc,2,FALSE),"")</f>
        <v>POLLEM</v>
      </c>
      <c r="J68" s="125">
        <f>TIME(TRUNC(MBSchedule[[#This Row],[Dept.]]),60*(MBSchedule[[#This Row],[Dept.]]-TRUNC(MBSchedule[[#This Row],[Dept.]]))/0.6,0)</f>
        <v>0.69444444444444453</v>
      </c>
      <c r="K68" s="125" t="str">
        <f>IF(ISBLANK(MBSchedule[[#This Row],[Via Dep]]),"", TIME(TRUNC(MBSchedule[[#This Row],[Via Dep]]),60*(MBSchedule[[#This Row],[Via Dep]]-TRUNC(MBSchedule[[#This Row],[Via Dep]]))/0.6,0))</f>
        <v/>
      </c>
      <c r="L68" s="125">
        <f>IF(ISBLANK(MBSchedule[[#This Row],[Arrv.]]),"", TIME(TRUNC(MBSchedule[[#This Row],[Arrv.]]),60*(MBSchedule[[#This Row],[Arrv.]]-TRUNC(MBSchedule[[#This Row],[Arrv.]]))/0.6,0))</f>
        <v>0.3611111111111111</v>
      </c>
      <c r="M68" s="90" t="s">
        <v>26</v>
      </c>
      <c r="N68" s="90" t="s">
        <v>23</v>
      </c>
      <c r="O68" s="90" t="s">
        <v>33</v>
      </c>
      <c r="P68" s="153">
        <v>65</v>
      </c>
      <c r="Q68" s="126">
        <v>16.399999999999999</v>
      </c>
      <c r="R68" s="104"/>
      <c r="S68" s="126">
        <v>8.4</v>
      </c>
      <c r="T68" s="152">
        <v>1</v>
      </c>
      <c r="U68" s="152">
        <v>1</v>
      </c>
      <c r="V68" s="153"/>
      <c r="W68" s="153"/>
      <c r="X68" s="129">
        <f>SUM(P64:P68)</f>
        <v>260</v>
      </c>
      <c r="Y68" s="101" t="s">
        <v>60</v>
      </c>
      <c r="Z68" s="101" t="str" cm="1">
        <f t="array" ref="Z68">IF(
ISNUMBER(FIND("A",$B68)),
$B68 &amp; IF(ISNUMBER(FIND("A",     INDEX($B69:$B$3247,MATCH(FALSE,ISBLANK($B69:$B$3247),0)))),"", INDEX($B69:$B$3247,MATCH(FALSE,ISBLANK($B69:$B$3247),0))  ),$Z67
)</f>
        <v>GA09T4006</v>
      </c>
      <c r="AA68" s="90" t="str" cm="1">
        <f t="array" ref="AA68">IF(
ISNUMBER(FIND("A",$C68)),
$C68 &amp; IF(ISNUMBER(FIND("A",     INDEX($C69:$C$3247,MATCH(FALSE,ISBLANK($C69:$C$3247),0)))),"", INDEX($C69:$C$3247,MATCH(FALSE,ISBLANK($C69:$C$3247),0))  ),$AA67
)</f>
        <v>MB 9A</v>
      </c>
      <c r="AB68" s="90" t="e">
        <f>_xlfn.IFNA(VLOOKUP(MBSchedule[[#This Row],[ow]], ETMRoutes, 3, FALSE),VLOOKUP(MBSchedule[[#This Row],[re]], ETMRoutes, 3, FALSE))</f>
        <v>#REF!</v>
      </c>
      <c r="AC6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6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68" s="90" t="str">
        <f>IF(ISNA(VLOOKUP(MBSchedule[[#This Row],[ow]], ETMRoutes, 3, FALSE)),IF(ISNA(VLOOKUP(MBSchedule[[#This Row],[re]], ETMRoutes, 3, FALSE)),"U","R"), "O")</f>
        <v>O</v>
      </c>
    </row>
    <row r="69" spans="1:31">
      <c r="A69" s="104" t="str">
        <f t="shared" si="1"/>
        <v>MRG</v>
      </c>
      <c r="B69" s="90" t="s">
        <v>68</v>
      </c>
      <c r="C69" s="90" t="s">
        <v>69</v>
      </c>
      <c r="D69" s="90" t="str">
        <f>_xlfn.IFNA(VLOOKUP(MBSchedule[[#This Row],[From-a]],Loc2Code,2,FALSE),"")</f>
        <v>PLL</v>
      </c>
      <c r="E69" s="90" t="str">
        <f>_xlfn.IFNA(VLOOKUP(MBSchedule[[#This Row],[Via-a]],Loc2Code,2,FALSE),"")</f>
        <v>CNC</v>
      </c>
      <c r="F69" s="90" t="str">
        <f>_xlfn.IFNA(VLOOKUP(MBSchedule[[#This Row],[To-a]],Loc2Code,2,FALSE),"")</f>
        <v>MRG</v>
      </c>
      <c r="G69" s="90" t="str">
        <f>_xlfn.IFNA(VLOOKUP(MBSchedule[[#This Row],[From Code]],Code2Loc,2,FALSE),"")</f>
        <v>POLLEM</v>
      </c>
      <c r="H69" s="90" t="str">
        <f>_xlfn.IFNA(VLOOKUP(MBSchedule[[#This Row],[Via1 Code]],Code2Loc,2,FALSE),"")</f>
        <v>CANACONA</v>
      </c>
      <c r="I69" s="90" t="str">
        <f>_xlfn.IFNA(VLOOKUP(MBSchedule[[#This Row],[Destination Code]],Code2Loc,2,FALSE),"")</f>
        <v>MARGAO</v>
      </c>
      <c r="J69" s="122">
        <f>TIME(TRUNC(MBSchedule[[#This Row],[Dept.]]),60*(MBSchedule[[#This Row],[Dept.]]-TRUNC(MBSchedule[[#This Row],[Dept.]]))/0.6,0)</f>
        <v>0.25347222222222221</v>
      </c>
      <c r="K69" s="122" t="str">
        <f>IF(ISBLANK(MBSchedule[[#This Row],[Via Dep]]),"", TIME(TRUNC(MBSchedule[[#This Row],[Via Dep]]),60*(MBSchedule[[#This Row],[Via Dep]]-TRUNC(MBSchedule[[#This Row],[Via Dep]]))/0.6,0))</f>
        <v/>
      </c>
      <c r="L69" s="122">
        <f>IF(ISBLANK(MBSchedule[[#This Row],[Arrv.]]),"", TIME(TRUNC(MBSchedule[[#This Row],[Arrv.]]),60*(MBSchedule[[#This Row],[Arrv.]]-TRUNC(MBSchedule[[#This Row],[Arrv.]]))/0.6,0))</f>
        <v>0.33680555555555558</v>
      </c>
      <c r="M69" s="90" t="s">
        <v>33</v>
      </c>
      <c r="N69" s="90" t="s">
        <v>23</v>
      </c>
      <c r="O69" s="90" t="s">
        <v>26</v>
      </c>
      <c r="P69" s="152">
        <v>65</v>
      </c>
      <c r="Q69" s="123">
        <v>6.05</v>
      </c>
      <c r="R69" s="123"/>
      <c r="S69" s="123">
        <v>8.0500000000000007</v>
      </c>
      <c r="T69" s="152"/>
      <c r="U69" s="152"/>
      <c r="V69" s="152"/>
      <c r="W69" s="152"/>
      <c r="X69" s="90"/>
      <c r="Y69" s="98"/>
      <c r="Z69" s="98" t="str" cm="1">
        <f t="array" ref="Z69">IF(
ISNUMBER(FIND("A",$B69)),
$B69 &amp; IF(ISNUMBER(FIND("A",     INDEX($B70:$B$3247,MATCH(FALSE,ISBLANK($B70:$B$3247),0)))),"", INDEX($B70:$B$3247,MATCH(FALSE,ISBLANK($B70:$B$3247),0))  ),$Z68
)</f>
        <v>GA10T3636</v>
      </c>
      <c r="AA69" s="90" t="str" cm="1">
        <f t="array" ref="AA69">IF(
ISNUMBER(FIND("A",$C69)),
$C69 &amp; IF(ISNUMBER(FIND("A",     INDEX($C70:$C$3247,MATCH(FALSE,ISBLANK($C70:$C$3247),0)))),"", INDEX($C70:$C$3247,MATCH(FALSE,ISBLANK($C70:$C$3247),0))  ),$AA68
)</f>
        <v>MB 10A</v>
      </c>
      <c r="AB69" s="90" t="e">
        <f>_xlfn.IFNA(VLOOKUP(MBSchedule[[#This Row],[ow]], ETMRoutes, 3, FALSE),VLOOKUP(MBSchedule[[#This Row],[re]], ETMRoutes, 3, FALSE))</f>
        <v>#REF!</v>
      </c>
      <c r="AC6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D6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E69" s="90" t="str">
        <f>IF(ISNA(VLOOKUP(MBSchedule[[#This Row],[ow]], ETMRoutes, 3, FALSE)),IF(ISNA(VLOOKUP(MBSchedule[[#This Row],[re]], ETMRoutes, 3, FALSE)),"U","R"), "O")</f>
        <v>O</v>
      </c>
    </row>
    <row r="70" spans="1:31">
      <c r="A70" s="104" t="str">
        <f t="shared" si="1"/>
        <v>MRG</v>
      </c>
      <c r="B70" s="90"/>
      <c r="C70" s="90"/>
      <c r="D70" s="90" t="str">
        <f>_xlfn.IFNA(VLOOKUP(MBSchedule[[#This Row],[From-a]],Loc2Code,2,FALSE),"")</f>
        <v>MRG</v>
      </c>
      <c r="E70" s="90" t="str">
        <f>_xlfn.IFNA(VLOOKUP(MBSchedule[[#This Row],[Via-a]],Loc2Code,2,FALSE),"")</f>
        <v>CUN</v>
      </c>
      <c r="F70" s="90" t="str">
        <f>_xlfn.IFNA(VLOOKUP(MBSchedule[[#This Row],[To-a]],Loc2Code,2,FALSE),"")</f>
        <v>CNC</v>
      </c>
      <c r="G70" s="90" t="str">
        <f>_xlfn.IFNA(VLOOKUP(MBSchedule[[#This Row],[From Code]],Code2Loc,2,FALSE),"")</f>
        <v>MARGAO</v>
      </c>
      <c r="H70" s="90" t="str">
        <f>_xlfn.IFNA(VLOOKUP(MBSchedule[[#This Row],[Via1 Code]],Code2Loc,2,FALSE),"")</f>
        <v>CUNCOLIM</v>
      </c>
      <c r="I70" s="90" t="str">
        <f>_xlfn.IFNA(VLOOKUP(MBSchedule[[#This Row],[Destination Code]],Code2Loc,2,FALSE),"")</f>
        <v>CANACONA</v>
      </c>
      <c r="J70" s="122">
        <f>TIME(TRUNC(MBSchedule[[#This Row],[Dept.]]),60*(MBSchedule[[#This Row],[Dept.]]-TRUNC(MBSchedule[[#This Row],[Dept.]]))/0.6,0)</f>
        <v>0.36805555555555558</v>
      </c>
      <c r="K70" s="122" t="str">
        <f>IF(ISBLANK(MBSchedule[[#This Row],[Via Dep]]),"", TIME(TRUNC(MBSchedule[[#This Row],[Via Dep]]),60*(MBSchedule[[#This Row],[Via Dep]]-TRUNC(MBSchedule[[#This Row],[Via Dep]]))/0.6,0))</f>
        <v/>
      </c>
      <c r="L70" s="122">
        <f>IF(ISBLANK(MBSchedule[[#This Row],[Arrv.]]),"", TIME(TRUNC(MBSchedule[[#This Row],[Arrv.]]),60*(MBSchedule[[#This Row],[Arrv.]]-TRUNC(MBSchedule[[#This Row],[Arrv.]]))/0.6,0))</f>
        <v>0.43402777777777773</v>
      </c>
      <c r="M70" s="90" t="s">
        <v>26</v>
      </c>
      <c r="N70" s="90" t="s">
        <v>25</v>
      </c>
      <c r="O70" s="91" t="s">
        <v>23</v>
      </c>
      <c r="P70" s="152">
        <v>37</v>
      </c>
      <c r="Q70" s="123">
        <v>8.5</v>
      </c>
      <c r="R70" s="90"/>
      <c r="S70" s="123">
        <v>10.25</v>
      </c>
      <c r="T70" s="152"/>
      <c r="U70" s="152"/>
      <c r="V70" s="152"/>
      <c r="W70" s="152"/>
      <c r="X70" s="90"/>
      <c r="Y70" s="98"/>
      <c r="Z70" s="98" t="str" cm="1">
        <f t="array" ref="Z70">IF(
ISNUMBER(FIND("A",$B70)),
$B70 &amp; IF(ISNUMBER(FIND("A",     INDEX($B71:$B$3247,MATCH(FALSE,ISBLANK($B71:$B$3247),0)))),"", INDEX($B71:$B$3247,MATCH(FALSE,ISBLANK($B71:$B$3247),0))  ),$Z69
)</f>
        <v>GA10T3636</v>
      </c>
      <c r="AA70" s="90" t="str" cm="1">
        <f t="array" ref="AA70">IF(
ISNUMBER(FIND("A",$C70)),
$C70 &amp; IF(ISNUMBER(FIND("A",     INDEX($C71:$C$3247,MATCH(FALSE,ISBLANK($C71:$C$3247),0)))),"", INDEX($C71:$C$3247,MATCH(FALSE,ISBLANK($C71:$C$3247),0))  ),$AA69
)</f>
        <v>MB 10A</v>
      </c>
      <c r="AB70" s="90" t="e">
        <f>_xlfn.IFNA(VLOOKUP(MBSchedule[[#This Row],[ow]], ETMRoutes, 3, FALSE),VLOOKUP(MBSchedule[[#This Row],[re]], ETMRoutes, 3, FALSE))</f>
        <v>#REF!</v>
      </c>
      <c r="AC7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7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70" s="90" t="str">
        <f>IF(ISNA(VLOOKUP(MBSchedule[[#This Row],[ow]], ETMRoutes, 3, FALSE)),IF(ISNA(VLOOKUP(MBSchedule[[#This Row],[re]], ETMRoutes, 3, FALSE)),"U","R"), "O")</f>
        <v>O</v>
      </c>
    </row>
    <row r="71" spans="1:31">
      <c r="A71" s="104" t="str">
        <f t="shared" si="1"/>
        <v>MRG</v>
      </c>
      <c r="B71" s="90"/>
      <c r="C71" s="90"/>
      <c r="D71" s="90" t="str">
        <f>_xlfn.IFNA(VLOOKUP(MBSchedule[[#This Row],[From-a]],Loc2Code,2,FALSE),"")</f>
        <v>CNC</v>
      </c>
      <c r="E71" s="90" t="str">
        <f>_xlfn.IFNA(VLOOKUP(MBSchedule[[#This Row],[Via-a]],Loc2Code,2,FALSE),"")</f>
        <v/>
      </c>
      <c r="F71" s="90" t="str">
        <f>_xlfn.IFNA(VLOOKUP(MBSchedule[[#This Row],[To-a]],Loc2Code,2,FALSE),"")</f>
        <v>PLL</v>
      </c>
      <c r="G71" s="90" t="str">
        <f>_xlfn.IFNA(VLOOKUP(MBSchedule[[#This Row],[From Code]],Code2Loc,2,FALSE),"")</f>
        <v>CANACONA</v>
      </c>
      <c r="H71" s="90" t="str">
        <f>_xlfn.IFNA(VLOOKUP(MBSchedule[[#This Row],[Via1 Code]],Code2Loc,2,FALSE),"")</f>
        <v/>
      </c>
      <c r="I71" s="90" t="str">
        <f>_xlfn.IFNA(VLOOKUP(MBSchedule[[#This Row],[Destination Code]],Code2Loc,2,FALSE),"")</f>
        <v>POLLEM</v>
      </c>
      <c r="J71" s="122">
        <f>TIME(TRUNC(MBSchedule[[#This Row],[Dept.]]),60*(MBSchedule[[#This Row],[Dept.]]-TRUNC(MBSchedule[[#This Row],[Dept.]]))/0.6,0)</f>
        <v>0.43402777777777773</v>
      </c>
      <c r="K71" s="122" t="str">
        <f>IF(ISBLANK(MBSchedule[[#This Row],[Via Dep]]),"", TIME(TRUNC(MBSchedule[[#This Row],[Via Dep]]),60*(MBSchedule[[#This Row],[Via Dep]]-TRUNC(MBSchedule[[#This Row],[Via Dep]]))/0.6,0))</f>
        <v/>
      </c>
      <c r="L71" s="122">
        <f>IF(ISBLANK(MBSchedule[[#This Row],[Arrv.]]),"", TIME(TRUNC(MBSchedule[[#This Row],[Arrv.]]),60*(MBSchedule[[#This Row],[Arrv.]]-TRUNC(MBSchedule[[#This Row],[Arrv.]]))/0.6,0))</f>
        <v>0.46527777777777773</v>
      </c>
      <c r="M71" s="91" t="s">
        <v>23</v>
      </c>
      <c r="N71" s="90"/>
      <c r="O71" s="91" t="s">
        <v>33</v>
      </c>
      <c r="P71" s="152">
        <v>28</v>
      </c>
      <c r="Q71" s="123">
        <v>10.25</v>
      </c>
      <c r="R71" s="90"/>
      <c r="S71" s="123">
        <v>11.1</v>
      </c>
      <c r="T71" s="152"/>
      <c r="U71" s="152"/>
      <c r="V71" s="152"/>
      <c r="W71" s="152"/>
      <c r="X71" s="90"/>
      <c r="Y71" s="98"/>
      <c r="Z71" s="98" t="str" cm="1">
        <f t="array" ref="Z71">IF(
ISNUMBER(FIND("A",$B71)),
$B71 &amp; IF(ISNUMBER(FIND("A",     INDEX($B72:$B$3247,MATCH(FALSE,ISBLANK($B72:$B$3247),0)))),"", INDEX($B72:$B$3247,MATCH(FALSE,ISBLANK($B72:$B$3247),0))  ),$Z70
)</f>
        <v>GA10T3636</v>
      </c>
      <c r="AA71" s="90" t="str" cm="1">
        <f t="array" ref="AA71">IF(
ISNUMBER(FIND("A",$C71)),
$C71 &amp; IF(ISNUMBER(FIND("A",     INDEX($C72:$C$3247,MATCH(FALSE,ISBLANK($C72:$C$3247),0)))),"", INDEX($C72:$C$3247,MATCH(FALSE,ISBLANK($C72:$C$3247),0))  ),$AA70
)</f>
        <v>MB 10A</v>
      </c>
      <c r="AB71" s="90" t="e">
        <f>_xlfn.IFNA(VLOOKUP(MBSchedule[[#This Row],[ow]], ETMRoutes, 3, FALSE),VLOOKUP(MBSchedule[[#This Row],[re]], ETMRoutes, 3, FALSE))</f>
        <v>#REF!</v>
      </c>
      <c r="AC7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MRG:*:PLL-*CNC*</v>
      </c>
      <c r="AD7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MRG:*:CNC-*PLL*</v>
      </c>
      <c r="AE71" s="90" t="str">
        <f>IF(ISNA(VLOOKUP(MBSchedule[[#This Row],[ow]], ETMRoutes, 3, FALSE)),IF(ISNA(VLOOKUP(MBSchedule[[#This Row],[re]], ETMRoutes, 3, FALSE)),"U","R"), "O")</f>
        <v>O</v>
      </c>
    </row>
    <row r="72" spans="1:31">
      <c r="A72" s="104" t="str">
        <f t="shared" si="1"/>
        <v>MRG</v>
      </c>
      <c r="B72" s="90"/>
      <c r="C72" s="90"/>
      <c r="D72" s="90" t="str">
        <f>_xlfn.IFNA(VLOOKUP(MBSchedule[[#This Row],[From-a]],Loc2Code,2,FALSE),"")</f>
        <v>PLL</v>
      </c>
      <c r="E72" s="90" t="str">
        <f>_xlfn.IFNA(VLOOKUP(MBSchedule[[#This Row],[Via-a]],Loc2Code,2,FALSE),"")</f>
        <v/>
      </c>
      <c r="F72" s="90" t="str">
        <f>_xlfn.IFNA(VLOOKUP(MBSchedule[[#This Row],[To-a]],Loc2Code,2,FALSE),"")</f>
        <v>CNC</v>
      </c>
      <c r="G72" s="90" t="str">
        <f>_xlfn.IFNA(VLOOKUP(MBSchedule[[#This Row],[From Code]],Code2Loc,2,FALSE),"")</f>
        <v>POLLEM</v>
      </c>
      <c r="H72" s="90" t="str">
        <f>_xlfn.IFNA(VLOOKUP(MBSchedule[[#This Row],[Via1 Code]],Code2Loc,2,FALSE),"")</f>
        <v/>
      </c>
      <c r="I72" s="90" t="str">
        <f>_xlfn.IFNA(VLOOKUP(MBSchedule[[#This Row],[Destination Code]],Code2Loc,2,FALSE),"")</f>
        <v>CANACONA</v>
      </c>
      <c r="J72" s="122">
        <f>TIME(TRUNC(MBSchedule[[#This Row],[Dept.]]),60*(MBSchedule[[#This Row],[Dept.]]-TRUNC(MBSchedule[[#This Row],[Dept.]]))/0.6,0)</f>
        <v>0.46875</v>
      </c>
      <c r="K72" s="122" t="str">
        <f>IF(ISBLANK(MBSchedule[[#This Row],[Via Dep]]),"", TIME(TRUNC(MBSchedule[[#This Row],[Via Dep]]),60*(MBSchedule[[#This Row],[Via Dep]]-TRUNC(MBSchedule[[#This Row],[Via Dep]]))/0.6,0))</f>
        <v/>
      </c>
      <c r="L72" s="122">
        <f>IF(ISBLANK(MBSchedule[[#This Row],[Arrv.]]),"", TIME(TRUNC(MBSchedule[[#This Row],[Arrv.]]),60*(MBSchedule[[#This Row],[Arrv.]]-TRUNC(MBSchedule[[#This Row],[Arrv.]]))/0.6,0))</f>
        <v>0.50694444444444442</v>
      </c>
      <c r="M72" s="91" t="s">
        <v>33</v>
      </c>
      <c r="N72" s="90"/>
      <c r="O72" s="90" t="s">
        <v>23</v>
      </c>
      <c r="P72" s="152">
        <v>28</v>
      </c>
      <c r="Q72" s="123">
        <v>11.15</v>
      </c>
      <c r="R72" s="90"/>
      <c r="S72" s="123">
        <v>12.1</v>
      </c>
      <c r="T72" s="152"/>
      <c r="U72" s="152"/>
      <c r="V72" s="152"/>
      <c r="W72" s="152"/>
      <c r="X72" s="90"/>
      <c r="Y72" s="92"/>
      <c r="Z72" s="92" t="str" cm="1">
        <f t="array" ref="Z72">IF(
ISNUMBER(FIND("A",$B72)),
$B72 &amp; IF(ISNUMBER(FIND("A",     INDEX($B73:$B$3247,MATCH(FALSE,ISBLANK($B73:$B$3247),0)))),"", INDEX($B73:$B$3247,MATCH(FALSE,ISBLANK($B73:$B$3247),0))  ),$Z71
)</f>
        <v>GA10T3636</v>
      </c>
      <c r="AA72" s="90" t="str" cm="1">
        <f t="array" ref="AA72">IF(
ISNUMBER(FIND("A",$C72)),
$C72 &amp; IF(ISNUMBER(FIND("A",     INDEX($C73:$C$3247,MATCH(FALSE,ISBLANK($C73:$C$3247),0)))),"", INDEX($C73:$C$3247,MATCH(FALSE,ISBLANK($C73:$C$3247),0))  ),$AA71
)</f>
        <v>MB 10A</v>
      </c>
      <c r="AB72" s="90" t="e">
        <f>_xlfn.IFNA(VLOOKUP(MBSchedule[[#This Row],[ow]], ETMRoutes, 3, FALSE),VLOOKUP(MBSchedule[[#This Row],[re]], ETMRoutes, 3, FALSE))</f>
        <v>#REF!</v>
      </c>
      <c r="AC7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MRG:*:CNC-*PLL*</v>
      </c>
      <c r="AD7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MRG:*:PLL-*CNC*</v>
      </c>
      <c r="AE72" s="90" t="str">
        <f>IF(ISNA(VLOOKUP(MBSchedule[[#This Row],[ow]], ETMRoutes, 3, FALSE)),IF(ISNA(VLOOKUP(MBSchedule[[#This Row],[re]], ETMRoutes, 3, FALSE)),"U","R"), "O")</f>
        <v>O</v>
      </c>
    </row>
    <row r="73" spans="1:31">
      <c r="A73" s="104" t="str">
        <f t="shared" si="1"/>
        <v>MRG</v>
      </c>
      <c r="B73" s="104"/>
      <c r="C73" s="104"/>
      <c r="D73" s="104" t="str">
        <f>_xlfn.IFNA(VLOOKUP(MBSchedule[[#This Row],[From-a]],Loc2Code,2,FALSE),"")</f>
        <v>CNC</v>
      </c>
      <c r="E73" s="104" t="str">
        <f>_xlfn.IFNA(VLOOKUP(MBSchedule[[#This Row],[Via-a]],Loc2Code,2,FALSE),"")</f>
        <v>CUN</v>
      </c>
      <c r="F73" s="104" t="str">
        <f>_xlfn.IFNA(VLOOKUP(MBSchedule[[#This Row],[To-a]],Loc2Code,2,FALSE),"")</f>
        <v>MRG</v>
      </c>
      <c r="G73" s="104" t="str">
        <f>_xlfn.IFNA(VLOOKUP(MBSchedule[[#This Row],[From Code]],Code2Loc,2,FALSE),"")</f>
        <v>CANACONA</v>
      </c>
      <c r="H73" s="104" t="str">
        <f>_xlfn.IFNA(VLOOKUP(MBSchedule[[#This Row],[Via1 Code]],Code2Loc,2,FALSE),"")</f>
        <v>CUNCOLIM</v>
      </c>
      <c r="I73" s="104" t="str">
        <f>_xlfn.IFNA(VLOOKUP(MBSchedule[[#This Row],[Destination Code]],Code2Loc,2,FALSE),"")</f>
        <v>MARGAO</v>
      </c>
      <c r="J73" s="125">
        <f>TIME(TRUNC(MBSchedule[[#This Row],[Dept.]]),60*(MBSchedule[[#This Row],[Dept.]]-TRUNC(MBSchedule[[#This Row],[Dept.]]))/0.6,0)</f>
        <v>0.51041666666666663</v>
      </c>
      <c r="K73" s="125" t="str">
        <f>IF(ISBLANK(MBSchedule[[#This Row],[Via Dep]]),"", TIME(TRUNC(MBSchedule[[#This Row],[Via Dep]]),60*(MBSchedule[[#This Row],[Via Dep]]-TRUNC(MBSchedule[[#This Row],[Via Dep]]))/0.6,0))</f>
        <v/>
      </c>
      <c r="L73" s="125">
        <f>IF(ISBLANK(MBSchedule[[#This Row],[Arrv.]]),"", TIME(TRUNC(MBSchedule[[#This Row],[Arrv.]]),60*(MBSchedule[[#This Row],[Arrv.]]-TRUNC(MBSchedule[[#This Row],[Arrv.]]))/0.6,0))</f>
        <v>0.5625</v>
      </c>
      <c r="M73" s="90" t="s">
        <v>23</v>
      </c>
      <c r="N73" s="90" t="s">
        <v>25</v>
      </c>
      <c r="O73" s="91" t="s">
        <v>26</v>
      </c>
      <c r="P73" s="153">
        <v>37</v>
      </c>
      <c r="Q73" s="126">
        <v>12.15</v>
      </c>
      <c r="R73" s="104"/>
      <c r="S73" s="126">
        <v>13.3</v>
      </c>
      <c r="T73" s="153"/>
      <c r="U73" s="153"/>
      <c r="V73" s="153"/>
      <c r="W73" s="153"/>
      <c r="X73" s="104"/>
      <c r="Y73" s="101"/>
      <c r="Z73" s="101" t="str" cm="1">
        <f t="array" ref="Z73">IF(
ISNUMBER(FIND("A",$B73)),
$B73 &amp; IF(ISNUMBER(FIND("A",     INDEX($B74:$B$3247,MATCH(FALSE,ISBLANK($B74:$B$3247),0)))),"", INDEX($B74:$B$3247,MATCH(FALSE,ISBLANK($B74:$B$3247),0))  ),$Z72
)</f>
        <v>GA10T3636</v>
      </c>
      <c r="AA73" s="90" t="str" cm="1">
        <f t="array" ref="AA73">IF(
ISNUMBER(FIND("A",$C73)),
$C73 &amp; IF(ISNUMBER(FIND("A",     INDEX($C74:$C$3247,MATCH(FALSE,ISBLANK($C74:$C$3247),0)))),"", INDEX($C74:$C$3247,MATCH(FALSE,ISBLANK($C74:$C$3247),0))  ),$AA72
)</f>
        <v>MB 10A</v>
      </c>
      <c r="AB73" s="90" t="e">
        <f>_xlfn.IFNA(VLOOKUP(MBSchedule[[#This Row],[ow]], ETMRoutes, 3, FALSE),VLOOKUP(MBSchedule[[#This Row],[re]], ETMRoutes, 3, FALSE))</f>
        <v>#REF!</v>
      </c>
      <c r="AC7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7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73" s="90" t="str">
        <f>IF(ISNA(VLOOKUP(MBSchedule[[#This Row],[ow]], ETMRoutes, 3, FALSE)),IF(ISNA(VLOOKUP(MBSchedule[[#This Row],[re]], ETMRoutes, 3, FALSE)),"U","R"), "O")</f>
        <v>O</v>
      </c>
    </row>
    <row r="74" spans="1:31">
      <c r="A74" s="104" t="str">
        <f t="shared" si="1"/>
        <v>MRG</v>
      </c>
      <c r="B74" s="90"/>
      <c r="C74" s="90"/>
      <c r="D74" s="90" t="str">
        <f>_xlfn.IFNA(VLOOKUP(MBSchedule[[#This Row],[From-a]],Loc2Code,2,FALSE),"")</f>
        <v>MRG</v>
      </c>
      <c r="E74" s="90" t="str">
        <f>_xlfn.IFNA(VLOOKUP(MBSchedule[[#This Row],[Via-a]],Loc2Code,2,FALSE),"")</f>
        <v>CUN</v>
      </c>
      <c r="F74" s="90" t="str">
        <f>_xlfn.IFNA(VLOOKUP(MBSchedule[[#This Row],[To-a]],Loc2Code,2,FALSE),"")</f>
        <v>CNC</v>
      </c>
      <c r="G74" s="90" t="str">
        <f>_xlfn.IFNA(VLOOKUP(MBSchedule[[#This Row],[From Code]],Code2Loc,2,FALSE),"")</f>
        <v>MARGAO</v>
      </c>
      <c r="H74" s="90" t="str">
        <f>_xlfn.IFNA(VLOOKUP(MBSchedule[[#This Row],[Via1 Code]],Code2Loc,2,FALSE),"")</f>
        <v>CUNCOLIM</v>
      </c>
      <c r="I74" s="90" t="str">
        <f>_xlfn.IFNA(VLOOKUP(MBSchedule[[#This Row],[Destination Code]],Code2Loc,2,FALSE),"")</f>
        <v>CANACONA</v>
      </c>
      <c r="J74" s="122">
        <f>TIME(TRUNC(MBSchedule[[#This Row],[Dept.]]),60*(MBSchedule[[#This Row],[Dept.]]-TRUNC(MBSchedule[[#This Row],[Dept.]]))/0.6,0)</f>
        <v>0.61458333333333337</v>
      </c>
      <c r="K74" s="122" t="str">
        <f>IF(ISBLANK(MBSchedule[[#This Row],[Via Dep]]),"", TIME(TRUNC(MBSchedule[[#This Row],[Via Dep]]),60*(MBSchedule[[#This Row],[Via Dep]]-TRUNC(MBSchedule[[#This Row],[Via Dep]]))/0.6,0))</f>
        <v/>
      </c>
      <c r="L74" s="122">
        <f>IF(ISBLANK(MBSchedule[[#This Row],[Arrv.]]),"", TIME(TRUNC(MBSchedule[[#This Row],[Arrv.]]),60*(MBSchedule[[#This Row],[Arrv.]]-TRUNC(MBSchedule[[#This Row],[Arrv.]]))/0.6,0))</f>
        <v>0.66666666666666663</v>
      </c>
      <c r="M74" s="91" t="s">
        <v>26</v>
      </c>
      <c r="N74" s="90" t="s">
        <v>25</v>
      </c>
      <c r="O74" s="90" t="s">
        <v>23</v>
      </c>
      <c r="P74" s="152">
        <v>37</v>
      </c>
      <c r="Q74" s="123">
        <v>14.45</v>
      </c>
      <c r="R74" s="90"/>
      <c r="S74" s="123">
        <v>16</v>
      </c>
      <c r="T74" s="152"/>
      <c r="U74" s="152"/>
      <c r="V74" s="152"/>
      <c r="W74" s="152"/>
      <c r="X74" s="90"/>
      <c r="Y74" s="101"/>
      <c r="Z74" s="101" t="str" cm="1">
        <f t="array" ref="Z74">IF(
ISNUMBER(FIND("A",$B74)),
$B74 &amp; IF(ISNUMBER(FIND("A",     INDEX($B75:$B$3247,MATCH(FALSE,ISBLANK($B75:$B$3247),0)))),"", INDEX($B75:$B$3247,MATCH(FALSE,ISBLANK($B75:$B$3247),0))  ),$Z73
)</f>
        <v>GA10T3636</v>
      </c>
      <c r="AA74" s="90" t="str" cm="1">
        <f t="array" ref="AA74">IF(
ISNUMBER(FIND("A",$C74)),
$C74 &amp; IF(ISNUMBER(FIND("A",     INDEX($C75:$C$3247,MATCH(FALSE,ISBLANK($C75:$C$3247),0)))),"", INDEX($C75:$C$3247,MATCH(FALSE,ISBLANK($C75:$C$3247),0))  ),$AA73
)</f>
        <v>MB 10A</v>
      </c>
      <c r="AB74" s="90" t="e">
        <f>_xlfn.IFNA(VLOOKUP(MBSchedule[[#This Row],[ow]], ETMRoutes, 3, FALSE),VLOOKUP(MBSchedule[[#This Row],[re]], ETMRoutes, 3, FALSE))</f>
        <v>#REF!</v>
      </c>
      <c r="AC7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7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74" s="90" t="str">
        <f>IF(ISNA(VLOOKUP(MBSchedule[[#This Row],[ow]], ETMRoutes, 3, FALSE)),IF(ISNA(VLOOKUP(MBSchedule[[#This Row],[re]], ETMRoutes, 3, FALSE)),"U","R"), "O")</f>
        <v>O</v>
      </c>
    </row>
    <row r="75" spans="1:31" ht="15.75" customHeight="1">
      <c r="A75" s="104" t="str">
        <f t="shared" si="1"/>
        <v>MRG</v>
      </c>
      <c r="B75" s="90"/>
      <c r="C75" s="90"/>
      <c r="D75" s="90" t="str">
        <f>_xlfn.IFNA(VLOOKUP(MBSchedule[[#This Row],[From-a]],Loc2Code,2,FALSE),"")</f>
        <v>CNC</v>
      </c>
      <c r="E75" s="90" t="str">
        <f>_xlfn.IFNA(VLOOKUP(MBSchedule[[#This Row],[Via-a]],Loc2Code,2,FALSE),"")</f>
        <v/>
      </c>
      <c r="F75" s="90" t="s">
        <v>2308</v>
      </c>
      <c r="G75" s="90" t="str">
        <f>_xlfn.IFNA(VLOOKUP(MBSchedule[[#This Row],[From Code]],Code2Loc,2,FALSE),"")</f>
        <v>CANACONA</v>
      </c>
      <c r="H75" s="90" t="str">
        <f>_xlfn.IFNA(VLOOKUP(MBSchedule[[#This Row],[Via1 Code]],Code2Loc,2,FALSE),"")</f>
        <v/>
      </c>
      <c r="I75" s="90" t="str">
        <f>_xlfn.IFNA(VLOOKUP(MBSchedule[[#This Row],[Destination Code]],Code2Loc,2,FALSE),"")</f>
        <v>POIGUINIM</v>
      </c>
      <c r="J75" s="122">
        <f>TIME(TRUNC(MBSchedule[[#This Row],[Dept.]]),60*(MBSchedule[[#This Row],[Dept.]]-TRUNC(MBSchedule[[#This Row],[Dept.]]))/0.6,0)</f>
        <v>0.66666666666666663</v>
      </c>
      <c r="K75" s="122" t="str">
        <f>IF(ISBLANK(MBSchedule[[#This Row],[Via Dep]]),"", TIME(TRUNC(MBSchedule[[#This Row],[Via Dep]]),60*(MBSchedule[[#This Row],[Via Dep]]-TRUNC(MBSchedule[[#This Row],[Via Dep]]))/0.6,0))</f>
        <v/>
      </c>
      <c r="L75" s="122">
        <f>IF(ISBLANK(MBSchedule[[#This Row],[Arrv.]]),"", TIME(TRUNC(MBSchedule[[#This Row],[Arrv.]]),60*(MBSchedule[[#This Row],[Arrv.]]-TRUNC(MBSchedule[[#This Row],[Arrv.]]))/0.6,0))</f>
        <v>0.68055555555555547</v>
      </c>
      <c r="M75" s="90" t="s">
        <v>23</v>
      </c>
      <c r="N75" s="104"/>
      <c r="O75" s="90" t="s">
        <v>49</v>
      </c>
      <c r="P75" s="152">
        <v>12</v>
      </c>
      <c r="Q75" s="123">
        <v>16</v>
      </c>
      <c r="R75" s="90"/>
      <c r="S75" s="123">
        <v>16.2</v>
      </c>
      <c r="T75" s="152"/>
      <c r="U75" s="152"/>
      <c r="V75" s="152"/>
      <c r="W75" s="152"/>
      <c r="X75" s="90"/>
      <c r="Y75" s="101"/>
      <c r="Z75" s="101" t="str" cm="1">
        <f t="array" ref="Z75">IF(
ISNUMBER(FIND("A",$B75)),
$B75 &amp; IF(ISNUMBER(FIND("A",     INDEX($B76:$B$3247,MATCH(FALSE,ISBLANK($B76:$B$3247),0)))),"", INDEX($B76:$B$3247,MATCH(FALSE,ISBLANK($B76:$B$3247),0))  ),$Z74
)</f>
        <v>GA10T3636</v>
      </c>
      <c r="AA75" s="90" t="str" cm="1">
        <f t="array" ref="AA75">IF(
ISNUMBER(FIND("A",$C75)),
$C75 &amp; IF(ISNUMBER(FIND("A",     INDEX($C76:$C$3247,MATCH(FALSE,ISBLANK($C76:$C$3247),0)))),"", INDEX($C76:$C$3247,MATCH(FALSE,ISBLANK($C76:$C$3247),0))  ),$AA74
)</f>
        <v>MB 10A</v>
      </c>
      <c r="AB75" s="90" t="e">
        <f>_xlfn.IFNA(VLOOKUP(MBSchedule[[#This Row],[ow]], ETMRoutes, 3, FALSE),VLOOKUP(MBSchedule[[#This Row],[re]], ETMRoutes, 3, FALSE))</f>
        <v>#REF!</v>
      </c>
      <c r="AC7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MRG:*:PGN-*CNC*</v>
      </c>
      <c r="AD7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MRG:*:CNC-*PGN*</v>
      </c>
      <c r="AE75" s="90" t="str">
        <f>IF(ISNA(VLOOKUP(MBSchedule[[#This Row],[ow]], ETMRoutes, 3, FALSE)),IF(ISNA(VLOOKUP(MBSchedule[[#This Row],[re]], ETMRoutes, 3, FALSE)),"U","R"), "O")</f>
        <v>O</v>
      </c>
    </row>
    <row r="76" spans="1:31">
      <c r="A76" s="104" t="str">
        <f t="shared" si="1"/>
        <v>MRG</v>
      </c>
      <c r="B76" s="90"/>
      <c r="C76" s="90"/>
      <c r="D76" s="90" t="s">
        <v>2308</v>
      </c>
      <c r="E76" s="90" t="str">
        <f>_xlfn.IFNA(VLOOKUP(MBSchedule[[#This Row],[Via-a]],Loc2Code,2,FALSE),"")</f>
        <v>CNC</v>
      </c>
      <c r="F76" s="90" t="str">
        <f>_xlfn.IFNA(VLOOKUP(MBSchedule[[#This Row],[To-a]],Loc2Code,2,FALSE),"")</f>
        <v>MRG</v>
      </c>
      <c r="G76" s="90" t="str">
        <f>_xlfn.IFNA(VLOOKUP(MBSchedule[[#This Row],[From Code]],Code2Loc,2,FALSE),"")</f>
        <v>POIGUINIM</v>
      </c>
      <c r="H76" s="90" t="str">
        <f>_xlfn.IFNA(VLOOKUP(MBSchedule[[#This Row],[Via1 Code]],Code2Loc,2,FALSE),"")</f>
        <v>CANACONA</v>
      </c>
      <c r="I76" s="90" t="str">
        <f>_xlfn.IFNA(VLOOKUP(MBSchedule[[#This Row],[Destination Code]],Code2Loc,2,FALSE),"")</f>
        <v>MARGAO</v>
      </c>
      <c r="J76" s="122">
        <f>TIME(TRUNC(MBSchedule[[#This Row],[Dept.]]),60*(MBSchedule[[#This Row],[Dept.]]-TRUNC(MBSchedule[[#This Row],[Dept.]]))/0.6,0)</f>
        <v>0.68402777777777779</v>
      </c>
      <c r="K76" s="122">
        <f>IF(ISBLANK(MBSchedule[[#This Row],[Via Dep]]),"", TIME(TRUNC(MBSchedule[[#This Row],[Via Dep]]),60*(MBSchedule[[#This Row],[Via Dep]]-TRUNC(MBSchedule[[#This Row],[Via Dep]]))/0.6,0))</f>
        <v>0.70138888888888884</v>
      </c>
      <c r="L76" s="122">
        <f>IF(ISBLANK(MBSchedule[[#This Row],[Arrv.]]),"", TIME(TRUNC(MBSchedule[[#This Row],[Arrv.]]),60*(MBSchedule[[#This Row],[Arrv.]]-TRUNC(MBSchedule[[#This Row],[Arrv.]]))/0.6,0))</f>
        <v>0.75347222222222221</v>
      </c>
      <c r="M76" s="90" t="s">
        <v>49</v>
      </c>
      <c r="N76" s="104" t="s">
        <v>23</v>
      </c>
      <c r="O76" s="90" t="s">
        <v>26</v>
      </c>
      <c r="P76" s="152">
        <v>49</v>
      </c>
      <c r="Q76" s="123">
        <v>16.25</v>
      </c>
      <c r="R76" s="123">
        <v>16.5</v>
      </c>
      <c r="S76" s="123">
        <v>18.05</v>
      </c>
      <c r="T76" s="152"/>
      <c r="U76" s="152"/>
      <c r="V76" s="152"/>
      <c r="W76" s="152"/>
      <c r="X76" s="90"/>
      <c r="Y76" s="92" t="s">
        <v>45</v>
      </c>
      <c r="Z76" s="92" t="str" cm="1">
        <f t="array" ref="Z76">IF(
ISNUMBER(FIND("A",$B76)),
$B76 &amp; IF(ISNUMBER(FIND("A",     INDEX($B77:$B$3247,MATCH(FALSE,ISBLANK($B77:$B$3247),0)))),"", INDEX($B77:$B$3247,MATCH(FALSE,ISBLANK($B77:$B$3247),0))  ),$Z75
)</f>
        <v>GA10T3636</v>
      </c>
      <c r="AA76" s="90" t="str" cm="1">
        <f t="array" ref="AA76">IF(
ISNUMBER(FIND("A",$C76)),
$C76 &amp; IF(ISNUMBER(FIND("A",     INDEX($C77:$C$3247,MATCH(FALSE,ISBLANK($C77:$C$3247),0)))),"", INDEX($C77:$C$3247,MATCH(FALSE,ISBLANK($C77:$C$3247),0))  ),$AA75
)</f>
        <v>MB 10A</v>
      </c>
      <c r="AB76" s="90" t="e">
        <f>_xlfn.IFNA(VLOOKUP(MBSchedule[[#This Row],[ow]], ETMRoutes, 3, FALSE),VLOOKUP(MBSchedule[[#This Row],[re]], ETMRoutes, 3, FALSE))</f>
        <v>#REF!</v>
      </c>
      <c r="AC7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MRG:*:MRG-*CNC-*PGN*</v>
      </c>
      <c r="AD7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MRG:*:PGN-*CNC-*MRG*</v>
      </c>
      <c r="AE76" s="90" t="str">
        <f>IF(ISNA(VLOOKUP(MBSchedule[[#This Row],[ow]], ETMRoutes, 3, FALSE)),IF(ISNA(VLOOKUP(MBSchedule[[#This Row],[re]], ETMRoutes, 3, FALSE)),"U","R"), "O")</f>
        <v>O</v>
      </c>
    </row>
    <row r="77" spans="1:31">
      <c r="A77" s="104" t="str">
        <f t="shared" si="1"/>
        <v>MRG</v>
      </c>
      <c r="B77" s="90"/>
      <c r="C77" s="90"/>
      <c r="D77" s="90" t="str">
        <f>_xlfn.IFNA(VLOOKUP(MBSchedule[[#This Row],[From-a]],Loc2Code,2,FALSE),"")</f>
        <v>MRG</v>
      </c>
      <c r="E77" s="90" t="str">
        <f>_xlfn.IFNA(VLOOKUP(MBSchedule[[#This Row],[Via-a]],Loc2Code,2,FALSE),"")</f>
        <v>CNC</v>
      </c>
      <c r="F77" s="90" t="str">
        <f>_xlfn.IFNA(VLOOKUP(MBSchedule[[#This Row],[To-a]],Loc2Code,2,FALSE),"")</f>
        <v>PLL</v>
      </c>
      <c r="G77" s="90" t="str">
        <f>_xlfn.IFNA(VLOOKUP(MBSchedule[[#This Row],[From Code]],Code2Loc,2,FALSE),"")</f>
        <v>MARGAO</v>
      </c>
      <c r="H77" s="90" t="str">
        <f>_xlfn.IFNA(VLOOKUP(MBSchedule[[#This Row],[Via1 Code]],Code2Loc,2,FALSE),"")</f>
        <v>CANACONA</v>
      </c>
      <c r="I77" s="90" t="str">
        <f>_xlfn.IFNA(VLOOKUP(MBSchedule[[#This Row],[Destination Code]],Code2Loc,2,FALSE),"")</f>
        <v>POLLEM</v>
      </c>
      <c r="J77" s="122">
        <f>TIME(TRUNC(MBSchedule[[#This Row],[Dept.]]),60*(MBSchedule[[#This Row],[Dept.]]-TRUNC(MBSchedule[[#This Row],[Dept.]]))/0.6,0)</f>
        <v>0.76388888888888884</v>
      </c>
      <c r="K77" s="122" t="str">
        <f>IF(ISBLANK(MBSchedule[[#This Row],[Via Dep]]),"", TIME(TRUNC(MBSchedule[[#This Row],[Via Dep]]),60*(MBSchedule[[#This Row],[Via Dep]]-TRUNC(MBSchedule[[#This Row],[Via Dep]]))/0.6,0))</f>
        <v/>
      </c>
      <c r="L77" s="122">
        <f>IF(ISBLANK(MBSchedule[[#This Row],[Arrv.]]),"", TIME(TRUNC(MBSchedule[[#This Row],[Arrv.]]),60*(MBSchedule[[#This Row],[Arrv.]]-TRUNC(MBSchedule[[#This Row],[Arrv.]]))/0.6,0))</f>
        <v>0.84722222222222221</v>
      </c>
      <c r="M77" s="90" t="s">
        <v>26</v>
      </c>
      <c r="N77" s="104" t="s">
        <v>23</v>
      </c>
      <c r="O77" s="90" t="s">
        <v>33</v>
      </c>
      <c r="P77" s="152">
        <v>65</v>
      </c>
      <c r="Q77" s="123">
        <v>18.2</v>
      </c>
      <c r="R77" s="90"/>
      <c r="S77" s="123">
        <v>20.2</v>
      </c>
      <c r="T77" s="152">
        <v>1</v>
      </c>
      <c r="U77" s="152">
        <v>1</v>
      </c>
      <c r="V77" s="152"/>
      <c r="W77" s="152"/>
      <c r="X77" s="129">
        <f>SUM(P69:P77)</f>
        <v>358</v>
      </c>
      <c r="Y77" s="101" t="s">
        <v>60</v>
      </c>
      <c r="Z77" s="101" t="str" cm="1">
        <f t="array" ref="Z77">IF(
ISNUMBER(FIND("A",$B77)),
$B77 &amp; IF(ISNUMBER(FIND("A",     INDEX($B78:$B$3247,MATCH(FALSE,ISBLANK($B78:$B$3247),0)))),"", INDEX($B78:$B$3247,MATCH(FALSE,ISBLANK($B78:$B$3247),0))  ),$Z76
)</f>
        <v>GA10T3636</v>
      </c>
      <c r="AA77" s="90" t="str" cm="1">
        <f t="array" ref="AA77">IF(
ISNUMBER(FIND("A",$C77)),
$C77 &amp; IF(ISNUMBER(FIND("A",     INDEX($C78:$C$3247,MATCH(FALSE,ISBLANK($C78:$C$3247),0)))),"", INDEX($C78:$C$3247,MATCH(FALSE,ISBLANK($C78:$C$3247),0))  ),$AA76
)</f>
        <v>MB 10A</v>
      </c>
      <c r="AB77" s="90" t="e">
        <f>_xlfn.IFNA(VLOOKUP(MBSchedule[[#This Row],[ow]], ETMRoutes, 3, FALSE),VLOOKUP(MBSchedule[[#This Row],[re]], ETMRoutes, 3, FALSE))</f>
        <v>#REF!</v>
      </c>
      <c r="AC7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7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77" s="90" t="str">
        <f>IF(ISNA(VLOOKUP(MBSchedule[[#This Row],[ow]], ETMRoutes, 3, FALSE)),IF(ISNA(VLOOKUP(MBSchedule[[#This Row],[re]], ETMRoutes, 3, FALSE)),"U","R"), "O")</f>
        <v>O</v>
      </c>
    </row>
    <row r="78" spans="1:31">
      <c r="A78" s="104" t="str">
        <f t="shared" si="1"/>
        <v>MRG</v>
      </c>
      <c r="B78" s="90" t="s">
        <v>70</v>
      </c>
      <c r="C78" s="90" t="s">
        <v>71</v>
      </c>
      <c r="D78" s="90" t="s">
        <v>3286</v>
      </c>
      <c r="E78" s="90" t="str">
        <f>_xlfn.IFNA(VLOOKUP(MBSchedule[[#This Row],[Via-a]],Loc2Code,2,FALSE),"")</f>
        <v/>
      </c>
      <c r="F78" s="90" t="str">
        <f>_xlfn.IFNA(VLOOKUP(MBSchedule[[#This Row],[To-a]],Loc2Code,2,FALSE),"")</f>
        <v>SRI</v>
      </c>
      <c r="G78" s="90" t="str">
        <f>_xlfn.IFNA(VLOOKUP(MBSchedule[[#This Row],[From Code]],Code2Loc,2,FALSE),"")</f>
        <v>PALOLEM</v>
      </c>
      <c r="H78" s="90" t="str">
        <f>_xlfn.IFNA(VLOOKUP(MBSchedule[[#This Row],[Via1 Code]],Code2Loc,2,FALSE),"")</f>
        <v/>
      </c>
      <c r="I78" s="90" t="str">
        <f>_xlfn.IFNA(VLOOKUP(MBSchedule[[#This Row],[Destination Code]],Code2Loc,2,FALSE),"")</f>
        <v>SHRISTHAL</v>
      </c>
      <c r="J78" s="122">
        <f>TIME(TRUNC(MBSchedule[[#This Row],[Dept.]]),60*(MBSchedule[[#This Row],[Dept.]]-TRUNC(MBSchedule[[#This Row],[Dept.]]))/0.6,0)</f>
        <v>0.30555555555555552</v>
      </c>
      <c r="K78" s="122" t="str">
        <f>IF(ISBLANK(MBSchedule[[#This Row],[Via Dep]]),"", TIME(TRUNC(MBSchedule[[#This Row],[Via Dep]]),60*(MBSchedule[[#This Row],[Via Dep]]-TRUNC(MBSchedule[[#This Row],[Via Dep]]))/0.6,0))</f>
        <v/>
      </c>
      <c r="L78" s="122">
        <f>IF(ISBLANK(MBSchedule[[#This Row],[Arrv.]]),"", TIME(TRUNC(MBSchedule[[#This Row],[Arrv.]]),60*(MBSchedule[[#This Row],[Arrv.]]-TRUNC(MBSchedule[[#This Row],[Arrv.]]))/0.6,0))</f>
        <v>0.3125</v>
      </c>
      <c r="M78" s="90" t="s">
        <v>58</v>
      </c>
      <c r="N78" s="90"/>
      <c r="O78" s="90" t="s">
        <v>65</v>
      </c>
      <c r="P78" s="152">
        <v>8</v>
      </c>
      <c r="Q78" s="123">
        <v>7.2</v>
      </c>
      <c r="R78" s="123"/>
      <c r="S78" s="123">
        <v>7.3</v>
      </c>
      <c r="T78" s="152"/>
      <c r="U78" s="152"/>
      <c r="V78" s="152"/>
      <c r="W78" s="152"/>
      <c r="X78" s="90"/>
      <c r="Y78" s="98"/>
      <c r="Z78" s="98" t="str" cm="1">
        <f t="array" ref="Z78">IF(
ISNUMBER(FIND("A",$B78)),
$B78 &amp; IF(ISNUMBER(FIND("A",     INDEX($B79:$B$3247,MATCH(FALSE,ISBLANK($B79:$B$3247),0)))),"", INDEX($B79:$B$3247,MATCH(FALSE,ISBLANK($B79:$B$3247),0))  ),$Z77
)</f>
        <v>GA01U3337</v>
      </c>
      <c r="AA78" s="90" t="str" cm="1">
        <f t="array" ref="AA78">IF(
ISNUMBER(FIND("A",$C78)),
$C78 &amp; IF(ISNUMBER(FIND("A",     INDEX($C79:$C$3247,MATCH(FALSE,ISBLANK($C79:$C$3247),0)))),"", INDEX($C79:$C$3247,MATCH(FALSE,ISBLANK($C79:$C$3247),0))  ),$AA77
)</f>
        <v>MB 11A</v>
      </c>
      <c r="AB78" s="90" t="e">
        <f>_xlfn.IFNA(VLOOKUP(MBSchedule[[#This Row],[ow]], ETMRoutes, 3, FALSE),VLOOKUP(MBSchedule[[#This Row],[re]], ETMRoutes, 3, FALSE))</f>
        <v>#REF!</v>
      </c>
      <c r="AC7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MRG:*:SRI-*PLM*</v>
      </c>
      <c r="AD7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MRG:*:PLM-*SRI*</v>
      </c>
      <c r="AE78" s="90" t="str">
        <f>IF(ISNA(VLOOKUP(MBSchedule[[#This Row],[ow]], ETMRoutes, 3, FALSE)),IF(ISNA(VLOOKUP(MBSchedule[[#This Row],[re]], ETMRoutes, 3, FALSE)),"U","R"), "O")</f>
        <v>O</v>
      </c>
    </row>
    <row r="79" spans="1:31">
      <c r="A79" s="104" t="str">
        <f t="shared" si="1"/>
        <v>MRG</v>
      </c>
      <c r="B79" s="90"/>
      <c r="C79" s="90"/>
      <c r="D79" s="90" t="str">
        <f>_xlfn.IFNA(VLOOKUP(MBSchedule[[#This Row],[From-a]],Loc2Code,2,FALSE),"")</f>
        <v>SRI</v>
      </c>
      <c r="E79" s="90" t="str">
        <f>_xlfn.IFNA(VLOOKUP(MBSchedule[[#This Row],[Via-a]],Loc2Code,2,FALSE),"")</f>
        <v>CNC</v>
      </c>
      <c r="F79" s="90" t="str">
        <f>_xlfn.IFNA(VLOOKUP(MBSchedule[[#This Row],[To-a]],Loc2Code,2,FALSE),"")</f>
        <v>MRG</v>
      </c>
      <c r="G79" s="90" t="str">
        <f>_xlfn.IFNA(VLOOKUP(MBSchedule[[#This Row],[From Code]],Code2Loc,2,FALSE),"")</f>
        <v>SHRISTHAL</v>
      </c>
      <c r="H79" s="90" t="str">
        <f>_xlfn.IFNA(VLOOKUP(MBSchedule[[#This Row],[Via1 Code]],Code2Loc,2,FALSE),"")</f>
        <v>CANACONA</v>
      </c>
      <c r="I79" s="90" t="str">
        <f>_xlfn.IFNA(VLOOKUP(MBSchedule[[#This Row],[Destination Code]],Code2Loc,2,FALSE),"")</f>
        <v>MARGAO</v>
      </c>
      <c r="J79" s="122">
        <f>TIME(TRUNC(MBSchedule[[#This Row],[Dept.]]),60*(MBSchedule[[#This Row],[Dept.]]-TRUNC(MBSchedule[[#This Row],[Dept.]]))/0.6,0)</f>
        <v>0.3125</v>
      </c>
      <c r="K79" s="122" t="str">
        <f>IF(ISBLANK(MBSchedule[[#This Row],[Via Dep]]),"", TIME(TRUNC(MBSchedule[[#This Row],[Via Dep]]),60*(MBSchedule[[#This Row],[Via Dep]]-TRUNC(MBSchedule[[#This Row],[Via Dep]]))/0.6,0))</f>
        <v/>
      </c>
      <c r="L79" s="122">
        <f>IF(ISBLANK(MBSchedule[[#This Row],[Arrv.]]),"", TIME(TRUNC(MBSchedule[[#This Row],[Arrv.]]),60*(MBSchedule[[#This Row],[Arrv.]]-TRUNC(MBSchedule[[#This Row],[Arrv.]]))/0.6,0))</f>
        <v>0.375</v>
      </c>
      <c r="M79" s="90" t="s">
        <v>65</v>
      </c>
      <c r="N79" s="90" t="s">
        <v>23</v>
      </c>
      <c r="O79" s="90" t="s">
        <v>26</v>
      </c>
      <c r="P79" s="152">
        <v>41</v>
      </c>
      <c r="Q79" s="123">
        <v>7.3</v>
      </c>
      <c r="R79" s="90"/>
      <c r="S79" s="123">
        <v>9</v>
      </c>
      <c r="T79" s="152"/>
      <c r="U79" s="152"/>
      <c r="V79" s="152"/>
      <c r="W79" s="152"/>
      <c r="X79" s="90"/>
      <c r="Y79" s="98"/>
      <c r="Z79" s="98" t="str" cm="1">
        <f t="array" ref="Z79">IF(
ISNUMBER(FIND("A",$B79)),
$B79 &amp; IF(ISNUMBER(FIND("A",     INDEX($B80:$B$3247,MATCH(FALSE,ISBLANK($B80:$B$3247),0)))),"", INDEX($B80:$B$3247,MATCH(FALSE,ISBLANK($B80:$B$3247),0))  ),$Z78
)</f>
        <v>GA01U3337</v>
      </c>
      <c r="AA79" s="90" t="str" cm="1">
        <f t="array" ref="AA79">IF(
ISNUMBER(FIND("A",$C79)),
$C79 &amp; IF(ISNUMBER(FIND("A",     INDEX($C80:$C$3247,MATCH(FALSE,ISBLANK($C80:$C$3247),0)))),"", INDEX($C80:$C$3247,MATCH(FALSE,ISBLANK($C80:$C$3247),0))  ),$AA78
)</f>
        <v>MB 11A</v>
      </c>
      <c r="AB79" s="90" t="e">
        <f>_xlfn.IFNA(VLOOKUP(MBSchedule[[#This Row],[ow]], ETMRoutes, 3, FALSE),VLOOKUP(MBSchedule[[#This Row],[re]], ETMRoutes, 3, FALSE))</f>
        <v>#REF!</v>
      </c>
      <c r="AC7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MRG:*:MRG-*CNC-*SRI*</v>
      </c>
      <c r="AD7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MRG:*:SRI-*CNC-*MRG*</v>
      </c>
      <c r="AE79" s="90" t="str">
        <f>IF(ISNA(VLOOKUP(MBSchedule[[#This Row],[ow]], ETMRoutes, 3, FALSE)),IF(ISNA(VLOOKUP(MBSchedule[[#This Row],[re]], ETMRoutes, 3, FALSE)),"U","R"), "O")</f>
        <v>O</v>
      </c>
    </row>
    <row r="80" spans="1:31">
      <c r="A80" s="104" t="str">
        <f t="shared" si="1"/>
        <v>MRG</v>
      </c>
      <c r="B80" s="90"/>
      <c r="C80" s="90"/>
      <c r="D80" s="90" t="str">
        <f>_xlfn.IFNA(VLOOKUP(MBSchedule[[#This Row],[From-a]],Loc2Code,2,FALSE),"")</f>
        <v>MRG</v>
      </c>
      <c r="E80" s="90" t="str">
        <f>_xlfn.IFNA(VLOOKUP(MBSchedule[[#This Row],[Via-a]],Loc2Code,2,FALSE),"")</f>
        <v>CNC</v>
      </c>
      <c r="F80" s="90" t="s">
        <v>3286</v>
      </c>
      <c r="G80" s="90" t="str">
        <f>_xlfn.IFNA(VLOOKUP(MBSchedule[[#This Row],[From Code]],Code2Loc,2,FALSE),"")</f>
        <v>MARGAO</v>
      </c>
      <c r="H80" s="90" t="str">
        <f>_xlfn.IFNA(VLOOKUP(MBSchedule[[#This Row],[Via1 Code]],Code2Loc,2,FALSE),"")</f>
        <v>CANACONA</v>
      </c>
      <c r="I80" s="90" t="str">
        <f>_xlfn.IFNA(VLOOKUP(MBSchedule[[#This Row],[Destination Code]],Code2Loc,2,FALSE),"")</f>
        <v>PALOLEM</v>
      </c>
      <c r="J80" s="122">
        <f>TIME(TRUNC(MBSchedule[[#This Row],[Dept.]]),60*(MBSchedule[[#This Row],[Dept.]]-TRUNC(MBSchedule[[#This Row],[Dept.]]))/0.6,0)</f>
        <v>0.38541666666666669</v>
      </c>
      <c r="K80" s="122" t="str">
        <f>IF(ISBLANK(MBSchedule[[#This Row],[Via Dep]]),"", TIME(TRUNC(MBSchedule[[#This Row],[Via Dep]]),60*(MBSchedule[[#This Row],[Via Dep]]-TRUNC(MBSchedule[[#This Row],[Via Dep]]))/0.6,0))</f>
        <v/>
      </c>
      <c r="L80" s="122">
        <f>IF(ISBLANK(MBSchedule[[#This Row],[Arrv.]]),"", TIME(TRUNC(MBSchedule[[#This Row],[Arrv.]]),60*(MBSchedule[[#This Row],[Arrv.]]-TRUNC(MBSchedule[[#This Row],[Arrv.]]))/0.6,0))</f>
        <v>0.4375</v>
      </c>
      <c r="M80" s="90" t="s">
        <v>26</v>
      </c>
      <c r="N80" s="90" t="s">
        <v>23</v>
      </c>
      <c r="O80" s="90" t="s">
        <v>58</v>
      </c>
      <c r="P80" s="152">
        <v>41</v>
      </c>
      <c r="Q80" s="123">
        <v>9.15</v>
      </c>
      <c r="R80" s="90"/>
      <c r="S80" s="123">
        <v>10.3</v>
      </c>
      <c r="T80" s="152"/>
      <c r="U80" s="152"/>
      <c r="V80" s="152"/>
      <c r="W80" s="152"/>
      <c r="X80" s="90"/>
      <c r="Y80" s="98"/>
      <c r="Z80" s="98" t="str" cm="1">
        <f t="array" ref="Z80">IF(
ISNUMBER(FIND("A",$B80)),
$B80 &amp; IF(ISNUMBER(FIND("A",     INDEX($B81:$B$3247,MATCH(FALSE,ISBLANK($B81:$B$3247),0)))),"", INDEX($B81:$B$3247,MATCH(FALSE,ISBLANK($B81:$B$3247),0))  ),$Z79
)</f>
        <v>GA01U3337</v>
      </c>
      <c r="AA80" s="90" t="str" cm="1">
        <f t="array" ref="AA80">IF(
ISNUMBER(FIND("A",$C80)),
$C80 &amp; IF(ISNUMBER(FIND("A",     INDEX($C81:$C$3247,MATCH(FALSE,ISBLANK($C81:$C$3247),0)))),"", INDEX($C81:$C$3247,MATCH(FALSE,ISBLANK($C81:$C$3247),0))  ),$AA79
)</f>
        <v>MB 11A</v>
      </c>
      <c r="AB80" s="90" t="e">
        <f>_xlfn.IFNA(VLOOKUP(MBSchedule[[#This Row],[ow]], ETMRoutes, 3, FALSE),VLOOKUP(MBSchedule[[#This Row],[re]], ETMRoutes, 3, FALSE))</f>
        <v>#REF!</v>
      </c>
      <c r="AC8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D8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E80" s="90" t="str">
        <f>IF(ISNA(VLOOKUP(MBSchedule[[#This Row],[ow]], ETMRoutes, 3, FALSE)),IF(ISNA(VLOOKUP(MBSchedule[[#This Row],[re]], ETMRoutes, 3, FALSE)),"U","R"), "O")</f>
        <v>O</v>
      </c>
    </row>
    <row r="81" spans="1:31">
      <c r="A81" s="104" t="str">
        <f t="shared" si="1"/>
        <v>MRG</v>
      </c>
      <c r="B81" s="90"/>
      <c r="C81" s="90"/>
      <c r="D81" s="90" t="s">
        <v>3286</v>
      </c>
      <c r="E81" s="90" t="str">
        <f>_xlfn.IFNA(VLOOKUP(MBSchedule[[#This Row],[Via-a]],Loc2Code,2,FALSE),"")</f>
        <v/>
      </c>
      <c r="F81" s="90" t="str">
        <f>_xlfn.IFNA(VLOOKUP(MBSchedule[[#This Row],[To-a]],Loc2Code,2,FALSE),"")</f>
        <v>SRI</v>
      </c>
      <c r="G81" s="90" t="str">
        <f>_xlfn.IFNA(VLOOKUP(MBSchedule[[#This Row],[From Code]],Code2Loc,2,FALSE),"")</f>
        <v>PALOLEM</v>
      </c>
      <c r="H81" s="90" t="str">
        <f>_xlfn.IFNA(VLOOKUP(MBSchedule[[#This Row],[Via1 Code]],Code2Loc,2,FALSE),"")</f>
        <v/>
      </c>
      <c r="I81" s="90" t="str">
        <f>_xlfn.IFNA(VLOOKUP(MBSchedule[[#This Row],[Destination Code]],Code2Loc,2,FALSE),"")</f>
        <v>SHRISTHAL</v>
      </c>
      <c r="J81" s="122">
        <f>TIME(TRUNC(MBSchedule[[#This Row],[Dept.]]),60*(MBSchedule[[#This Row],[Dept.]]-TRUNC(MBSchedule[[#This Row],[Dept.]]))/0.6,0)</f>
        <v>0.44791666666666669</v>
      </c>
      <c r="K81" s="122" t="str">
        <f>IF(ISBLANK(MBSchedule[[#This Row],[Via Dep]]),"", TIME(TRUNC(MBSchedule[[#This Row],[Via Dep]]),60*(MBSchedule[[#This Row],[Via Dep]]-TRUNC(MBSchedule[[#This Row],[Via Dep]]))/0.6,0))</f>
        <v/>
      </c>
      <c r="L81" s="122">
        <f>IF(ISBLANK(MBSchedule[[#This Row],[Arrv.]]),"", TIME(TRUNC(MBSchedule[[#This Row],[Arrv.]]),60*(MBSchedule[[#This Row],[Arrv.]]-TRUNC(MBSchedule[[#This Row],[Arrv.]]))/0.6,0))</f>
        <v>0.45833333333333331</v>
      </c>
      <c r="M81" s="90" t="s">
        <v>58</v>
      </c>
      <c r="N81" s="90"/>
      <c r="O81" s="90" t="s">
        <v>65</v>
      </c>
      <c r="P81" s="152">
        <v>8</v>
      </c>
      <c r="Q81" s="123">
        <v>10.45</v>
      </c>
      <c r="R81" s="90"/>
      <c r="S81" s="123">
        <v>11</v>
      </c>
      <c r="T81" s="152"/>
      <c r="U81" s="152"/>
      <c r="V81" s="152"/>
      <c r="W81" s="152"/>
      <c r="X81" s="90"/>
      <c r="Y81" s="92"/>
      <c r="Z81" s="92" t="str" cm="1">
        <f t="array" ref="Z81">IF(
ISNUMBER(FIND("A",$B81)),
$B81 &amp; IF(ISNUMBER(FIND("A",     INDEX($B82:$B$3247,MATCH(FALSE,ISBLANK($B82:$B$3247),0)))),"", INDEX($B82:$B$3247,MATCH(FALSE,ISBLANK($B82:$B$3247),0))  ),$Z80
)</f>
        <v>GA01U3337</v>
      </c>
      <c r="AA81" s="90" t="str" cm="1">
        <f t="array" ref="AA81">IF(
ISNUMBER(FIND("A",$C81)),
$C81 &amp; IF(ISNUMBER(FIND("A",     INDEX($C82:$C$3247,MATCH(FALSE,ISBLANK($C82:$C$3247),0)))),"", INDEX($C82:$C$3247,MATCH(FALSE,ISBLANK($C82:$C$3247),0))  ),$AA80
)</f>
        <v>MB 11A</v>
      </c>
      <c r="AB81" s="90" t="e">
        <f>_xlfn.IFNA(VLOOKUP(MBSchedule[[#This Row],[ow]], ETMRoutes, 3, FALSE),VLOOKUP(MBSchedule[[#This Row],[re]], ETMRoutes, 3, FALSE))</f>
        <v>#REF!</v>
      </c>
      <c r="AC8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MRG:*:SRI-*PLM*</v>
      </c>
      <c r="AD8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MRG:*:PLM-*SRI*</v>
      </c>
      <c r="AE81" s="90" t="str">
        <f>IF(ISNA(VLOOKUP(MBSchedule[[#This Row],[ow]], ETMRoutes, 3, FALSE)),IF(ISNA(VLOOKUP(MBSchedule[[#This Row],[re]], ETMRoutes, 3, FALSE)),"U","R"), "O")</f>
        <v>O</v>
      </c>
    </row>
    <row r="82" spans="1:31">
      <c r="A82" s="104" t="str">
        <f t="shared" si="1"/>
        <v>MRG</v>
      </c>
      <c r="B82" s="104"/>
      <c r="C82" s="104"/>
      <c r="D82" s="104" t="str">
        <f>_xlfn.IFNA(VLOOKUP(MBSchedule[[#This Row],[From-a]],Loc2Code,2,FALSE),"")</f>
        <v>SRI</v>
      </c>
      <c r="E82" s="104" t="str">
        <f>_xlfn.IFNA(VLOOKUP(MBSchedule[[#This Row],[Via-a]],Loc2Code,2,FALSE),"")</f>
        <v/>
      </c>
      <c r="F82" s="104" t="str">
        <f>_xlfn.IFNA(VLOOKUP(MBSchedule[[#This Row],[To-a]],Loc2Code,2,FALSE),"")</f>
        <v>CNC</v>
      </c>
      <c r="G82" s="104" t="str">
        <f>_xlfn.IFNA(VLOOKUP(MBSchedule[[#This Row],[From Code]],Code2Loc,2,FALSE),"")</f>
        <v>SHRISTHAL</v>
      </c>
      <c r="H82" s="104" t="str">
        <f>_xlfn.IFNA(VLOOKUP(MBSchedule[[#This Row],[Via1 Code]],Code2Loc,2,FALSE),"")</f>
        <v/>
      </c>
      <c r="I82" s="104" t="str">
        <f>_xlfn.IFNA(VLOOKUP(MBSchedule[[#This Row],[Destination Code]],Code2Loc,2,FALSE),"")</f>
        <v>CANACONA</v>
      </c>
      <c r="J82" s="125">
        <f>TIME(TRUNC(MBSchedule[[#This Row],[Dept.]]),60*(MBSchedule[[#This Row],[Dept.]]-TRUNC(MBSchedule[[#This Row],[Dept.]]))/0.6,0)</f>
        <v>0.46875</v>
      </c>
      <c r="K82" s="125" t="str">
        <f>IF(ISBLANK(MBSchedule[[#This Row],[Via Dep]]),"", TIME(TRUNC(MBSchedule[[#This Row],[Via Dep]]),60*(MBSchedule[[#This Row],[Via Dep]]-TRUNC(MBSchedule[[#This Row],[Via Dep]]))/0.6,0))</f>
        <v/>
      </c>
      <c r="L82" s="125">
        <f>IF(ISBLANK(MBSchedule[[#This Row],[Arrv.]]),"", TIME(TRUNC(MBSchedule[[#This Row],[Arrv.]]),60*(MBSchedule[[#This Row],[Arrv.]]-TRUNC(MBSchedule[[#This Row],[Arrv.]]))/0.6,0))</f>
        <v>0.47916666666666669</v>
      </c>
      <c r="M82" s="90" t="s">
        <v>65</v>
      </c>
      <c r="N82" s="104"/>
      <c r="O82" s="90" t="s">
        <v>23</v>
      </c>
      <c r="P82" s="153">
        <v>4</v>
      </c>
      <c r="Q82" s="126">
        <v>11.15</v>
      </c>
      <c r="R82" s="104"/>
      <c r="S82" s="126">
        <v>11.3</v>
      </c>
      <c r="T82" s="153"/>
      <c r="U82" s="153"/>
      <c r="V82" s="153"/>
      <c r="W82" s="153"/>
      <c r="X82" s="104"/>
      <c r="Y82" s="101"/>
      <c r="Z82" s="101" t="str" cm="1">
        <f t="array" ref="Z82">IF(
ISNUMBER(FIND("A",$B82)),
$B82 &amp; IF(ISNUMBER(FIND("A",     INDEX($B83:$B$3247,MATCH(FALSE,ISBLANK($B83:$B$3247),0)))),"", INDEX($B83:$B$3247,MATCH(FALSE,ISBLANK($B83:$B$3247),0))  ),$Z81
)</f>
        <v>GA01U3337</v>
      </c>
      <c r="AA82" s="90" t="str" cm="1">
        <f t="array" ref="AA82">IF(
ISNUMBER(FIND("A",$C82)),
$C82 &amp; IF(ISNUMBER(FIND("A",     INDEX($C83:$C$3247,MATCH(FALSE,ISBLANK($C83:$C$3247),0)))),"", INDEX($C83:$C$3247,MATCH(FALSE,ISBLANK($C83:$C$3247),0))  ),$AA81
)</f>
        <v>MB 11A</v>
      </c>
      <c r="AB82" s="90" t="e">
        <f>_xlfn.IFNA(VLOOKUP(MBSchedule[[#This Row],[ow]], ETMRoutes, 3, FALSE),VLOOKUP(MBSchedule[[#This Row],[re]], ETMRoutes, 3, FALSE))</f>
        <v>#REF!</v>
      </c>
      <c r="AC8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D8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E82" s="90" t="str">
        <f>IF(ISNA(VLOOKUP(MBSchedule[[#This Row],[ow]], ETMRoutes, 3, FALSE)),IF(ISNA(VLOOKUP(MBSchedule[[#This Row],[re]], ETMRoutes, 3, FALSE)),"U","R"), "O")</f>
        <v>O</v>
      </c>
    </row>
    <row r="83" spans="1:31">
      <c r="A83" s="104" t="str">
        <f t="shared" si="1"/>
        <v>MRG</v>
      </c>
      <c r="B83" s="90"/>
      <c r="C83" s="90"/>
      <c r="D83" s="90" t="str">
        <f>_xlfn.IFNA(VLOOKUP(MBSchedule[[#This Row],[From-a]],Loc2Code,2,FALSE),"")</f>
        <v>CNC</v>
      </c>
      <c r="E83" s="90" t="str">
        <f>_xlfn.IFNA(VLOOKUP(MBSchedule[[#This Row],[Via-a]],Loc2Code,2,FALSE),"")</f>
        <v/>
      </c>
      <c r="F83" s="90" t="s">
        <v>3286</v>
      </c>
      <c r="G83" s="90" t="str">
        <f>_xlfn.IFNA(VLOOKUP(MBSchedule[[#This Row],[From Code]],Code2Loc,2,FALSE),"")</f>
        <v>CANACONA</v>
      </c>
      <c r="H83" s="90" t="str">
        <f>_xlfn.IFNA(VLOOKUP(MBSchedule[[#This Row],[Via1 Code]],Code2Loc,2,FALSE),"")</f>
        <v/>
      </c>
      <c r="I83" s="90" t="str">
        <f>_xlfn.IFNA(VLOOKUP(MBSchedule[[#This Row],[Destination Code]],Code2Loc,2,FALSE),"")</f>
        <v>PALOLEM</v>
      </c>
      <c r="J83" s="122">
        <f>TIME(TRUNC(MBSchedule[[#This Row],[Dept.]]),60*(MBSchedule[[#This Row],[Dept.]]-TRUNC(MBSchedule[[#This Row],[Dept.]]))/0.6,0)</f>
        <v>0.5</v>
      </c>
      <c r="K83" s="122" t="str">
        <f>IF(ISBLANK(MBSchedule[[#This Row],[Via Dep]]),"", TIME(TRUNC(MBSchedule[[#This Row],[Via Dep]]),60*(MBSchedule[[#This Row],[Via Dep]]-TRUNC(MBSchedule[[#This Row],[Via Dep]]))/0.6,0))</f>
        <v/>
      </c>
      <c r="L83" s="122">
        <f>IF(ISBLANK(MBSchedule[[#This Row],[Arrv.]]),"", TIME(TRUNC(MBSchedule[[#This Row],[Arrv.]]),60*(MBSchedule[[#This Row],[Arrv.]]-TRUNC(MBSchedule[[#This Row],[Arrv.]]))/0.6,0))</f>
        <v>0.51041666666666663</v>
      </c>
      <c r="M83" s="90" t="s">
        <v>23</v>
      </c>
      <c r="N83" s="90"/>
      <c r="O83" s="90" t="s">
        <v>58</v>
      </c>
      <c r="P83" s="152">
        <v>4</v>
      </c>
      <c r="Q83" s="123">
        <v>12</v>
      </c>
      <c r="R83" s="90"/>
      <c r="S83" s="123">
        <v>12.15</v>
      </c>
      <c r="T83" s="152"/>
      <c r="U83" s="152"/>
      <c r="V83" s="152"/>
      <c r="W83" s="152"/>
      <c r="X83" s="90"/>
      <c r="Y83" s="101"/>
      <c r="Z83" s="101" t="str" cm="1">
        <f t="array" ref="Z83">IF(
ISNUMBER(FIND("A",$B83)),
$B83 &amp; IF(ISNUMBER(FIND("A",     INDEX($B84:$B$3247,MATCH(FALSE,ISBLANK($B84:$B$3247),0)))),"", INDEX($B84:$B$3247,MATCH(FALSE,ISBLANK($B84:$B$3247),0))  ),$Z82
)</f>
        <v>GA01U3337</v>
      </c>
      <c r="AA83" s="90" t="str" cm="1">
        <f t="array" ref="AA83">IF(
ISNUMBER(FIND("A",$C83)),
$C83 &amp; IF(ISNUMBER(FIND("A",     INDEX($C84:$C$3247,MATCH(FALSE,ISBLANK($C84:$C$3247),0)))),"", INDEX($C84:$C$3247,MATCH(FALSE,ISBLANK($C84:$C$3247),0))  ),$AA82
)</f>
        <v>MB 11A</v>
      </c>
      <c r="AB83" s="90" t="e">
        <f>_xlfn.IFNA(VLOOKUP(MBSchedule[[#This Row],[ow]], ETMRoutes, 3, FALSE),VLOOKUP(MBSchedule[[#This Row],[re]], ETMRoutes, 3, FALSE))</f>
        <v>#REF!</v>
      </c>
      <c r="AC8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MRG:*:PLM-*CNC*</v>
      </c>
      <c r="AD8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MRG:*:CNC-*PLM*</v>
      </c>
      <c r="AE83" s="90" t="str">
        <f>IF(ISNA(VLOOKUP(MBSchedule[[#This Row],[ow]], ETMRoutes, 3, FALSE)),IF(ISNA(VLOOKUP(MBSchedule[[#This Row],[re]], ETMRoutes, 3, FALSE)),"U","R"), "O")</f>
        <v>O</v>
      </c>
    </row>
    <row r="84" spans="1:31">
      <c r="A84" s="104" t="str">
        <f t="shared" si="1"/>
        <v>MRG</v>
      </c>
      <c r="B84" s="90"/>
      <c r="C84" s="90"/>
      <c r="D84" s="90" t="s">
        <v>3286</v>
      </c>
      <c r="E84" s="90" t="str">
        <f>_xlfn.IFNA(VLOOKUP(MBSchedule[[#This Row],[Via-a]],Loc2Code,2,FALSE),"")</f>
        <v>CNC</v>
      </c>
      <c r="F84" s="90" t="str">
        <f>_xlfn.IFNA(VLOOKUP(MBSchedule[[#This Row],[To-a]],Loc2Code,2,FALSE),"")</f>
        <v>MRG</v>
      </c>
      <c r="G84" s="90" t="str">
        <f>_xlfn.IFNA(VLOOKUP(MBSchedule[[#This Row],[From Code]],Code2Loc,2,FALSE),"")</f>
        <v>PALOLEM</v>
      </c>
      <c r="H84" s="90" t="str">
        <f>_xlfn.IFNA(VLOOKUP(MBSchedule[[#This Row],[Via1 Code]],Code2Loc,2,FALSE),"")</f>
        <v>CANACONA</v>
      </c>
      <c r="I84" s="90" t="str">
        <f>_xlfn.IFNA(VLOOKUP(MBSchedule[[#This Row],[Destination Code]],Code2Loc,2,FALSE),"")</f>
        <v>MARGAO</v>
      </c>
      <c r="J84" s="122">
        <f>TIME(TRUNC(MBSchedule[[#This Row],[Dept.]]),60*(MBSchedule[[#This Row],[Dept.]]-TRUNC(MBSchedule[[#This Row],[Dept.]]))/0.6,0)</f>
        <v>0.59027777777777779</v>
      </c>
      <c r="K84" s="122" t="str">
        <f>IF(ISBLANK(MBSchedule[[#This Row],[Via Dep]]),"", TIME(TRUNC(MBSchedule[[#This Row],[Via Dep]]),60*(MBSchedule[[#This Row],[Via Dep]]-TRUNC(MBSchedule[[#This Row],[Via Dep]]))/0.6,0))</f>
        <v/>
      </c>
      <c r="L84" s="122">
        <f>IF(ISBLANK(MBSchedule[[#This Row],[Arrv.]]),"", TIME(TRUNC(MBSchedule[[#This Row],[Arrv.]]),60*(MBSchedule[[#This Row],[Arrv.]]-TRUNC(MBSchedule[[#This Row],[Arrv.]]))/0.6,0))</f>
        <v>0.64583333333333337</v>
      </c>
      <c r="M84" s="90" t="s">
        <v>58</v>
      </c>
      <c r="N84" s="104" t="s">
        <v>23</v>
      </c>
      <c r="O84" s="90" t="s">
        <v>26</v>
      </c>
      <c r="P84" s="152">
        <v>41</v>
      </c>
      <c r="Q84" s="123">
        <v>14.1</v>
      </c>
      <c r="R84" s="90"/>
      <c r="S84" s="123">
        <v>15.3</v>
      </c>
      <c r="T84" s="152"/>
      <c r="U84" s="152"/>
      <c r="V84" s="152"/>
      <c r="W84" s="152"/>
      <c r="X84" s="90"/>
      <c r="Y84" s="92" t="s">
        <v>45</v>
      </c>
      <c r="Z84" s="92" t="str" cm="1">
        <f t="array" ref="Z84">IF(
ISNUMBER(FIND("A",$B84)),
$B84 &amp; IF(ISNUMBER(FIND("A",     INDEX($B85:$B$3247,MATCH(FALSE,ISBLANK($B85:$B$3247),0)))),"", INDEX($B85:$B$3247,MATCH(FALSE,ISBLANK($B85:$B$3247),0))  ),$Z83
)</f>
        <v>GA01U3337</v>
      </c>
      <c r="AA84" s="90" t="str" cm="1">
        <f t="array" ref="AA84">IF(
ISNUMBER(FIND("A",$C84)),
$C84 &amp; IF(ISNUMBER(FIND("A",     INDEX($C85:$C$3247,MATCH(FALSE,ISBLANK($C85:$C$3247),0)))),"", INDEX($C85:$C$3247,MATCH(FALSE,ISBLANK($C85:$C$3247),0))  ),$AA83
)</f>
        <v>MB 11A</v>
      </c>
      <c r="AB84" s="90" t="e">
        <f>_xlfn.IFNA(VLOOKUP(MBSchedule[[#This Row],[ow]], ETMRoutes, 3, FALSE),VLOOKUP(MBSchedule[[#This Row],[re]], ETMRoutes, 3, FALSE))</f>
        <v>#REF!</v>
      </c>
      <c r="AC8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D8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E84" s="90" t="str">
        <f>IF(ISNA(VLOOKUP(MBSchedule[[#This Row],[ow]], ETMRoutes, 3, FALSE)),IF(ISNA(VLOOKUP(MBSchedule[[#This Row],[re]], ETMRoutes, 3, FALSE)),"U","R"), "O")</f>
        <v>O</v>
      </c>
    </row>
    <row r="85" spans="1:31">
      <c r="A85" s="104" t="str">
        <f t="shared" si="1"/>
        <v>MRG</v>
      </c>
      <c r="B85" s="90"/>
      <c r="C85" s="90"/>
      <c r="D85" s="90" t="str">
        <f>_xlfn.IFNA(VLOOKUP(MBSchedule[[#This Row],[From-a]],Loc2Code,2,FALSE),"")</f>
        <v>MRG</v>
      </c>
      <c r="E85" s="90" t="str">
        <f>_xlfn.IFNA(VLOOKUP(MBSchedule[[#This Row],[Via-a]],Loc2Code,2,FALSE),"")</f>
        <v>CNC</v>
      </c>
      <c r="F85" s="90" t="s">
        <v>3286</v>
      </c>
      <c r="G85" s="90" t="str">
        <f>_xlfn.IFNA(VLOOKUP(MBSchedule[[#This Row],[From Code]],Code2Loc,2,FALSE),"")</f>
        <v>MARGAO</v>
      </c>
      <c r="H85" s="90" t="str">
        <f>_xlfn.IFNA(VLOOKUP(MBSchedule[[#This Row],[Via1 Code]],Code2Loc,2,FALSE),"")</f>
        <v>CANACONA</v>
      </c>
      <c r="I85" s="90" t="str">
        <f>_xlfn.IFNA(VLOOKUP(MBSchedule[[#This Row],[Destination Code]],Code2Loc,2,FALSE),"")</f>
        <v>PALOLEM</v>
      </c>
      <c r="J85" s="122">
        <f>TIME(TRUNC(MBSchedule[[#This Row],[Dept.]]),60*(MBSchedule[[#This Row],[Dept.]]-TRUNC(MBSchedule[[#This Row],[Dept.]]))/0.6,0)</f>
        <v>0.65972222222222221</v>
      </c>
      <c r="K85" s="122" t="str">
        <f>IF(ISBLANK(MBSchedule[[#This Row],[Via Dep]]),"", TIME(TRUNC(MBSchedule[[#This Row],[Via Dep]]),60*(MBSchedule[[#This Row],[Via Dep]]-TRUNC(MBSchedule[[#This Row],[Via Dep]]))/0.6,0))</f>
        <v/>
      </c>
      <c r="L85" s="122">
        <f>IF(ISBLANK(MBSchedule[[#This Row],[Arrv.]]),"", TIME(TRUNC(MBSchedule[[#This Row],[Arrv.]]),60*(MBSchedule[[#This Row],[Arrv.]]-TRUNC(MBSchedule[[#This Row],[Arrv.]]))/0.6,0))</f>
        <v>0.71875</v>
      </c>
      <c r="M85" s="90" t="s">
        <v>26</v>
      </c>
      <c r="N85" s="104" t="s">
        <v>23</v>
      </c>
      <c r="O85" s="90" t="s">
        <v>58</v>
      </c>
      <c r="P85" s="152">
        <v>41</v>
      </c>
      <c r="Q85" s="123">
        <v>15.5</v>
      </c>
      <c r="R85" s="90"/>
      <c r="S85" s="123">
        <v>17.149999999999999</v>
      </c>
      <c r="T85" s="152"/>
      <c r="U85" s="152"/>
      <c r="V85" s="152"/>
      <c r="W85" s="152"/>
      <c r="X85" s="90"/>
      <c r="Y85" s="101"/>
      <c r="Z85" s="101" t="str" cm="1">
        <f t="array" ref="Z85">IF(
ISNUMBER(FIND("A",$B85)),
$B85 &amp; IF(ISNUMBER(FIND("A",     INDEX($B86:$B$3247,MATCH(FALSE,ISBLANK($B86:$B$3247),0)))),"", INDEX($B86:$B$3247,MATCH(FALSE,ISBLANK($B86:$B$3247),0))  ),$Z84
)</f>
        <v>GA01U3337</v>
      </c>
      <c r="AA85" s="90" t="str" cm="1">
        <f t="array" ref="AA85">IF(
ISNUMBER(FIND("A",$C85)),
$C85 &amp; IF(ISNUMBER(FIND("A",     INDEX($C86:$C$3247,MATCH(FALSE,ISBLANK($C86:$C$3247),0)))),"", INDEX($C86:$C$3247,MATCH(FALSE,ISBLANK($C86:$C$3247),0))  ),$AA84
)</f>
        <v>MB 11A</v>
      </c>
      <c r="AB85" s="90" t="e">
        <f>_xlfn.IFNA(VLOOKUP(MBSchedule[[#This Row],[ow]], ETMRoutes, 3, FALSE),VLOOKUP(MBSchedule[[#This Row],[re]], ETMRoutes, 3, FALSE))</f>
        <v>#REF!</v>
      </c>
      <c r="AC8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D8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E85" s="90" t="str">
        <f>IF(ISNA(VLOOKUP(MBSchedule[[#This Row],[ow]], ETMRoutes, 3, FALSE)),IF(ISNA(VLOOKUP(MBSchedule[[#This Row],[re]], ETMRoutes, 3, FALSE)),"U","R"), "O")</f>
        <v>O</v>
      </c>
    </row>
    <row r="86" spans="1:31">
      <c r="A86" s="104" t="str">
        <f t="shared" si="1"/>
        <v>MRG</v>
      </c>
      <c r="B86" s="90"/>
      <c r="C86" s="90"/>
      <c r="D86" s="90" t="str">
        <f>_xlfn.IFNA(VLOOKUP(MBSchedule[[#This Row],[From-a]],Loc2Code,2,FALSE),"")</f>
        <v>PLM</v>
      </c>
      <c r="E86" s="90" t="str">
        <f>_xlfn.IFNA(VLOOKUP(MBSchedule[[#This Row],[Via-a]],Loc2Code,2,FALSE),"")</f>
        <v/>
      </c>
      <c r="F86" s="90" t="str">
        <f>_xlfn.IFNA(VLOOKUP(MBSchedule[[#This Row],[To-a]],Loc2Code,2,FALSE),"")</f>
        <v>SRI</v>
      </c>
      <c r="G86" s="90" t="str">
        <f>_xlfn.IFNA(VLOOKUP(MBSchedule[[#This Row],[From Code]],Code2Loc,2,FALSE),"")</f>
        <v>PALOLEM</v>
      </c>
      <c r="H86" s="90" t="str">
        <f>_xlfn.IFNA(VLOOKUP(MBSchedule[[#This Row],[Via1 Code]],Code2Loc,2,FALSE),"")</f>
        <v/>
      </c>
      <c r="I86" s="90" t="str">
        <f>_xlfn.IFNA(VLOOKUP(MBSchedule[[#This Row],[Destination Code]],Code2Loc,2,FALSE),"")</f>
        <v>SHRISTHAL</v>
      </c>
      <c r="J86" s="122">
        <f>TIME(TRUNC(MBSchedule[[#This Row],[Dept.]]),60*(MBSchedule[[#This Row],[Dept.]]-TRUNC(MBSchedule[[#This Row],[Dept.]]))/0.6,0)</f>
        <v>0.72916666666666663</v>
      </c>
      <c r="K86" s="122" t="str">
        <f>IF(ISBLANK(MBSchedule[[#This Row],[Via Dep]]),"", TIME(TRUNC(MBSchedule[[#This Row],[Via Dep]]),60*(MBSchedule[[#This Row],[Via Dep]]-TRUNC(MBSchedule[[#This Row],[Via Dep]]))/0.6,0))</f>
        <v/>
      </c>
      <c r="L86" s="122">
        <f>IF(ISBLANK(MBSchedule[[#This Row],[Arrv.]]),"", TIME(TRUNC(MBSchedule[[#This Row],[Arrv.]]),60*(MBSchedule[[#This Row],[Arrv.]]-TRUNC(MBSchedule[[#This Row],[Arrv.]]))/0.6,0))</f>
        <v>0.75</v>
      </c>
      <c r="M86" s="90" t="s">
        <v>72</v>
      </c>
      <c r="N86" s="104"/>
      <c r="O86" s="90" t="s">
        <v>65</v>
      </c>
      <c r="P86" s="152">
        <v>8</v>
      </c>
      <c r="Q86" s="123">
        <v>17.3</v>
      </c>
      <c r="R86" s="90"/>
      <c r="S86" s="123">
        <v>18</v>
      </c>
      <c r="T86" s="152"/>
      <c r="U86" s="152"/>
      <c r="V86" s="152"/>
      <c r="W86" s="152"/>
      <c r="X86" s="90"/>
      <c r="Y86" s="101"/>
      <c r="Z86" s="101" t="str" cm="1">
        <f t="array" ref="Z86">IF(
ISNUMBER(FIND("A",$B86)),
$B86 &amp; IF(ISNUMBER(FIND("A",     INDEX($B87:$B$3247,MATCH(FALSE,ISBLANK($B87:$B$3247),0)))),"", INDEX($B87:$B$3247,MATCH(FALSE,ISBLANK($B87:$B$3247),0))  ),$Z85
)</f>
        <v>GA01U3337</v>
      </c>
      <c r="AA86" s="90" t="str" cm="1">
        <f t="array" ref="AA86">IF(
ISNUMBER(FIND("A",$C86)),
$C86 &amp; IF(ISNUMBER(FIND("A",     INDEX($C87:$C$3247,MATCH(FALSE,ISBLANK($C87:$C$3247),0)))),"", INDEX($C87:$C$3247,MATCH(FALSE,ISBLANK($C87:$C$3247),0))  ),$AA85
)</f>
        <v>MB 11A</v>
      </c>
      <c r="AB86" s="90" t="e">
        <f>_xlfn.IFNA(VLOOKUP(MBSchedule[[#This Row],[ow]], ETMRoutes, 3, FALSE),VLOOKUP(MBSchedule[[#This Row],[re]], ETMRoutes, 3, FALSE))</f>
        <v>#REF!</v>
      </c>
      <c r="AC8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MRG:*:SRI-*PLM*</v>
      </c>
      <c r="AD8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MRG:*:PLM-*SRI*</v>
      </c>
      <c r="AE86" s="90" t="str">
        <f>IF(ISNA(VLOOKUP(MBSchedule[[#This Row],[ow]], ETMRoutes, 3, FALSE)),IF(ISNA(VLOOKUP(MBSchedule[[#This Row],[re]], ETMRoutes, 3, FALSE)),"U","R"), "O")</f>
        <v>O</v>
      </c>
    </row>
    <row r="87" spans="1:31">
      <c r="A87" s="104" t="str">
        <f t="shared" si="1"/>
        <v>MRG</v>
      </c>
      <c r="B87" s="90"/>
      <c r="C87" s="90"/>
      <c r="D87" s="90" t="str">
        <f>_xlfn.IFNA(VLOOKUP(MBSchedule[[#This Row],[From-a]],Loc2Code,2,FALSE),"")</f>
        <v>SRI</v>
      </c>
      <c r="E87" s="90" t="str">
        <f>_xlfn.IFNA(VLOOKUP(MBSchedule[[#This Row],[Via-a]],Loc2Code,2,FALSE),"")</f>
        <v/>
      </c>
      <c r="F87" s="90" t="s">
        <v>3286</v>
      </c>
      <c r="G87" s="90" t="str">
        <f>_xlfn.IFNA(VLOOKUP(MBSchedule[[#This Row],[From Code]],Code2Loc,2,FALSE),"")</f>
        <v>SHRISTHAL</v>
      </c>
      <c r="H87" s="90" t="str">
        <f>_xlfn.IFNA(VLOOKUP(MBSchedule[[#This Row],[Via1 Code]],Code2Loc,2,FALSE),"")</f>
        <v/>
      </c>
      <c r="I87" s="90" t="str">
        <f>_xlfn.IFNA(VLOOKUP(MBSchedule[[#This Row],[Destination Code]],Code2Loc,2,FALSE),"")</f>
        <v>PALOLEM</v>
      </c>
      <c r="J87" s="122">
        <f>TIME(TRUNC(MBSchedule[[#This Row],[Dept.]]),60*(MBSchedule[[#This Row],[Dept.]]-TRUNC(MBSchedule[[#This Row],[Dept.]]))/0.6,0)</f>
        <v>0.75347222222222221</v>
      </c>
      <c r="K87" s="122" t="str">
        <f>IF(ISBLANK(MBSchedule[[#This Row],[Via Dep]]),"", TIME(TRUNC(MBSchedule[[#This Row],[Via Dep]]),60*(MBSchedule[[#This Row],[Via Dep]]-TRUNC(MBSchedule[[#This Row],[Via Dep]]))/0.6,0))</f>
        <v/>
      </c>
      <c r="L87" s="122">
        <f>IF(ISBLANK(MBSchedule[[#This Row],[Arrv.]]),"", TIME(TRUNC(MBSchedule[[#This Row],[Arrv.]]),60*(MBSchedule[[#This Row],[Arrv.]]-TRUNC(MBSchedule[[#This Row],[Arrv.]]))/0.6,0))</f>
        <v>0.76041666666666663</v>
      </c>
      <c r="M87" s="90" t="s">
        <v>65</v>
      </c>
      <c r="N87" s="90"/>
      <c r="O87" s="90" t="s">
        <v>58</v>
      </c>
      <c r="P87" s="152">
        <v>8</v>
      </c>
      <c r="Q87" s="123">
        <v>18.05</v>
      </c>
      <c r="R87" s="123"/>
      <c r="S87" s="123">
        <v>18.149999999999999</v>
      </c>
      <c r="T87" s="152">
        <v>1</v>
      </c>
      <c r="U87" s="152">
        <v>1</v>
      </c>
      <c r="V87" s="152"/>
      <c r="W87" s="152"/>
      <c r="X87" s="129">
        <f>SUM(P78:P87)</f>
        <v>204</v>
      </c>
      <c r="Y87" s="101" t="s">
        <v>73</v>
      </c>
      <c r="Z87" s="101" t="str" cm="1">
        <f t="array" ref="Z87">IF(
ISNUMBER(FIND("A",$B87)),
$B87 &amp; IF(ISNUMBER(FIND("A",     INDEX($B88:$B$3247,MATCH(FALSE,ISBLANK($B88:$B$3247),0)))),"", INDEX($B88:$B$3247,MATCH(FALSE,ISBLANK($B88:$B$3247),0))  ),$Z86
)</f>
        <v>GA01U3337</v>
      </c>
      <c r="AA87" s="90" t="str" cm="1">
        <f t="array" ref="AA87">IF(
ISNUMBER(FIND("A",$C87)),
$C87 &amp; IF(ISNUMBER(FIND("A",     INDEX($C88:$C$3247,MATCH(FALSE,ISBLANK($C88:$C$3247),0)))),"", INDEX($C88:$C$3247,MATCH(FALSE,ISBLANK($C88:$C$3247),0))  ),$AA86
)</f>
        <v>MB 11A</v>
      </c>
      <c r="AB87" s="90" t="e">
        <f>_xlfn.IFNA(VLOOKUP(MBSchedule[[#This Row],[ow]], ETMRoutes, 3, FALSE),VLOOKUP(MBSchedule[[#This Row],[re]], ETMRoutes, 3, FALSE))</f>
        <v>#REF!</v>
      </c>
      <c r="AC8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MRG:*:PLM-*SRI*</v>
      </c>
      <c r="AD8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MRG:*:SRI-*PLM*</v>
      </c>
      <c r="AE87" s="90" t="str">
        <f>IF(ISNA(VLOOKUP(MBSchedule[[#This Row],[ow]], ETMRoutes, 3, FALSE)),IF(ISNA(VLOOKUP(MBSchedule[[#This Row],[re]], ETMRoutes, 3, FALSE)),"U","R"), "O")</f>
        <v>O</v>
      </c>
    </row>
    <row r="88" spans="1:31">
      <c r="A88" s="104" t="str">
        <f t="shared" si="1"/>
        <v>MRG</v>
      </c>
      <c r="B88" s="90" t="s">
        <v>74</v>
      </c>
      <c r="C88" s="90" t="s">
        <v>75</v>
      </c>
      <c r="D88" s="90" t="s">
        <v>3286</v>
      </c>
      <c r="E88" s="90" t="str">
        <f>_xlfn.IFNA(VLOOKUP(MBSchedule[[#This Row],[Via-a]],Loc2Code,2,FALSE),"")</f>
        <v/>
      </c>
      <c r="F88" s="90" t="str">
        <f>_xlfn.IFNA(VLOOKUP(MBSchedule[[#This Row],[To-a]],Loc2Code,2,FALSE),"")</f>
        <v>CNC</v>
      </c>
      <c r="G88" s="90" t="str">
        <f>_xlfn.IFNA(VLOOKUP(MBSchedule[[#This Row],[From Code]],Code2Loc,2,FALSE),"")</f>
        <v>PALOLEM</v>
      </c>
      <c r="H88" s="90" t="str">
        <f>_xlfn.IFNA(VLOOKUP(MBSchedule[[#This Row],[Via1 Code]],Code2Loc,2,FALSE),"")</f>
        <v/>
      </c>
      <c r="I88" s="90" t="str">
        <f>_xlfn.IFNA(VLOOKUP(MBSchedule[[#This Row],[Destination Code]],Code2Loc,2,FALSE),"")</f>
        <v>CANACONA</v>
      </c>
      <c r="J88" s="122">
        <f>TIME(TRUNC(MBSchedule[[#This Row],[Dept.]]),60*(MBSchedule[[#This Row],[Dept.]]-TRUNC(MBSchedule[[#This Row],[Dept.]]))/0.6,0)</f>
        <v>0.30902777777777779</v>
      </c>
      <c r="K88" s="122" t="str">
        <f>IF(ISBLANK(MBSchedule[[#This Row],[Via Dep]]),"", TIME(TRUNC(MBSchedule[[#This Row],[Via Dep]]),60*(MBSchedule[[#This Row],[Via Dep]]-TRUNC(MBSchedule[[#This Row],[Via Dep]]))/0.6,0))</f>
        <v/>
      </c>
      <c r="L88" s="122">
        <f>IF(ISBLANK(MBSchedule[[#This Row],[Arrv.]]),"", TIME(TRUNC(MBSchedule[[#This Row],[Arrv.]]),60*(MBSchedule[[#This Row],[Arrv.]]-TRUNC(MBSchedule[[#This Row],[Arrv.]]))/0.6,0))</f>
        <v>0.31944444444444448</v>
      </c>
      <c r="M88" s="90" t="s">
        <v>58</v>
      </c>
      <c r="N88" s="90"/>
      <c r="O88" s="90" t="s">
        <v>23</v>
      </c>
      <c r="P88" s="152">
        <v>7</v>
      </c>
      <c r="Q88" s="123">
        <v>7.25</v>
      </c>
      <c r="R88" s="123"/>
      <c r="S88" s="123">
        <v>7.4</v>
      </c>
      <c r="T88" s="152"/>
      <c r="U88" s="152"/>
      <c r="V88" s="152"/>
      <c r="W88" s="152"/>
      <c r="X88" s="90"/>
      <c r="Y88" s="97" t="s">
        <v>332</v>
      </c>
      <c r="Z88" s="97" t="str" cm="1">
        <f t="array" ref="Z88">IF(
ISNUMBER(FIND("A",$B88)),
$B88 &amp; IF(ISNUMBER(FIND("A",     INDEX($B89:$B$3247,MATCH(FALSE,ISBLANK($B89:$B$3247),0)))),"", INDEX($B89:$B$3247,MATCH(FALSE,ISBLANK($B89:$B$3247),0))  ),$Z87
)</f>
        <v>GA09U6126</v>
      </c>
      <c r="AA88" s="90" t="str" cm="1">
        <f t="array" ref="AA88">IF(
ISNUMBER(FIND("A",$C88)),
$C88 &amp; IF(ISNUMBER(FIND("A",     INDEX($C89:$C$3247,MATCH(FALSE,ISBLANK($C89:$C$3247),0)))),"", INDEX($C89:$C$3247,MATCH(FALSE,ISBLANK($C89:$C$3247),0))  ),$AA87
)</f>
        <v>MB 12A</v>
      </c>
      <c r="AB88" s="90" t="e">
        <f>_xlfn.IFNA(VLOOKUP(MBSchedule[[#This Row],[ow]], ETMRoutes, 3, FALSE),VLOOKUP(MBSchedule[[#This Row],[re]], ETMRoutes, 3, FALSE))</f>
        <v>#REF!</v>
      </c>
      <c r="AC8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D8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E88" s="90" t="str">
        <f>IF(ISNA(VLOOKUP(MBSchedule[[#This Row],[ow]], ETMRoutes, 3, FALSE)),IF(ISNA(VLOOKUP(MBSchedule[[#This Row],[re]], ETMRoutes, 3, FALSE)),"U","R"), "O")</f>
        <v>O</v>
      </c>
    </row>
    <row r="89" spans="1:31" ht="15.75" customHeight="1">
      <c r="A89" s="104" t="str">
        <f t="shared" si="1"/>
        <v>MRG</v>
      </c>
      <c r="B89" s="90"/>
      <c r="C89" s="90"/>
      <c r="D89" s="90" t="str">
        <f>_xlfn.IFNA(VLOOKUP(MBSchedule[[#This Row],[From-a]],Loc2Code,2,FALSE),"")</f>
        <v>CNC</v>
      </c>
      <c r="E89" s="90" t="str">
        <f>_xlfn.IFNA(VLOOKUP(MBSchedule[[#This Row],[Via-a]],Loc2Code,2,FALSE),"")</f>
        <v/>
      </c>
      <c r="F89" s="90" t="str">
        <f>_xlfn.IFNA(VLOOKUP(MBSchedule[[#This Row],[To-a]],Loc2Code,2,FALSE),"")</f>
        <v>INW</v>
      </c>
      <c r="G89" s="90" t="str">
        <f>_xlfn.IFNA(VLOOKUP(MBSchedule[[#This Row],[From Code]],Code2Loc,2,FALSE),"")</f>
        <v>CANACONA</v>
      </c>
      <c r="H89" s="90" t="str">
        <f>_xlfn.IFNA(VLOOKUP(MBSchedule[[#This Row],[Via1 Code]],Code2Loc,2,FALSE),"")</f>
        <v/>
      </c>
      <c r="I89" s="90" t="str">
        <f>_xlfn.IFNA(VLOOKUP(MBSchedule[[#This Row],[Destination Code]],Code2Loc,2,FALSE),"")</f>
        <v>INDRAWADO</v>
      </c>
      <c r="J89" s="122">
        <f>TIME(TRUNC(MBSchedule[[#This Row],[Dept.]]),60*(MBSchedule[[#This Row],[Dept.]]-TRUNC(MBSchedule[[#This Row],[Dept.]]))/0.6,0)</f>
        <v>0.32291666666666669</v>
      </c>
      <c r="K89" s="122" t="str">
        <f>IF(ISBLANK(MBSchedule[[#This Row],[Via Dep]]),"", TIME(TRUNC(MBSchedule[[#This Row],[Via Dep]]),60*(MBSchedule[[#This Row],[Via Dep]]-TRUNC(MBSchedule[[#This Row],[Via Dep]]))/0.6,0))</f>
        <v/>
      </c>
      <c r="L89" s="122">
        <f>IF(ISBLANK(MBSchedule[[#This Row],[Arrv.]]),"", TIME(TRUNC(MBSchedule[[#This Row],[Arrv.]]),60*(MBSchedule[[#This Row],[Arrv.]]-TRUNC(MBSchedule[[#This Row],[Arrv.]]))/0.6,0))</f>
        <v>0.34722222222222227</v>
      </c>
      <c r="M89" s="90" t="s">
        <v>23</v>
      </c>
      <c r="N89" s="90" t="s">
        <v>76</v>
      </c>
      <c r="O89" s="91" t="s">
        <v>77</v>
      </c>
      <c r="P89" s="152">
        <v>25</v>
      </c>
      <c r="Q89" s="123">
        <v>7.45</v>
      </c>
      <c r="R89" s="90"/>
      <c r="S89" s="123">
        <v>8.1999999999999993</v>
      </c>
      <c r="T89" s="152"/>
      <c r="U89" s="152"/>
      <c r="V89" s="152"/>
      <c r="W89" s="152"/>
      <c r="X89" s="90"/>
      <c r="Y89" s="98"/>
      <c r="Z89" s="98" t="str" cm="1">
        <f t="array" ref="Z89">IF(
ISNUMBER(FIND("A",$B89)),
$B89 &amp; IF(ISNUMBER(FIND("A",     INDEX($B90:$B$3247,MATCH(FALSE,ISBLANK($B90:$B$3247),0)))),"", INDEX($B90:$B$3247,MATCH(FALSE,ISBLANK($B90:$B$3247),0))  ),$Z88
)</f>
        <v>GA09U6126</v>
      </c>
      <c r="AA89" s="90" t="str" cm="1">
        <f t="array" ref="AA89">IF(
ISNUMBER(FIND("A",$C89)),
$C89 &amp; IF(ISNUMBER(FIND("A",     INDEX($C90:$C$3247,MATCH(FALSE,ISBLANK($C90:$C$3247),0)))),"", INDEX($C90:$C$3247,MATCH(FALSE,ISBLANK($C90:$C$3247),0))  ),$AA88
)</f>
        <v>MB 12A</v>
      </c>
      <c r="AB89" s="90" t="e">
        <f>_xlfn.IFNA(VLOOKUP(MBSchedule[[#This Row],[ow]], ETMRoutes, 3, FALSE),VLOOKUP(MBSchedule[[#This Row],[re]], ETMRoutes, 3, FALSE))</f>
        <v>#REF!</v>
      </c>
      <c r="AC8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MRG:*:INW-*CNC*</v>
      </c>
      <c r="AD8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MRG:*:CNC-*INW*</v>
      </c>
      <c r="AE89" s="90" t="str">
        <f>IF(ISNA(VLOOKUP(MBSchedule[[#This Row],[ow]], ETMRoutes, 3, FALSE)),IF(ISNA(VLOOKUP(MBSchedule[[#This Row],[re]], ETMRoutes, 3, FALSE)),"U","R"), "O")</f>
        <v>O</v>
      </c>
    </row>
    <row r="90" spans="1:31">
      <c r="A90" s="104" t="str">
        <f t="shared" si="1"/>
        <v>MRG</v>
      </c>
      <c r="B90" s="90"/>
      <c r="C90" s="90"/>
      <c r="D90" s="90" t="str">
        <f>_xlfn.IFNA(VLOOKUP(MBSchedule[[#This Row],[From-a]],Loc2Code,2,FALSE),"")</f>
        <v>INW</v>
      </c>
      <c r="E90" s="90" t="str">
        <f>_xlfn.IFNA(VLOOKUP(MBSchedule[[#This Row],[Via-a]],Loc2Code,2,FALSE),"")</f>
        <v/>
      </c>
      <c r="F90" s="90" t="str">
        <f>_xlfn.IFNA(VLOOKUP(MBSchedule[[#This Row],[To-a]],Loc2Code,2,FALSE),"")</f>
        <v>MRG</v>
      </c>
      <c r="G90" s="90" t="str">
        <f>_xlfn.IFNA(VLOOKUP(MBSchedule[[#This Row],[From Code]],Code2Loc,2,FALSE),"")</f>
        <v>INDRAWADO</v>
      </c>
      <c r="H90" s="90" t="str">
        <f>_xlfn.IFNA(VLOOKUP(MBSchedule[[#This Row],[Via1 Code]],Code2Loc,2,FALSE),"")</f>
        <v/>
      </c>
      <c r="I90" s="90" t="str">
        <f>_xlfn.IFNA(VLOOKUP(MBSchedule[[#This Row],[Destination Code]],Code2Loc,2,FALSE),"")</f>
        <v>MARGAO</v>
      </c>
      <c r="J90" s="122">
        <f>TIME(TRUNC(MBSchedule[[#This Row],[Dept.]]),60*(MBSchedule[[#This Row],[Dept.]]-TRUNC(MBSchedule[[#This Row],[Dept.]]))/0.6,0)</f>
        <v>0.3576388888888889</v>
      </c>
      <c r="K90" s="122" t="str">
        <f>IF(ISBLANK(MBSchedule[[#This Row],[Via Dep]]),"", TIME(TRUNC(MBSchedule[[#This Row],[Via Dep]]),60*(MBSchedule[[#This Row],[Via Dep]]-TRUNC(MBSchedule[[#This Row],[Via Dep]]))/0.6,0))</f>
        <v/>
      </c>
      <c r="L90" s="122">
        <f>IF(ISBLANK(MBSchedule[[#This Row],[Arrv.]]),"", TIME(TRUNC(MBSchedule[[#This Row],[Arrv.]]),60*(MBSchedule[[#This Row],[Arrv.]]-TRUNC(MBSchedule[[#This Row],[Arrv.]]))/0.6,0))</f>
        <v>0.44097222222222227</v>
      </c>
      <c r="M90" s="91" t="s">
        <v>77</v>
      </c>
      <c r="N90" s="90" t="s">
        <v>76</v>
      </c>
      <c r="O90" s="91" t="s">
        <v>26</v>
      </c>
      <c r="P90" s="152">
        <v>62</v>
      </c>
      <c r="Q90" s="123">
        <v>8.35</v>
      </c>
      <c r="R90" s="90"/>
      <c r="S90" s="123">
        <v>10.35</v>
      </c>
      <c r="T90" s="152"/>
      <c r="U90" s="152"/>
      <c r="V90" s="152"/>
      <c r="W90" s="152"/>
      <c r="X90" s="90"/>
      <c r="Y90" s="98"/>
      <c r="Z90" s="98" t="str" cm="1">
        <f t="array" ref="Z90">IF(
ISNUMBER(FIND("A",$B90)),
$B90 &amp; IF(ISNUMBER(FIND("A",     INDEX($B91:$B$3247,MATCH(FALSE,ISBLANK($B91:$B$3247),0)))),"", INDEX($B91:$B$3247,MATCH(FALSE,ISBLANK($B91:$B$3247),0))  ),$Z89
)</f>
        <v>GA09U6126</v>
      </c>
      <c r="AA90" s="90" t="str" cm="1">
        <f t="array" ref="AA90">IF(
ISNUMBER(FIND("A",$C90)),
$C90 &amp; IF(ISNUMBER(FIND("A",     INDEX($C91:$C$3247,MATCH(FALSE,ISBLANK($C91:$C$3247),0)))),"", INDEX($C91:$C$3247,MATCH(FALSE,ISBLANK($C91:$C$3247),0))  ),$AA89
)</f>
        <v>MB 12A</v>
      </c>
      <c r="AB90" s="90" t="e">
        <f>_xlfn.IFNA(VLOOKUP(MBSchedule[[#This Row],[ow]], ETMRoutes, 3, FALSE),VLOOKUP(MBSchedule[[#This Row],[re]], ETMRoutes, 3, FALSE))</f>
        <v>#REF!</v>
      </c>
      <c r="AC9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MRG:*:MRG-*INW*</v>
      </c>
      <c r="AD9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MRG:*:INW-*MRG*</v>
      </c>
      <c r="AE90" s="90" t="str">
        <f>IF(ISNA(VLOOKUP(MBSchedule[[#This Row],[ow]], ETMRoutes, 3, FALSE)),IF(ISNA(VLOOKUP(MBSchedule[[#This Row],[re]], ETMRoutes, 3, FALSE)),"U","R"), "O")</f>
        <v>O</v>
      </c>
    </row>
    <row r="91" spans="1:31">
      <c r="A91" s="104" t="str">
        <f t="shared" si="1"/>
        <v>MRG</v>
      </c>
      <c r="B91" s="90"/>
      <c r="C91" s="90"/>
      <c r="D91" s="90" t="str">
        <f>_xlfn.IFNA(VLOOKUP(MBSchedule[[#This Row],[From-a]],Loc2Code,2,FALSE),"")</f>
        <v>MRG</v>
      </c>
      <c r="E91" s="90" t="str">
        <f>_xlfn.IFNA(VLOOKUP(MBSchedule[[#This Row],[Via-a]],Loc2Code,2,FALSE),"")</f>
        <v>CUN</v>
      </c>
      <c r="F91" s="90" t="str">
        <f>_xlfn.IFNA(VLOOKUP(MBSchedule[[#This Row],[To-a]],Loc2Code,2,FALSE),"")</f>
        <v>CNC</v>
      </c>
      <c r="G91" s="90" t="str">
        <f>_xlfn.IFNA(VLOOKUP(MBSchedule[[#This Row],[From Code]],Code2Loc,2,FALSE),"")</f>
        <v>MARGAO</v>
      </c>
      <c r="H91" s="90" t="str">
        <f>_xlfn.IFNA(VLOOKUP(MBSchedule[[#This Row],[Via1 Code]],Code2Loc,2,FALSE),"")</f>
        <v>CUNCOLIM</v>
      </c>
      <c r="I91" s="90" t="str">
        <f>_xlfn.IFNA(VLOOKUP(MBSchedule[[#This Row],[Destination Code]],Code2Loc,2,FALSE),"")</f>
        <v>CANACONA</v>
      </c>
      <c r="J91" s="122">
        <f>TIME(TRUNC(MBSchedule[[#This Row],[Dept.]]),60*(MBSchedule[[#This Row],[Dept.]]-TRUNC(MBSchedule[[#This Row],[Dept.]]))/0.6,0)</f>
        <v>0.4826388888888889</v>
      </c>
      <c r="K91" s="122" t="str">
        <f>IF(ISBLANK(MBSchedule[[#This Row],[Via Dep]]),"", TIME(TRUNC(MBSchedule[[#This Row],[Via Dep]]),60*(MBSchedule[[#This Row],[Via Dep]]-TRUNC(MBSchedule[[#This Row],[Via Dep]]))/0.6,0))</f>
        <v/>
      </c>
      <c r="L91" s="122">
        <f>IF(ISBLANK(MBSchedule[[#This Row],[Arrv.]]),"", TIME(TRUNC(MBSchedule[[#This Row],[Arrv.]]),60*(MBSchedule[[#This Row],[Arrv.]]-TRUNC(MBSchedule[[#This Row],[Arrv.]]))/0.6,0))</f>
        <v>0.53472222222222221</v>
      </c>
      <c r="M91" s="91" t="s">
        <v>26</v>
      </c>
      <c r="N91" s="90" t="s">
        <v>25</v>
      </c>
      <c r="O91" s="90" t="s">
        <v>23</v>
      </c>
      <c r="P91" s="152">
        <v>37</v>
      </c>
      <c r="Q91" s="123">
        <v>11.35</v>
      </c>
      <c r="R91" s="90"/>
      <c r="S91" s="123">
        <v>12.5</v>
      </c>
      <c r="T91" s="152"/>
      <c r="U91" s="152"/>
      <c r="V91" s="152"/>
      <c r="W91" s="152"/>
      <c r="X91" s="90"/>
      <c r="Y91" s="92"/>
      <c r="Z91" s="92" t="str" cm="1">
        <f t="array" ref="Z91">IF(
ISNUMBER(FIND("A",$B91)),
$B91 &amp; IF(ISNUMBER(FIND("A",     INDEX($B92:$B$3247,MATCH(FALSE,ISBLANK($B92:$B$3247),0)))),"", INDEX($B92:$B$3247,MATCH(FALSE,ISBLANK($B92:$B$3247),0))  ),$Z90
)</f>
        <v>GA09U6126</v>
      </c>
      <c r="AA91" s="90" t="str" cm="1">
        <f t="array" ref="AA91">IF(
ISNUMBER(FIND("A",$C91)),
$C91 &amp; IF(ISNUMBER(FIND("A",     INDEX($C92:$C$3247,MATCH(FALSE,ISBLANK($C92:$C$3247),0)))),"", INDEX($C92:$C$3247,MATCH(FALSE,ISBLANK($C92:$C$3247),0))  ),$AA90
)</f>
        <v>MB 12A</v>
      </c>
      <c r="AB91" s="90" t="e">
        <f>_xlfn.IFNA(VLOOKUP(MBSchedule[[#This Row],[ow]], ETMRoutes, 3, FALSE),VLOOKUP(MBSchedule[[#This Row],[re]], ETMRoutes, 3, FALSE))</f>
        <v>#REF!</v>
      </c>
      <c r="AC9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9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91" s="90" t="str">
        <f>IF(ISNA(VLOOKUP(MBSchedule[[#This Row],[ow]], ETMRoutes, 3, FALSE)),IF(ISNA(VLOOKUP(MBSchedule[[#This Row],[re]], ETMRoutes, 3, FALSE)),"U","R"), "O")</f>
        <v>O</v>
      </c>
    </row>
    <row r="92" spans="1:31">
      <c r="A92" s="104" t="str">
        <f t="shared" si="1"/>
        <v>MRG</v>
      </c>
      <c r="B92" s="104"/>
      <c r="C92" s="104"/>
      <c r="D92" s="104" t="str">
        <f>_xlfn.IFNA(VLOOKUP(MBSchedule[[#This Row],[From-a]],Loc2Code,2,FALSE),"")</f>
        <v>CNC</v>
      </c>
      <c r="E92" s="104" t="str">
        <f>_xlfn.IFNA(VLOOKUP(MBSchedule[[#This Row],[Via-a]],Loc2Code,2,FALSE),"")</f>
        <v/>
      </c>
      <c r="F92" s="104" t="str">
        <f>_xlfn.IFNA(VLOOKUP(MBSchedule[[#This Row],[To-a]],Loc2Code,2,FALSE),"")</f>
        <v>INW</v>
      </c>
      <c r="G92" s="104" t="str">
        <f>_xlfn.IFNA(VLOOKUP(MBSchedule[[#This Row],[From Code]],Code2Loc,2,FALSE),"")</f>
        <v>CANACONA</v>
      </c>
      <c r="H92" s="104" t="str">
        <f>_xlfn.IFNA(VLOOKUP(MBSchedule[[#This Row],[Via1 Code]],Code2Loc,2,FALSE),"")</f>
        <v/>
      </c>
      <c r="I92" s="104" t="str">
        <f>_xlfn.IFNA(VLOOKUP(MBSchedule[[#This Row],[Destination Code]],Code2Loc,2,FALSE),"")</f>
        <v>INDRAWADO</v>
      </c>
      <c r="J92" s="125">
        <f>TIME(TRUNC(MBSchedule[[#This Row],[Dept.]]),60*(MBSchedule[[#This Row],[Dept.]]-TRUNC(MBSchedule[[#This Row],[Dept.]]))/0.6,0)</f>
        <v>0.57291666666666663</v>
      </c>
      <c r="K92" s="125" t="str">
        <f>IF(ISBLANK(MBSchedule[[#This Row],[Via Dep]]),"", TIME(TRUNC(MBSchedule[[#This Row],[Via Dep]]),60*(MBSchedule[[#This Row],[Via Dep]]-TRUNC(MBSchedule[[#This Row],[Via Dep]]))/0.6,0))</f>
        <v/>
      </c>
      <c r="L92" s="125">
        <f>IF(ISBLANK(MBSchedule[[#This Row],[Arrv.]]),"", TIME(TRUNC(MBSchedule[[#This Row],[Arrv.]]),60*(MBSchedule[[#This Row],[Arrv.]]-TRUNC(MBSchedule[[#This Row],[Arrv.]]))/0.6,0))</f>
        <v>0.60416666666666663</v>
      </c>
      <c r="M92" s="90" t="s">
        <v>23</v>
      </c>
      <c r="N92" s="90" t="s">
        <v>76</v>
      </c>
      <c r="O92" s="91" t="s">
        <v>77</v>
      </c>
      <c r="P92" s="153">
        <v>20</v>
      </c>
      <c r="Q92" s="126">
        <v>13.45</v>
      </c>
      <c r="R92" s="104"/>
      <c r="S92" s="126">
        <v>14.3</v>
      </c>
      <c r="T92" s="153"/>
      <c r="U92" s="153"/>
      <c r="V92" s="153"/>
      <c r="W92" s="153"/>
      <c r="X92" s="104"/>
      <c r="Y92" s="101"/>
      <c r="Z92" s="101" t="str" cm="1">
        <f t="array" ref="Z92">IF(
ISNUMBER(FIND("A",$B92)),
$B92 &amp; IF(ISNUMBER(FIND("A",     INDEX($B93:$B$3247,MATCH(FALSE,ISBLANK($B93:$B$3247),0)))),"", INDEX($B93:$B$3247,MATCH(FALSE,ISBLANK($B93:$B$3247),0))  ),$Z91
)</f>
        <v>GA09U6126</v>
      </c>
      <c r="AA92" s="90" t="str" cm="1">
        <f t="array" ref="AA92">IF(
ISNUMBER(FIND("A",$C92)),
$C92 &amp; IF(ISNUMBER(FIND("A",     INDEX($C93:$C$3247,MATCH(FALSE,ISBLANK($C93:$C$3247),0)))),"", INDEX($C93:$C$3247,MATCH(FALSE,ISBLANK($C93:$C$3247),0))  ),$AA91
)</f>
        <v>MB 12A</v>
      </c>
      <c r="AB92" s="90" t="e">
        <f>_xlfn.IFNA(VLOOKUP(MBSchedule[[#This Row],[ow]], ETMRoutes, 3, FALSE),VLOOKUP(MBSchedule[[#This Row],[re]], ETMRoutes, 3, FALSE))</f>
        <v>#REF!</v>
      </c>
      <c r="AC9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MRG:*:INW-*CNC*</v>
      </c>
      <c r="AD9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MRG:*:CNC-*INW*</v>
      </c>
      <c r="AE92" s="90" t="str">
        <f>IF(ISNA(VLOOKUP(MBSchedule[[#This Row],[ow]], ETMRoutes, 3, FALSE)),IF(ISNA(VLOOKUP(MBSchedule[[#This Row],[re]], ETMRoutes, 3, FALSE)),"U","R"), "O")</f>
        <v>O</v>
      </c>
    </row>
    <row r="93" spans="1:31">
      <c r="A93" s="104" t="str">
        <f t="shared" si="1"/>
        <v>MRG</v>
      </c>
      <c r="B93" s="90"/>
      <c r="C93" s="90"/>
      <c r="D93" s="90" t="str">
        <f>_xlfn.IFNA(VLOOKUP(MBSchedule[[#This Row],[From-a]],Loc2Code,2,FALSE),"")</f>
        <v>INW</v>
      </c>
      <c r="E93" s="90" t="str">
        <f>_xlfn.IFNA(VLOOKUP(MBSchedule[[#This Row],[Via-a]],Loc2Code,2,FALSE),"")</f>
        <v/>
      </c>
      <c r="F93" s="90" t="str">
        <f>_xlfn.IFNA(VLOOKUP(MBSchedule[[#This Row],[To-a]],Loc2Code,2,FALSE),"")</f>
        <v>MRG</v>
      </c>
      <c r="G93" s="90" t="str">
        <f>_xlfn.IFNA(VLOOKUP(MBSchedule[[#This Row],[From Code]],Code2Loc,2,FALSE),"")</f>
        <v>INDRAWADO</v>
      </c>
      <c r="H93" s="90" t="str">
        <f>_xlfn.IFNA(VLOOKUP(MBSchedule[[#This Row],[Via1 Code]],Code2Loc,2,FALSE),"")</f>
        <v/>
      </c>
      <c r="I93" s="90" t="str">
        <f>_xlfn.IFNA(VLOOKUP(MBSchedule[[#This Row],[Destination Code]],Code2Loc,2,FALSE),"")</f>
        <v>MARGAO</v>
      </c>
      <c r="J93" s="122">
        <f>TIME(TRUNC(MBSchedule[[#This Row],[Dept.]]),60*(MBSchedule[[#This Row],[Dept.]]-TRUNC(MBSchedule[[#This Row],[Dept.]]))/0.6,0)</f>
        <v>0.60416666666666663</v>
      </c>
      <c r="K93" s="122" t="str">
        <f>IF(ISBLANK(MBSchedule[[#This Row],[Via Dep]]),"", TIME(TRUNC(MBSchedule[[#This Row],[Via Dep]]),60*(MBSchedule[[#This Row],[Via Dep]]-TRUNC(MBSchedule[[#This Row],[Via Dep]]))/0.6,0))</f>
        <v/>
      </c>
      <c r="L93" s="122">
        <f>IF(ISBLANK(MBSchedule[[#This Row],[Arrv.]]),"", TIME(TRUNC(MBSchedule[[#This Row],[Arrv.]]),60*(MBSchedule[[#This Row],[Arrv.]]-TRUNC(MBSchedule[[#This Row],[Arrv.]]))/0.6,0))</f>
        <v>0.6875</v>
      </c>
      <c r="M93" s="91" t="s">
        <v>77</v>
      </c>
      <c r="N93" s="90" t="s">
        <v>76</v>
      </c>
      <c r="O93" s="90" t="s">
        <v>26</v>
      </c>
      <c r="P93" s="152">
        <v>57</v>
      </c>
      <c r="Q93" s="123">
        <v>14.3</v>
      </c>
      <c r="R93" s="90"/>
      <c r="S93" s="123">
        <v>16.3</v>
      </c>
      <c r="T93" s="152"/>
      <c r="U93" s="152"/>
      <c r="V93" s="152"/>
      <c r="W93" s="152"/>
      <c r="X93" s="90"/>
      <c r="Y93" s="92" t="s">
        <v>45</v>
      </c>
      <c r="Z93" s="92" t="str" cm="1">
        <f t="array" ref="Z93">IF(
ISNUMBER(FIND("A",$B93)),
$B93 &amp; IF(ISNUMBER(FIND("A",     INDEX($B94:$B$3247,MATCH(FALSE,ISBLANK($B94:$B$3247),0)))),"", INDEX($B94:$B$3247,MATCH(FALSE,ISBLANK($B94:$B$3247),0))  ),$Z92
)</f>
        <v>GA09U6126</v>
      </c>
      <c r="AA93" s="90" t="str" cm="1">
        <f t="array" ref="AA93">IF(
ISNUMBER(FIND("A",$C93)),
$C93 &amp; IF(ISNUMBER(FIND("A",     INDEX($C94:$C$3247,MATCH(FALSE,ISBLANK($C94:$C$3247),0)))),"", INDEX($C94:$C$3247,MATCH(FALSE,ISBLANK($C94:$C$3247),0))  ),$AA92
)</f>
        <v>MB 12A</v>
      </c>
      <c r="AB93" s="90" t="e">
        <f>_xlfn.IFNA(VLOOKUP(MBSchedule[[#This Row],[ow]], ETMRoutes, 3, FALSE),VLOOKUP(MBSchedule[[#This Row],[re]], ETMRoutes, 3, FALSE))</f>
        <v>#REF!</v>
      </c>
      <c r="AC9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MRG:*:MRG-*INW*</v>
      </c>
      <c r="AD9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MRG:*:INW-*MRG*</v>
      </c>
      <c r="AE93" s="90" t="str">
        <f>IF(ISNA(VLOOKUP(MBSchedule[[#This Row],[ow]], ETMRoutes, 3, FALSE)),IF(ISNA(VLOOKUP(MBSchedule[[#This Row],[re]], ETMRoutes, 3, FALSE)),"U","R"), "O")</f>
        <v>O</v>
      </c>
    </row>
    <row r="94" spans="1:31">
      <c r="A94" s="104" t="str">
        <f t="shared" si="1"/>
        <v>MRG</v>
      </c>
      <c r="B94" s="90"/>
      <c r="C94" s="90"/>
      <c r="D94" s="90" t="str">
        <f>_xlfn.IFNA(VLOOKUP(MBSchedule[[#This Row],[From-a]],Loc2Code,2,FALSE),"")</f>
        <v>MRG</v>
      </c>
      <c r="E94" s="90" t="str">
        <f>_xlfn.IFNA(VLOOKUP(MBSchedule[[#This Row],[Via-a]],Loc2Code,2,FALSE),"")</f>
        <v>CUN</v>
      </c>
      <c r="F94" s="90" t="s">
        <v>3286</v>
      </c>
      <c r="G94" s="90" t="str">
        <f>_xlfn.IFNA(VLOOKUP(MBSchedule[[#This Row],[From Code]],Code2Loc,2,FALSE),"")</f>
        <v>MARGAO</v>
      </c>
      <c r="H94" s="90" t="str">
        <f>_xlfn.IFNA(VLOOKUP(MBSchedule[[#This Row],[Via1 Code]],Code2Loc,2,FALSE),"")</f>
        <v>CUNCOLIM</v>
      </c>
      <c r="I94" s="90" t="str">
        <f>_xlfn.IFNA(VLOOKUP(MBSchedule[[#This Row],[Destination Code]],Code2Loc,2,FALSE),"")</f>
        <v>PALOLEM</v>
      </c>
      <c r="J94" s="122">
        <f>TIME(TRUNC(MBSchedule[[#This Row],[Dept.]]),60*(MBSchedule[[#This Row],[Dept.]]-TRUNC(MBSchedule[[#This Row],[Dept.]]))/0.6,0)</f>
        <v>0.73263888888888884</v>
      </c>
      <c r="K94" s="122" t="str">
        <f>IF(ISBLANK(MBSchedule[[#This Row],[Via Dep]]),"", TIME(TRUNC(MBSchedule[[#This Row],[Via Dep]]),60*(MBSchedule[[#This Row],[Via Dep]]-TRUNC(MBSchedule[[#This Row],[Via Dep]]))/0.6,0))</f>
        <v/>
      </c>
      <c r="L94" s="122">
        <f>IF(ISBLANK(MBSchedule[[#This Row],[Arrv.]]),"", TIME(TRUNC(MBSchedule[[#This Row],[Arrv.]]),60*(MBSchedule[[#This Row],[Arrv.]]-TRUNC(MBSchedule[[#This Row],[Arrv.]]))/0.6,0))</f>
        <v>0.79166666666666663</v>
      </c>
      <c r="M94" s="90" t="s">
        <v>26</v>
      </c>
      <c r="N94" s="104" t="s">
        <v>25</v>
      </c>
      <c r="O94" s="90" t="s">
        <v>58</v>
      </c>
      <c r="P94" s="152">
        <v>41</v>
      </c>
      <c r="Q94" s="123">
        <v>17.350000000000001</v>
      </c>
      <c r="R94" s="90"/>
      <c r="S94" s="123">
        <v>19</v>
      </c>
      <c r="T94" s="152">
        <v>1</v>
      </c>
      <c r="U94" s="152">
        <v>1</v>
      </c>
      <c r="V94" s="152"/>
      <c r="W94" s="152"/>
      <c r="X94" s="129">
        <f>SUM(P88:P94)</f>
        <v>249</v>
      </c>
      <c r="Y94" s="101" t="s">
        <v>73</v>
      </c>
      <c r="Z94" s="101" t="str" cm="1">
        <f t="array" ref="Z94">IF(
ISNUMBER(FIND("A",$B94)),
$B94 &amp; IF(ISNUMBER(FIND("A",     INDEX($B95:$B$3247,MATCH(FALSE,ISBLANK($B95:$B$3247),0)))),"", INDEX($B95:$B$3247,MATCH(FALSE,ISBLANK($B95:$B$3247),0))  ),$Z93
)</f>
        <v>GA09U6126</v>
      </c>
      <c r="AA94" s="90" t="str" cm="1">
        <f t="array" ref="AA94">IF(
ISNUMBER(FIND("A",$C94)),
$C94 &amp; IF(ISNUMBER(FIND("A",     INDEX($C95:$C$3247,MATCH(FALSE,ISBLANK($C95:$C$3247),0)))),"", INDEX($C95:$C$3247,MATCH(FALSE,ISBLANK($C95:$C$3247),0))  ),$AA93
)</f>
        <v>MB 12A</v>
      </c>
      <c r="AB94" s="90" t="e">
        <f>_xlfn.IFNA(VLOOKUP(MBSchedule[[#This Row],[ow]], ETMRoutes, 3, FALSE),VLOOKUP(MBSchedule[[#This Row],[re]], ETMRoutes, 3, FALSE))</f>
        <v>#REF!</v>
      </c>
      <c r="AC9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MRG:*:PLM-*CUN-*MRG*</v>
      </c>
      <c r="AD9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MRG:*:MRG-*CUN-*PLM*</v>
      </c>
      <c r="AE94" s="90" t="str">
        <f>IF(ISNA(VLOOKUP(MBSchedule[[#This Row],[ow]], ETMRoutes, 3, FALSE)),IF(ISNA(VLOOKUP(MBSchedule[[#This Row],[re]], ETMRoutes, 3, FALSE)),"U","R"), "O")</f>
        <v>O</v>
      </c>
    </row>
    <row r="95" spans="1:31">
      <c r="A95" s="104" t="str">
        <f t="shared" si="1"/>
        <v>MRG</v>
      </c>
      <c r="B95" s="90" t="s">
        <v>78</v>
      </c>
      <c r="C95" s="90" t="s">
        <v>79</v>
      </c>
      <c r="D95" s="90" t="s">
        <v>3286</v>
      </c>
      <c r="E95" s="90" t="str">
        <f>_xlfn.IFNA(VLOOKUP(MBSchedule[[#This Row],[Via-a]],Loc2Code,2,FALSE),"")</f>
        <v/>
      </c>
      <c r="F95" s="90" t="str">
        <f>_xlfn.IFNA(VLOOKUP(MBSchedule[[#This Row],[To-a]],Loc2Code,2,FALSE),"")</f>
        <v>CNC</v>
      </c>
      <c r="G95" s="90" t="str">
        <f>_xlfn.IFNA(VLOOKUP(MBSchedule[[#This Row],[From Code]],Code2Loc,2,FALSE),"")</f>
        <v>PALOLEM</v>
      </c>
      <c r="H95" s="90" t="str">
        <f>_xlfn.IFNA(VLOOKUP(MBSchedule[[#This Row],[Via1 Code]],Code2Loc,2,FALSE),"")</f>
        <v/>
      </c>
      <c r="I95" s="90" t="str">
        <f>_xlfn.IFNA(VLOOKUP(MBSchedule[[#This Row],[Destination Code]],Code2Loc,2,FALSE),"")</f>
        <v>CANACONA</v>
      </c>
      <c r="J95" s="122">
        <f>TIME(TRUNC(MBSchedule[[#This Row],[Dept.]]),60*(MBSchedule[[#This Row],[Dept.]]-TRUNC(MBSchedule[[#This Row],[Dept.]]))/0.6,0)</f>
        <v>0.31597222222222221</v>
      </c>
      <c r="K95" s="122" t="str">
        <f>IF(ISBLANK(MBSchedule[[#This Row],[Via Dep]]),"", TIME(TRUNC(MBSchedule[[#This Row],[Via Dep]]),60*(MBSchedule[[#This Row],[Via Dep]]-TRUNC(MBSchedule[[#This Row],[Via Dep]]))/0.6,0))</f>
        <v/>
      </c>
      <c r="L95" s="122">
        <f>IF(ISBLANK(MBSchedule[[#This Row],[Arrv.]]),"", TIME(TRUNC(MBSchedule[[#This Row],[Arrv.]]),60*(MBSchedule[[#This Row],[Arrv.]]-TRUNC(MBSchedule[[#This Row],[Arrv.]]))/0.6,0))</f>
        <v>0.33333333333333331</v>
      </c>
      <c r="M95" s="90" t="s">
        <v>58</v>
      </c>
      <c r="N95" s="90"/>
      <c r="O95" s="90" t="s">
        <v>23</v>
      </c>
      <c r="P95" s="152">
        <v>4</v>
      </c>
      <c r="Q95" s="123">
        <v>7.35</v>
      </c>
      <c r="R95" s="90"/>
      <c r="S95" s="123">
        <v>8</v>
      </c>
      <c r="T95" s="152"/>
      <c r="U95" s="152"/>
      <c r="V95" s="152"/>
      <c r="W95" s="152"/>
      <c r="X95" s="90"/>
      <c r="Y95" s="98" t="s">
        <v>333</v>
      </c>
      <c r="Z95" s="98" t="str" cm="1">
        <f t="array" ref="Z95">IF(
ISNUMBER(FIND("A",$B95)),
$B95 &amp; IF(ISNUMBER(FIND("A",     INDEX($B96:$B$3247,MATCH(FALSE,ISBLANK($B96:$B$3247),0)))),"", INDEX($B96:$B$3247,MATCH(FALSE,ISBLANK($B96:$B$3247),0))  ),$Z94
)</f>
        <v>GA03K0423</v>
      </c>
      <c r="AA95" s="90" t="str" cm="1">
        <f t="array" ref="AA95">IF(
ISNUMBER(FIND("A",$C95)),
$C95 &amp; IF(ISNUMBER(FIND("A",     INDEX($C96:$C$3247,MATCH(FALSE,ISBLANK($C96:$C$3247),0)))),"", INDEX($C96:$C$3247,MATCH(FALSE,ISBLANK($C96:$C$3247),0))  ),$AA94
)</f>
        <v>MB 13A</v>
      </c>
      <c r="AB95" s="90" t="e">
        <f>_xlfn.IFNA(VLOOKUP(MBSchedule[[#This Row],[ow]], ETMRoutes, 3, FALSE),VLOOKUP(MBSchedule[[#This Row],[re]], ETMRoutes, 3, FALSE))</f>
        <v>#REF!</v>
      </c>
      <c r="AC9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D9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E95" s="90" t="str">
        <f>IF(ISNA(VLOOKUP(MBSchedule[[#This Row],[ow]], ETMRoutes, 3, FALSE)),IF(ISNA(VLOOKUP(MBSchedule[[#This Row],[re]], ETMRoutes, 3, FALSE)),"U","R"), "O")</f>
        <v>O</v>
      </c>
    </row>
    <row r="96" spans="1:31">
      <c r="A96" s="104" t="str">
        <f t="shared" si="1"/>
        <v>MRG</v>
      </c>
      <c r="B96" s="90"/>
      <c r="C96" s="90"/>
      <c r="D96" s="90" t="str">
        <f>_xlfn.IFNA(VLOOKUP(MBSchedule[[#This Row],[From-a]],Loc2Code,2,FALSE),"")</f>
        <v>CNC</v>
      </c>
      <c r="E96" s="90" t="str">
        <f>_xlfn.IFNA(VLOOKUP(MBSchedule[[#This Row],[Via-a]],Loc2Code,2,FALSE),"")</f>
        <v/>
      </c>
      <c r="F96" s="90" t="str">
        <f>_xlfn.IFNA(VLOOKUP(MBSchedule[[#This Row],[To-a]],Loc2Code,2,FALSE),"")</f>
        <v>TDL</v>
      </c>
      <c r="G96" s="90" t="str">
        <f>_xlfn.IFNA(VLOOKUP(MBSchedule[[#This Row],[From Code]],Code2Loc,2,FALSE),"")</f>
        <v>CANACONA</v>
      </c>
      <c r="H96" s="90" t="str">
        <f>_xlfn.IFNA(VLOOKUP(MBSchedule[[#This Row],[Via1 Code]],Code2Loc,2,FALSE),"")</f>
        <v/>
      </c>
      <c r="I96" s="90" t="str">
        <f>_xlfn.IFNA(VLOOKUP(MBSchedule[[#This Row],[Destination Code]],Code2Loc,2,FALSE),"")</f>
        <v>TUDAL</v>
      </c>
      <c r="J96" s="122">
        <f>TIME(TRUNC(MBSchedule[[#This Row],[Dept.]]),60*(MBSchedule[[#This Row],[Dept.]]-TRUNC(MBSchedule[[#This Row],[Dept.]]))/0.6,0)</f>
        <v>0.33333333333333331</v>
      </c>
      <c r="K96" s="122" t="str">
        <f>IF(ISBLANK(MBSchedule[[#This Row],[Via Dep]]),"", TIME(TRUNC(MBSchedule[[#This Row],[Via Dep]]),60*(MBSchedule[[#This Row],[Via Dep]]-TRUNC(MBSchedule[[#This Row],[Via Dep]]))/0.6,0))</f>
        <v/>
      </c>
      <c r="L96" s="122">
        <f>IF(ISBLANK(MBSchedule[[#This Row],[Arrv.]]),"", TIME(TRUNC(MBSchedule[[#This Row],[Arrv.]]),60*(MBSchedule[[#This Row],[Arrv.]]-TRUNC(MBSchedule[[#This Row],[Arrv.]]))/0.6,0))</f>
        <v>0.35069444444444442</v>
      </c>
      <c r="M96" s="90" t="s">
        <v>23</v>
      </c>
      <c r="N96" s="90" t="s">
        <v>83</v>
      </c>
      <c r="O96" s="90" t="s">
        <v>80</v>
      </c>
      <c r="P96" s="152">
        <v>16</v>
      </c>
      <c r="Q96" s="123">
        <v>8</v>
      </c>
      <c r="R96" s="90"/>
      <c r="S96" s="123">
        <v>8.25</v>
      </c>
      <c r="T96" s="152"/>
      <c r="U96" s="152"/>
      <c r="V96" s="152"/>
      <c r="W96" s="152"/>
      <c r="X96" s="90"/>
      <c r="Y96" s="98"/>
      <c r="Z96" s="98" t="str" cm="1">
        <f t="array" ref="Z96">IF(
ISNUMBER(FIND("A",$B96)),
$B96 &amp; IF(ISNUMBER(FIND("A",     INDEX($B97:$B$3247,MATCH(FALSE,ISBLANK($B97:$B$3247),0)))),"", INDEX($B97:$B$3247,MATCH(FALSE,ISBLANK($B97:$B$3247),0))  ),$Z95
)</f>
        <v>GA03K0423</v>
      </c>
      <c r="AA96" s="90" t="str" cm="1">
        <f t="array" ref="AA96">IF(
ISNUMBER(FIND("A",$C96)),
$C96 &amp; IF(ISNUMBER(FIND("A",     INDEX($C97:$C$3247,MATCH(FALSE,ISBLANK($C97:$C$3247),0)))),"", INDEX($C97:$C$3247,MATCH(FALSE,ISBLANK($C97:$C$3247),0))  ),$AA95
)</f>
        <v>MB 13A</v>
      </c>
      <c r="AB96" s="90" t="e">
        <f>_xlfn.IFNA(VLOOKUP(MBSchedule[[#This Row],[ow]], ETMRoutes, 3, FALSE),VLOOKUP(MBSchedule[[#This Row],[re]], ETMRoutes, 3, FALSE))</f>
        <v>#REF!</v>
      </c>
      <c r="AC9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MRG:*:TDL-*CNC*</v>
      </c>
      <c r="AD9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MRG:*:CNC-*TDL*</v>
      </c>
      <c r="AE96" s="90" t="str">
        <f>IF(ISNA(VLOOKUP(MBSchedule[[#This Row],[ow]], ETMRoutes, 3, FALSE)),IF(ISNA(VLOOKUP(MBSchedule[[#This Row],[re]], ETMRoutes, 3, FALSE)),"U","R"), "O")</f>
        <v>O</v>
      </c>
    </row>
    <row r="97" spans="1:31">
      <c r="A97" s="104" t="str">
        <f t="shared" si="1"/>
        <v>MRG</v>
      </c>
      <c r="B97" s="90"/>
      <c r="C97" s="90"/>
      <c r="D97" s="90" t="str">
        <f>_xlfn.IFNA(VLOOKUP(MBSchedule[[#This Row],[From-a]],Loc2Code,2,FALSE),"")</f>
        <v>TDL</v>
      </c>
      <c r="E97" s="90" t="str">
        <f>_xlfn.IFNA(VLOOKUP(MBSchedule[[#This Row],[Via-a]],Loc2Code,2,FALSE),"")</f>
        <v/>
      </c>
      <c r="F97" s="90" t="str">
        <f>_xlfn.IFNA(VLOOKUP(MBSchedule[[#This Row],[To-a]],Loc2Code,2,FALSE),"")</f>
        <v>CNC</v>
      </c>
      <c r="G97" s="90" t="str">
        <f>_xlfn.IFNA(VLOOKUP(MBSchedule[[#This Row],[From Code]],Code2Loc,2,FALSE),"")</f>
        <v>TUDAL</v>
      </c>
      <c r="H97" s="90" t="str">
        <f>_xlfn.IFNA(VLOOKUP(MBSchedule[[#This Row],[Via1 Code]],Code2Loc,2,FALSE),"")</f>
        <v/>
      </c>
      <c r="I97" s="90" t="str">
        <f>_xlfn.IFNA(VLOOKUP(MBSchedule[[#This Row],[Destination Code]],Code2Loc,2,FALSE),"")</f>
        <v>CANACONA</v>
      </c>
      <c r="J97" s="122">
        <f>TIME(TRUNC(MBSchedule[[#This Row],[Dept.]]),60*(MBSchedule[[#This Row],[Dept.]]-TRUNC(MBSchedule[[#This Row],[Dept.]]))/0.6,0)</f>
        <v>0.35416666666666669</v>
      </c>
      <c r="K97" s="122" t="str">
        <f>IF(ISBLANK(MBSchedule[[#This Row],[Via Dep]]),"", TIME(TRUNC(MBSchedule[[#This Row],[Via Dep]]),60*(MBSchedule[[#This Row],[Via Dep]]-TRUNC(MBSchedule[[#This Row],[Via Dep]]))/0.6,0))</f>
        <v/>
      </c>
      <c r="L97" s="122">
        <f>IF(ISBLANK(MBSchedule[[#This Row],[Arrv.]]),"", TIME(TRUNC(MBSchedule[[#This Row],[Arrv.]]),60*(MBSchedule[[#This Row],[Arrv.]]-TRUNC(MBSchedule[[#This Row],[Arrv.]]))/0.6,0))</f>
        <v>0.37152777777777773</v>
      </c>
      <c r="M97" s="90" t="s">
        <v>80</v>
      </c>
      <c r="N97" s="90"/>
      <c r="O97" s="90" t="s">
        <v>23</v>
      </c>
      <c r="P97" s="152">
        <v>16</v>
      </c>
      <c r="Q97" s="123">
        <v>8.3000000000000007</v>
      </c>
      <c r="R97" s="90"/>
      <c r="S97" s="123">
        <v>8.5500000000000007</v>
      </c>
      <c r="T97" s="152"/>
      <c r="U97" s="152"/>
      <c r="V97" s="152"/>
      <c r="W97" s="152"/>
      <c r="X97" s="90"/>
      <c r="Y97" s="92"/>
      <c r="Z97" s="92" t="str" cm="1">
        <f t="array" ref="Z97">IF(
ISNUMBER(FIND("A",$B97)),
$B97 &amp; IF(ISNUMBER(FIND("A",     INDEX($B98:$B$3247,MATCH(FALSE,ISBLANK($B98:$B$3247),0)))),"", INDEX($B98:$B$3247,MATCH(FALSE,ISBLANK($B98:$B$3247),0))  ),$Z96
)</f>
        <v>GA03K0423</v>
      </c>
      <c r="AA97" s="90" t="str" cm="1">
        <f t="array" ref="AA97">IF(
ISNUMBER(FIND("A",$C97)),
$C97 &amp; IF(ISNUMBER(FIND("A",     INDEX($C98:$C$3247,MATCH(FALSE,ISBLANK($C98:$C$3247),0)))),"", INDEX($C98:$C$3247,MATCH(FALSE,ISBLANK($C98:$C$3247),0))  ),$AA96
)</f>
        <v>MB 13A</v>
      </c>
      <c r="AB97" s="90" t="e">
        <f>_xlfn.IFNA(VLOOKUP(MBSchedule[[#This Row],[ow]], ETMRoutes, 3, FALSE),VLOOKUP(MBSchedule[[#This Row],[re]], ETMRoutes, 3, FALSE))</f>
        <v>#REF!</v>
      </c>
      <c r="AC9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MRG:*:CNC-*TDL*</v>
      </c>
      <c r="AD9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MRG:*:TDL-*CNC*</v>
      </c>
      <c r="AE97" s="90" t="str">
        <f>IF(ISNA(VLOOKUP(MBSchedule[[#This Row],[ow]], ETMRoutes, 3, FALSE)),IF(ISNA(VLOOKUP(MBSchedule[[#This Row],[re]], ETMRoutes, 3, FALSE)),"U","R"), "O")</f>
        <v>O</v>
      </c>
    </row>
    <row r="98" spans="1:31">
      <c r="A98" s="104" t="str">
        <f t="shared" si="1"/>
        <v>MRG</v>
      </c>
      <c r="B98" s="90"/>
      <c r="C98" s="90"/>
      <c r="D98" s="90" t="str">
        <f>_xlfn.IFNA(VLOOKUP(MBSchedule[[#This Row],[From-a]],Loc2Code,2,FALSE),"")</f>
        <v>CNC</v>
      </c>
      <c r="E98" s="90" t="str">
        <f>_xlfn.IFNA(VLOOKUP(MBSchedule[[#This Row],[Via-a]],Loc2Code,2,FALSE),"")</f>
        <v/>
      </c>
      <c r="F98" s="90" t="str">
        <f>_xlfn.IFNA(VLOOKUP(MBSchedule[[#This Row],[To-a]],Loc2Code,2,FALSE),"")</f>
        <v>TDL</v>
      </c>
      <c r="G98" s="90" t="str">
        <f>_xlfn.IFNA(VLOOKUP(MBSchedule[[#This Row],[From Code]],Code2Loc,2,FALSE),"")</f>
        <v>CANACONA</v>
      </c>
      <c r="H98" s="90" t="str">
        <f>_xlfn.IFNA(VLOOKUP(MBSchedule[[#This Row],[Via1 Code]],Code2Loc,2,FALSE),"")</f>
        <v/>
      </c>
      <c r="I98" s="90" t="str">
        <f>_xlfn.IFNA(VLOOKUP(MBSchedule[[#This Row],[Destination Code]],Code2Loc,2,FALSE),"")</f>
        <v>TUDAL</v>
      </c>
      <c r="J98" s="122">
        <f>TIME(TRUNC(MBSchedule[[#This Row],[Dept.]]),60*(MBSchedule[[#This Row],[Dept.]]-TRUNC(MBSchedule[[#This Row],[Dept.]]))/0.6,0)</f>
        <v>0.41666666666666669</v>
      </c>
      <c r="K98" s="122" t="str">
        <f>IF(ISBLANK(MBSchedule[[#This Row],[Via Dep]]),"", TIME(TRUNC(MBSchedule[[#This Row],[Via Dep]]),60*(MBSchedule[[#This Row],[Via Dep]]-TRUNC(MBSchedule[[#This Row],[Via Dep]]))/0.6,0))</f>
        <v/>
      </c>
      <c r="L98" s="122">
        <f>IF(ISBLANK(MBSchedule[[#This Row],[Arrv.]]),"", TIME(TRUNC(MBSchedule[[#This Row],[Arrv.]]),60*(MBSchedule[[#This Row],[Arrv.]]-TRUNC(MBSchedule[[#This Row],[Arrv.]]))/0.6,0))</f>
        <v>0.43402777777777773</v>
      </c>
      <c r="M98" s="90" t="s">
        <v>23</v>
      </c>
      <c r="N98" s="90"/>
      <c r="O98" s="90" t="s">
        <v>80</v>
      </c>
      <c r="P98" s="152">
        <v>16</v>
      </c>
      <c r="Q98" s="123">
        <v>10</v>
      </c>
      <c r="R98" s="90"/>
      <c r="S98" s="123">
        <v>10.25</v>
      </c>
      <c r="T98" s="152"/>
      <c r="U98" s="152"/>
      <c r="V98" s="152"/>
      <c r="W98" s="152"/>
      <c r="X98" s="90"/>
      <c r="Y98" s="98"/>
      <c r="Z98" s="98" t="str" cm="1">
        <f t="array" ref="Z98">IF(
ISNUMBER(FIND("A",$B98)),
$B98 &amp; IF(ISNUMBER(FIND("A",     INDEX($B99:$B$3247,MATCH(FALSE,ISBLANK($B99:$B$3247),0)))),"", INDEX($B99:$B$3247,MATCH(FALSE,ISBLANK($B99:$B$3247),0))  ),$Z97
)</f>
        <v>GA03K0423</v>
      </c>
      <c r="AA98" s="90" t="str" cm="1">
        <f t="array" ref="AA98">IF(
ISNUMBER(FIND("A",$C98)),
$C98 &amp; IF(ISNUMBER(FIND("A",     INDEX($C99:$C$3247,MATCH(FALSE,ISBLANK($C99:$C$3247),0)))),"", INDEX($C99:$C$3247,MATCH(FALSE,ISBLANK($C99:$C$3247),0))  ),$AA97
)</f>
        <v>MB 13A</v>
      </c>
      <c r="AB98" s="90" t="e">
        <f>_xlfn.IFNA(VLOOKUP(MBSchedule[[#This Row],[ow]], ETMRoutes, 3, FALSE),VLOOKUP(MBSchedule[[#This Row],[re]], ETMRoutes, 3, FALSE))</f>
        <v>#REF!</v>
      </c>
      <c r="AC9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MRG:*:TDL-*CNC*</v>
      </c>
      <c r="AD9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MRG:*:CNC-*TDL*</v>
      </c>
      <c r="AE98" s="90" t="str">
        <f>IF(ISNA(VLOOKUP(MBSchedule[[#This Row],[ow]], ETMRoutes, 3, FALSE)),IF(ISNA(VLOOKUP(MBSchedule[[#This Row],[re]], ETMRoutes, 3, FALSE)),"U","R"), "O")</f>
        <v>O</v>
      </c>
    </row>
    <row r="99" spans="1:31">
      <c r="A99" s="104" t="str">
        <f t="shared" si="1"/>
        <v>MRG</v>
      </c>
      <c r="B99" s="90"/>
      <c r="C99" s="90"/>
      <c r="D99" s="90" t="str">
        <f>_xlfn.IFNA(VLOOKUP(MBSchedule[[#This Row],[From-a]],Loc2Code,2,FALSE),"")</f>
        <v>TDL</v>
      </c>
      <c r="E99" s="90" t="str">
        <f>_xlfn.IFNA(VLOOKUP(MBSchedule[[#This Row],[Via-a]],Loc2Code,2,FALSE),"")</f>
        <v/>
      </c>
      <c r="F99" s="90" t="str">
        <f>_xlfn.IFNA(VLOOKUP(MBSchedule[[#This Row],[To-a]],Loc2Code,2,FALSE),"")</f>
        <v>CNC</v>
      </c>
      <c r="G99" s="90" t="str">
        <f>_xlfn.IFNA(VLOOKUP(MBSchedule[[#This Row],[From Code]],Code2Loc,2,FALSE),"")</f>
        <v>TUDAL</v>
      </c>
      <c r="H99" s="90" t="str">
        <f>_xlfn.IFNA(VLOOKUP(MBSchedule[[#This Row],[Via1 Code]],Code2Loc,2,FALSE),"")</f>
        <v/>
      </c>
      <c r="I99" s="90" t="str">
        <f>_xlfn.IFNA(VLOOKUP(MBSchedule[[#This Row],[Destination Code]],Code2Loc,2,FALSE),"")</f>
        <v>CANACONA</v>
      </c>
      <c r="J99" s="122">
        <f>TIME(TRUNC(MBSchedule[[#This Row],[Dept.]]),60*(MBSchedule[[#This Row],[Dept.]]-TRUNC(MBSchedule[[#This Row],[Dept.]]))/0.6,0)</f>
        <v>0.44444444444444442</v>
      </c>
      <c r="K99" s="122" t="str">
        <f>IF(ISBLANK(MBSchedule[[#This Row],[Via Dep]]),"", TIME(TRUNC(MBSchedule[[#This Row],[Via Dep]]),60*(MBSchedule[[#This Row],[Via Dep]]-TRUNC(MBSchedule[[#This Row],[Via Dep]]))/0.6,0))</f>
        <v/>
      </c>
      <c r="L99" s="122">
        <f>IF(ISBLANK(MBSchedule[[#This Row],[Arrv.]]),"", TIME(TRUNC(MBSchedule[[#This Row],[Arrv.]]),60*(MBSchedule[[#This Row],[Arrv.]]-TRUNC(MBSchedule[[#This Row],[Arrv.]]))/0.6,0))</f>
        <v>0.46180555555555558</v>
      </c>
      <c r="M99" s="90" t="s">
        <v>80</v>
      </c>
      <c r="N99" s="90"/>
      <c r="O99" s="90" t="s">
        <v>23</v>
      </c>
      <c r="P99" s="152">
        <v>16</v>
      </c>
      <c r="Q99" s="123">
        <v>10.4</v>
      </c>
      <c r="R99" s="90"/>
      <c r="S99" s="123">
        <v>11.05</v>
      </c>
      <c r="T99" s="152"/>
      <c r="U99" s="152"/>
      <c r="V99" s="152"/>
      <c r="W99" s="152"/>
      <c r="X99" s="90"/>
      <c r="Y99" s="98"/>
      <c r="Z99" s="98" t="str" cm="1">
        <f t="array" ref="Z99">IF(
ISNUMBER(FIND("A",$B99)),
$B99 &amp; IF(ISNUMBER(FIND("A",     INDEX($B100:$B$3247,MATCH(FALSE,ISBLANK($B100:$B$3247),0)))),"", INDEX($B100:$B$3247,MATCH(FALSE,ISBLANK($B100:$B$3247),0))  ),$Z98
)</f>
        <v>GA03K0423</v>
      </c>
      <c r="AA99" s="90" t="str" cm="1">
        <f t="array" ref="AA99">IF(
ISNUMBER(FIND("A",$C99)),
$C99 &amp; IF(ISNUMBER(FIND("A",     INDEX($C100:$C$3247,MATCH(FALSE,ISBLANK($C100:$C$3247),0)))),"", INDEX($C100:$C$3247,MATCH(FALSE,ISBLANK($C100:$C$3247),0))  ),$AA98
)</f>
        <v>MB 13A</v>
      </c>
      <c r="AB99" s="90" t="e">
        <f>_xlfn.IFNA(VLOOKUP(MBSchedule[[#This Row],[ow]], ETMRoutes, 3, FALSE),VLOOKUP(MBSchedule[[#This Row],[re]], ETMRoutes, 3, FALSE))</f>
        <v>#REF!</v>
      </c>
      <c r="AC9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MRG:*:CNC-*TDL*</v>
      </c>
      <c r="AD9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MRG:*:TDL-*CNC*</v>
      </c>
      <c r="AE99" s="90" t="str">
        <f>IF(ISNA(VLOOKUP(MBSchedule[[#This Row],[ow]], ETMRoutes, 3, FALSE)),IF(ISNA(VLOOKUP(MBSchedule[[#This Row],[re]], ETMRoutes, 3, FALSE)),"U","R"), "O")</f>
        <v>O</v>
      </c>
    </row>
    <row r="100" spans="1:31">
      <c r="A100" s="104" t="str">
        <f t="shared" si="1"/>
        <v>MRG</v>
      </c>
      <c r="B100" s="90"/>
      <c r="C100" s="90"/>
      <c r="D100" s="90" t="str">
        <f>_xlfn.IFNA(VLOOKUP(MBSchedule[[#This Row],[From-a]],Loc2Code,2,FALSE),"")</f>
        <v>CNC</v>
      </c>
      <c r="E100" s="90" t="str">
        <f>_xlfn.IFNA(VLOOKUP(MBSchedule[[#This Row],[Via-a]],Loc2Code,2,FALSE),"")</f>
        <v/>
      </c>
      <c r="F100" s="90" t="str">
        <f>_xlfn.IFNA(VLOOKUP(MBSchedule[[#This Row],[To-a]],Loc2Code,2,FALSE),"")</f>
        <v>TDL</v>
      </c>
      <c r="G100" s="90" t="str">
        <f>_xlfn.IFNA(VLOOKUP(MBSchedule[[#This Row],[From Code]],Code2Loc,2,FALSE),"")</f>
        <v>CANACONA</v>
      </c>
      <c r="H100" s="90" t="str">
        <f>_xlfn.IFNA(VLOOKUP(MBSchedule[[#This Row],[Via1 Code]],Code2Loc,2,FALSE),"")</f>
        <v/>
      </c>
      <c r="I100" s="90" t="str">
        <f>_xlfn.IFNA(VLOOKUP(MBSchedule[[#This Row],[Destination Code]],Code2Loc,2,FALSE),"")</f>
        <v>TUDAL</v>
      </c>
      <c r="J100" s="122">
        <f>TIME(TRUNC(MBSchedule[[#This Row],[Dept.]]),60*(MBSchedule[[#This Row],[Dept.]]-TRUNC(MBSchedule[[#This Row],[Dept.]]))/0.6,0)</f>
        <v>0.47222222222222227</v>
      </c>
      <c r="K100" s="122" t="str">
        <f>IF(ISBLANK(MBSchedule[[#This Row],[Via Dep]]),"", TIME(TRUNC(MBSchedule[[#This Row],[Via Dep]]),60*(MBSchedule[[#This Row],[Via Dep]]-TRUNC(MBSchedule[[#This Row],[Via Dep]]))/0.6,0))</f>
        <v/>
      </c>
      <c r="L100" s="122">
        <f>IF(ISBLANK(MBSchedule[[#This Row],[Arrv.]]),"", TIME(TRUNC(MBSchedule[[#This Row],[Arrv.]]),60*(MBSchedule[[#This Row],[Arrv.]]-TRUNC(MBSchedule[[#This Row],[Arrv.]]))/0.6,0))</f>
        <v>0.48958333333333331</v>
      </c>
      <c r="M100" s="90" t="s">
        <v>23</v>
      </c>
      <c r="N100" s="90"/>
      <c r="O100" s="90" t="s">
        <v>80</v>
      </c>
      <c r="P100" s="152">
        <v>16</v>
      </c>
      <c r="Q100" s="123">
        <v>11.2</v>
      </c>
      <c r="R100" s="90"/>
      <c r="S100" s="123">
        <v>11.45</v>
      </c>
      <c r="T100" s="152"/>
      <c r="U100" s="152"/>
      <c r="V100" s="152"/>
      <c r="W100" s="152"/>
      <c r="X100" s="90"/>
      <c r="Y100" s="98"/>
      <c r="Z100" s="98" t="str" cm="1">
        <f t="array" ref="Z100">IF(
ISNUMBER(FIND("A",$B100)),
$B100 &amp; IF(ISNUMBER(FIND("A",     INDEX($B101:$B$3247,MATCH(FALSE,ISBLANK($B101:$B$3247),0)))),"", INDEX($B101:$B$3247,MATCH(FALSE,ISBLANK($B101:$B$3247),0))  ),$Z99
)</f>
        <v>GA03K0423</v>
      </c>
      <c r="AA100" s="90" t="str" cm="1">
        <f t="array" ref="AA100">IF(
ISNUMBER(FIND("A",$C100)),
$C100 &amp; IF(ISNUMBER(FIND("A",     INDEX($C101:$C$3247,MATCH(FALSE,ISBLANK($C101:$C$3247),0)))),"", INDEX($C101:$C$3247,MATCH(FALSE,ISBLANK($C101:$C$3247),0))  ),$AA99
)</f>
        <v>MB 13A</v>
      </c>
      <c r="AB100" s="90" t="e">
        <f>_xlfn.IFNA(VLOOKUP(MBSchedule[[#This Row],[ow]], ETMRoutes, 3, FALSE),VLOOKUP(MBSchedule[[#This Row],[re]], ETMRoutes, 3, FALSE))</f>
        <v>#REF!</v>
      </c>
      <c r="AC10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MRG:*:TDL-*CNC*</v>
      </c>
      <c r="AD10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MRG:*:CNC-*TDL*</v>
      </c>
      <c r="AE100" s="90" t="str">
        <f>IF(ISNA(VLOOKUP(MBSchedule[[#This Row],[ow]], ETMRoutes, 3, FALSE)),IF(ISNA(VLOOKUP(MBSchedule[[#This Row],[re]], ETMRoutes, 3, FALSE)),"U","R"), "O")</f>
        <v>O</v>
      </c>
    </row>
    <row r="101" spans="1:31">
      <c r="A101" s="104" t="str">
        <f t="shared" si="1"/>
        <v>MRG</v>
      </c>
      <c r="B101" s="90"/>
      <c r="C101" s="90"/>
      <c r="D101" s="90" t="str">
        <f>_xlfn.IFNA(VLOOKUP(MBSchedule[[#This Row],[From-a]],Loc2Code,2,FALSE),"")</f>
        <v>TDL</v>
      </c>
      <c r="E101" s="90" t="str">
        <f>_xlfn.IFNA(VLOOKUP(MBSchedule[[#This Row],[Via-a]],Loc2Code,2,FALSE),"")</f>
        <v/>
      </c>
      <c r="F101" s="90" t="str">
        <f>_xlfn.IFNA(VLOOKUP(MBSchedule[[#This Row],[To-a]],Loc2Code,2,FALSE),"")</f>
        <v>CNC</v>
      </c>
      <c r="G101" s="90" t="str">
        <f>_xlfn.IFNA(VLOOKUP(MBSchedule[[#This Row],[From Code]],Code2Loc,2,FALSE),"")</f>
        <v>TUDAL</v>
      </c>
      <c r="H101" s="90" t="str">
        <f>_xlfn.IFNA(VLOOKUP(MBSchedule[[#This Row],[Via1 Code]],Code2Loc,2,FALSE),"")</f>
        <v/>
      </c>
      <c r="I101" s="90" t="str">
        <f>_xlfn.IFNA(VLOOKUP(MBSchedule[[#This Row],[Destination Code]],Code2Loc,2,FALSE),"")</f>
        <v>CANACONA</v>
      </c>
      <c r="J101" s="122">
        <f>TIME(TRUNC(MBSchedule[[#This Row],[Dept.]]),60*(MBSchedule[[#This Row],[Dept.]]-TRUNC(MBSchedule[[#This Row],[Dept.]]))/0.6,0)</f>
        <v>0.5</v>
      </c>
      <c r="K101" s="122" t="str">
        <f>IF(ISBLANK(MBSchedule[[#This Row],[Via Dep]]),"", TIME(TRUNC(MBSchedule[[#This Row],[Via Dep]]),60*(MBSchedule[[#This Row],[Via Dep]]-TRUNC(MBSchedule[[#This Row],[Via Dep]]))/0.6,0))</f>
        <v/>
      </c>
      <c r="L101" s="122">
        <f>IF(ISBLANK(MBSchedule[[#This Row],[Arrv.]]),"", TIME(TRUNC(MBSchedule[[#This Row],[Arrv.]]),60*(MBSchedule[[#This Row],[Arrv.]]-TRUNC(MBSchedule[[#This Row],[Arrv.]]))/0.6,0))</f>
        <v>0.51736111111111105</v>
      </c>
      <c r="M101" s="90" t="s">
        <v>80</v>
      </c>
      <c r="N101" s="90"/>
      <c r="O101" s="90" t="s">
        <v>23</v>
      </c>
      <c r="P101" s="152">
        <v>16</v>
      </c>
      <c r="Q101" s="123">
        <v>12</v>
      </c>
      <c r="R101" s="90"/>
      <c r="S101" s="123">
        <v>12.25</v>
      </c>
      <c r="T101" s="152"/>
      <c r="U101" s="152"/>
      <c r="V101" s="152"/>
      <c r="W101" s="152"/>
      <c r="X101" s="90"/>
      <c r="Y101" s="98"/>
      <c r="Z101" s="98" t="str" cm="1">
        <f t="array" ref="Z101">IF(
ISNUMBER(FIND("A",$B101)),
$B101 &amp; IF(ISNUMBER(FIND("A",     INDEX($B102:$B$3247,MATCH(FALSE,ISBLANK($B102:$B$3247),0)))),"", INDEX($B102:$B$3247,MATCH(FALSE,ISBLANK($B102:$B$3247),0))  ),$Z100
)</f>
        <v>GA03K0423</v>
      </c>
      <c r="AA101" s="90" t="str" cm="1">
        <f t="array" ref="AA101">IF(
ISNUMBER(FIND("A",$C101)),
$C101 &amp; IF(ISNUMBER(FIND("A",     INDEX($C102:$C$3247,MATCH(FALSE,ISBLANK($C102:$C$3247),0)))),"", INDEX($C102:$C$3247,MATCH(FALSE,ISBLANK($C102:$C$3247),0))  ),$AA100
)</f>
        <v>MB 13A</v>
      </c>
      <c r="AB101" s="90" t="e">
        <f>_xlfn.IFNA(VLOOKUP(MBSchedule[[#This Row],[ow]], ETMRoutes, 3, FALSE),VLOOKUP(MBSchedule[[#This Row],[re]], ETMRoutes, 3, FALSE))</f>
        <v>#REF!</v>
      </c>
      <c r="AC10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MRG:*:CNC-*TDL*</v>
      </c>
      <c r="AD10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MRG:*:TDL-*CNC*</v>
      </c>
      <c r="AE101" s="90" t="str">
        <f>IF(ISNA(VLOOKUP(MBSchedule[[#This Row],[ow]], ETMRoutes, 3, FALSE)),IF(ISNA(VLOOKUP(MBSchedule[[#This Row],[re]], ETMRoutes, 3, FALSE)),"U","R"), "O")</f>
        <v>O</v>
      </c>
    </row>
    <row r="102" spans="1:31">
      <c r="A102" s="104" t="str">
        <f t="shared" si="1"/>
        <v>MRG</v>
      </c>
      <c r="B102" s="90"/>
      <c r="C102" s="90"/>
      <c r="D102" s="90" t="str">
        <f>_xlfn.IFNA(VLOOKUP(MBSchedule[[#This Row],[From-a]],Loc2Code,2,FALSE),"")</f>
        <v>CNC</v>
      </c>
      <c r="E102" s="90" t="str">
        <f>_xlfn.IFNA(VLOOKUP(MBSchedule[[#This Row],[Via-a]],Loc2Code,2,FALSE),"")</f>
        <v/>
      </c>
      <c r="F102" s="90" t="str">
        <f>_xlfn.IFNA(VLOOKUP(MBSchedule[[#This Row],[To-a]],Loc2Code,2,FALSE),"")</f>
        <v>KOA</v>
      </c>
      <c r="G102" s="90" t="str">
        <f>_xlfn.IFNA(VLOOKUP(MBSchedule[[#This Row],[From Code]],Code2Loc,2,FALSE),"")</f>
        <v>CANACONA</v>
      </c>
      <c r="H102" s="90" t="str">
        <f>_xlfn.IFNA(VLOOKUP(MBSchedule[[#This Row],[Via1 Code]],Code2Loc,2,FALSE),"")</f>
        <v/>
      </c>
      <c r="I102" s="90" t="str">
        <f>_xlfn.IFNA(VLOOKUP(MBSchedule[[#This Row],[Destination Code]],Code2Loc,2,FALSE),"")</f>
        <v>KHOLA</v>
      </c>
      <c r="J102" s="122">
        <f>TIME(TRUNC(MBSchedule[[#This Row],[Dept.]]),60*(MBSchedule[[#This Row],[Dept.]]-TRUNC(MBSchedule[[#This Row],[Dept.]]))/0.6,0)</f>
        <v>0.52777777777777779</v>
      </c>
      <c r="K102" s="122" t="str">
        <f>IF(ISBLANK(MBSchedule[[#This Row],[Via Dep]]),"", TIME(TRUNC(MBSchedule[[#This Row],[Via Dep]]),60*(MBSchedule[[#This Row],[Via Dep]]-TRUNC(MBSchedule[[#This Row],[Via Dep]]))/0.6,0))</f>
        <v/>
      </c>
      <c r="L102" s="122">
        <f>IF(ISBLANK(MBSchedule[[#This Row],[Arrv.]]),"", TIME(TRUNC(MBSchedule[[#This Row],[Arrv.]]),60*(MBSchedule[[#This Row],[Arrv.]]-TRUNC(MBSchedule[[#This Row],[Arrv.]]))/0.6,0))</f>
        <v>0.55208333333333337</v>
      </c>
      <c r="M102" s="90" t="s">
        <v>23</v>
      </c>
      <c r="N102" s="90"/>
      <c r="O102" s="90" t="s">
        <v>24</v>
      </c>
      <c r="P102" s="152">
        <v>17</v>
      </c>
      <c r="Q102" s="123">
        <v>12.4</v>
      </c>
      <c r="R102" s="90"/>
      <c r="S102" s="123">
        <v>13.15</v>
      </c>
      <c r="T102" s="152"/>
      <c r="U102" s="152"/>
      <c r="V102" s="152"/>
      <c r="W102" s="152"/>
      <c r="X102" s="90"/>
      <c r="Y102" s="98"/>
      <c r="Z102" s="98" t="str" cm="1">
        <f t="array" ref="Z102">IF(
ISNUMBER(FIND("A",$B102)),
$B102 &amp; IF(ISNUMBER(FIND("A",     INDEX($B103:$B$3247,MATCH(FALSE,ISBLANK($B103:$B$3247),0)))),"", INDEX($B103:$B$3247,MATCH(FALSE,ISBLANK($B103:$B$3247),0))  ),$Z101
)</f>
        <v>GA03K0423</v>
      </c>
      <c r="AA102" s="90" t="str" cm="1">
        <f t="array" ref="AA102">IF(
ISNUMBER(FIND("A",$C102)),
$C102 &amp; IF(ISNUMBER(FIND("A",     INDEX($C103:$C$3247,MATCH(FALSE,ISBLANK($C103:$C$3247),0)))),"", INDEX($C103:$C$3247,MATCH(FALSE,ISBLANK($C103:$C$3247),0))  ),$AA101
)</f>
        <v>MB 13A</v>
      </c>
      <c r="AB102" s="90" t="e">
        <f>_xlfn.IFNA(VLOOKUP(MBSchedule[[#This Row],[ow]], ETMRoutes, 3, FALSE),VLOOKUP(MBSchedule[[#This Row],[re]], ETMRoutes, 3, FALSE))</f>
        <v>#REF!</v>
      </c>
      <c r="AC10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10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102" s="90" t="str">
        <f>IF(ISNA(VLOOKUP(MBSchedule[[#This Row],[ow]], ETMRoutes, 3, FALSE)),IF(ISNA(VLOOKUP(MBSchedule[[#This Row],[re]], ETMRoutes, 3, FALSE)),"U","R"), "O")</f>
        <v>O</v>
      </c>
    </row>
    <row r="103" spans="1:31">
      <c r="A103" s="104" t="str">
        <f t="shared" si="1"/>
        <v>MRG</v>
      </c>
      <c r="B103" s="90"/>
      <c r="C103" s="90"/>
      <c r="D103" s="90" t="str">
        <f>_xlfn.IFNA(VLOOKUP(MBSchedule[[#This Row],[From-a]],Loc2Code,2,FALSE),"")</f>
        <v>KOA</v>
      </c>
      <c r="E103" s="90" t="str">
        <f>_xlfn.IFNA(VLOOKUP(MBSchedule[[#This Row],[Via-a]],Loc2Code,2,FALSE),"")</f>
        <v>CNC</v>
      </c>
      <c r="F103" s="90" t="s">
        <v>1237</v>
      </c>
      <c r="G103" s="90" t="str">
        <f>_xlfn.IFNA(VLOOKUP(MBSchedule[[#This Row],[From Code]],Code2Loc,2,FALSE),"")</f>
        <v>KHOLA</v>
      </c>
      <c r="H103" s="90" t="str">
        <f>_xlfn.IFNA(VLOOKUP(MBSchedule[[#This Row],[Via1 Code]],Code2Loc,2,FALSE),"")</f>
        <v>CANACONA</v>
      </c>
      <c r="I103" s="90" t="str">
        <f>_xlfn.IFNA(VLOOKUP(MBSchedule[[#This Row],[Destination Code]],Code2Loc,2,FALSE),"")</f>
        <v>GAODONGARI</v>
      </c>
      <c r="J103" s="122">
        <f>TIME(TRUNC(MBSchedule[[#This Row],[Dept.]]),60*(MBSchedule[[#This Row],[Dept.]]-TRUNC(MBSchedule[[#This Row],[Dept.]]))/0.6,0)</f>
        <v>0.58680555555555558</v>
      </c>
      <c r="K103" s="122" t="str">
        <f>IF(ISBLANK(MBSchedule[[#This Row],[Via Dep]]),"", TIME(TRUNC(MBSchedule[[#This Row],[Via Dep]]),60*(MBSchedule[[#This Row],[Via Dep]]-TRUNC(MBSchedule[[#This Row],[Via Dep]]))/0.6,0))</f>
        <v/>
      </c>
      <c r="L103" s="122">
        <f>IF(ISBLANK(MBSchedule[[#This Row],[Arrv.]]),"", TIME(TRUNC(MBSchedule[[#This Row],[Arrv.]]),60*(MBSchedule[[#This Row],[Arrv.]]-TRUNC(MBSchedule[[#This Row],[Arrv.]]))/0.6,0))</f>
        <v>0.62847222222222221</v>
      </c>
      <c r="M103" s="90" t="s">
        <v>24</v>
      </c>
      <c r="N103" s="90" t="s">
        <v>23</v>
      </c>
      <c r="O103" s="90" t="s">
        <v>76</v>
      </c>
      <c r="P103" s="152">
        <v>31</v>
      </c>
      <c r="Q103" s="123">
        <v>14.05</v>
      </c>
      <c r="R103" s="90"/>
      <c r="S103" s="123">
        <v>15.05</v>
      </c>
      <c r="T103" s="152"/>
      <c r="U103" s="152"/>
      <c r="V103" s="152"/>
      <c r="W103" s="152"/>
      <c r="X103" s="90"/>
      <c r="Y103" s="98"/>
      <c r="Z103" s="98" t="str" cm="1">
        <f t="array" ref="Z103">IF(
ISNUMBER(FIND("A",$B103)),
$B103 &amp; IF(ISNUMBER(FIND("A",     INDEX($B104:$B$3247,MATCH(FALSE,ISBLANK($B104:$B$3247),0)))),"", INDEX($B104:$B$3247,MATCH(FALSE,ISBLANK($B104:$B$3247),0))  ),$Z102
)</f>
        <v>GA03K0423</v>
      </c>
      <c r="AA103" s="90" t="str" cm="1">
        <f t="array" ref="AA103">IF(
ISNUMBER(FIND("A",$C103)),
$C103 &amp; IF(ISNUMBER(FIND("A",     INDEX($C104:$C$3247,MATCH(FALSE,ISBLANK($C104:$C$3247),0)))),"", INDEX($C104:$C$3247,MATCH(FALSE,ISBLANK($C104:$C$3247),0))  ),$AA102
)</f>
        <v>MB 13A</v>
      </c>
      <c r="AB103" s="90" t="e">
        <f>_xlfn.IFNA(VLOOKUP(MBSchedule[[#This Row],[ow]], ETMRoutes, 3, FALSE),VLOOKUP(MBSchedule[[#This Row],[re]], ETMRoutes, 3, FALSE))</f>
        <v>#REF!</v>
      </c>
      <c r="AC10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MRG:*:GAO-*CNC-*KOA*</v>
      </c>
      <c r="AD10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MRG:*:KOA-*CNC-*GAO*</v>
      </c>
      <c r="AE103" s="90" t="str">
        <f>IF(ISNA(VLOOKUP(MBSchedule[[#This Row],[ow]], ETMRoutes, 3, FALSE)),IF(ISNA(VLOOKUP(MBSchedule[[#This Row],[re]], ETMRoutes, 3, FALSE)),"U","R"), "O")</f>
        <v>O</v>
      </c>
    </row>
    <row r="104" spans="1:31">
      <c r="A104" s="104" t="str">
        <f t="shared" si="1"/>
        <v>MRG</v>
      </c>
      <c r="B104" s="90"/>
      <c r="C104" s="90"/>
      <c r="D104" s="90" t="s">
        <v>1237</v>
      </c>
      <c r="E104" s="90" t="str">
        <f>_xlfn.IFNA(VLOOKUP(MBSchedule[[#This Row],[Via-a]],Loc2Code,2,FALSE),"")</f>
        <v/>
      </c>
      <c r="F104" s="90" t="str">
        <f>_xlfn.IFNA(VLOOKUP(MBSchedule[[#This Row],[To-a]],Loc2Code,2,FALSE),"")</f>
        <v>CNC</v>
      </c>
      <c r="G104" s="90" t="str">
        <f>_xlfn.IFNA(VLOOKUP(MBSchedule[[#This Row],[From Code]],Code2Loc,2,FALSE),"")</f>
        <v>GAODONGARI</v>
      </c>
      <c r="H104" s="90" t="str">
        <f>_xlfn.IFNA(VLOOKUP(MBSchedule[[#This Row],[Via1 Code]],Code2Loc,2,FALSE),"")</f>
        <v/>
      </c>
      <c r="I104" s="90" t="str">
        <f>_xlfn.IFNA(VLOOKUP(MBSchedule[[#This Row],[Destination Code]],Code2Loc,2,FALSE),"")</f>
        <v>CANACONA</v>
      </c>
      <c r="J104" s="122">
        <f>TIME(TRUNC(MBSchedule[[#This Row],[Dept.]]),60*(MBSchedule[[#This Row],[Dept.]]-TRUNC(MBSchedule[[#This Row],[Dept.]]))/0.6,0)</f>
        <v>0.64583333333333337</v>
      </c>
      <c r="K104" s="122" t="str">
        <f>IF(ISBLANK(MBSchedule[[#This Row],[Via Dep]]),"", TIME(TRUNC(MBSchedule[[#This Row],[Via Dep]]),60*(MBSchedule[[#This Row],[Via Dep]]-TRUNC(MBSchedule[[#This Row],[Via Dep]]))/0.6,0))</f>
        <v/>
      </c>
      <c r="L104" s="122">
        <f>IF(ISBLANK(MBSchedule[[#This Row],[Arrv.]]),"", TIME(TRUNC(MBSchedule[[#This Row],[Arrv.]]),60*(MBSchedule[[#This Row],[Arrv.]]-TRUNC(MBSchedule[[#This Row],[Arrv.]]))/0.6,0))</f>
        <v>0.66666666666666663</v>
      </c>
      <c r="M104" s="90" t="s">
        <v>76</v>
      </c>
      <c r="N104" s="90"/>
      <c r="O104" s="90" t="s">
        <v>23</v>
      </c>
      <c r="P104" s="152">
        <v>16</v>
      </c>
      <c r="Q104" s="123">
        <v>15.3</v>
      </c>
      <c r="R104" s="90"/>
      <c r="S104" s="123">
        <v>16</v>
      </c>
      <c r="T104" s="152"/>
      <c r="U104" s="152"/>
      <c r="V104" s="152"/>
      <c r="W104" s="152"/>
      <c r="X104" s="90"/>
      <c r="Y104" s="92" t="s">
        <v>45</v>
      </c>
      <c r="Z104" s="92" t="str" cm="1">
        <f t="array" ref="Z104">IF(
ISNUMBER(FIND("A",$B104)),
$B104 &amp; IF(ISNUMBER(FIND("A",     INDEX($B105:$B$3247,MATCH(FALSE,ISBLANK($B105:$B$3247),0)))),"", INDEX($B105:$B$3247,MATCH(FALSE,ISBLANK($B105:$B$3247),0))  ),$Z103
)</f>
        <v>GA03K0423</v>
      </c>
      <c r="AA104" s="90" t="str" cm="1">
        <f t="array" ref="AA104">IF(
ISNUMBER(FIND("A",$C104)),
$C104 &amp; IF(ISNUMBER(FIND("A",     INDEX($C105:$C$3247,MATCH(FALSE,ISBLANK($C105:$C$3247),0)))),"", INDEX($C105:$C$3247,MATCH(FALSE,ISBLANK($C105:$C$3247),0))  ),$AA103
)</f>
        <v>MB 13A</v>
      </c>
      <c r="AB104" s="90" t="e">
        <f>_xlfn.IFNA(VLOOKUP(MBSchedule[[#This Row],[ow]], ETMRoutes, 3, FALSE),VLOOKUP(MBSchedule[[#This Row],[re]], ETMRoutes, 3, FALSE))</f>
        <v>#REF!</v>
      </c>
      <c r="AC10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MRG:*:CNC-*GAO*</v>
      </c>
      <c r="AD10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MRG:*:GAO-*CNC*</v>
      </c>
      <c r="AE104" s="90" t="str">
        <f>IF(ISNA(VLOOKUP(MBSchedule[[#This Row],[ow]], ETMRoutes, 3, FALSE)),IF(ISNA(VLOOKUP(MBSchedule[[#This Row],[re]], ETMRoutes, 3, FALSE)),"U","R"), "O")</f>
        <v>O</v>
      </c>
    </row>
    <row r="105" spans="1:31">
      <c r="A105" s="104" t="str">
        <f t="shared" si="1"/>
        <v>MRG</v>
      </c>
      <c r="B105" s="90"/>
      <c r="C105" s="90"/>
      <c r="D105" s="90" t="str">
        <f>_xlfn.IFNA(VLOOKUP(MBSchedule[[#This Row],[From-a]],Loc2Code,2,FALSE),"")</f>
        <v>CNC</v>
      </c>
      <c r="E105" s="90" t="str">
        <f>_xlfn.IFNA(VLOOKUP(MBSchedule[[#This Row],[Via-a]],Loc2Code,2,FALSE),"")</f>
        <v/>
      </c>
      <c r="F105" s="90" t="s">
        <v>1237</v>
      </c>
      <c r="G105" s="90" t="str">
        <f>_xlfn.IFNA(VLOOKUP(MBSchedule[[#This Row],[From Code]],Code2Loc,2,FALSE),"")</f>
        <v>CANACONA</v>
      </c>
      <c r="H105" s="90" t="str">
        <f>_xlfn.IFNA(VLOOKUP(MBSchedule[[#This Row],[Via1 Code]],Code2Loc,2,FALSE),"")</f>
        <v/>
      </c>
      <c r="I105" s="90" t="str">
        <f>_xlfn.IFNA(VLOOKUP(MBSchedule[[#This Row],[Destination Code]],Code2Loc,2,FALSE),"")</f>
        <v>GAODONGARI</v>
      </c>
      <c r="J105" s="122">
        <f>TIME(TRUNC(MBSchedule[[#This Row],[Dept.]]),60*(MBSchedule[[#This Row],[Dept.]]-TRUNC(MBSchedule[[#This Row],[Dept.]]))/0.6,0)</f>
        <v>0.6875</v>
      </c>
      <c r="K105" s="122" t="str">
        <f>IF(ISBLANK(MBSchedule[[#This Row],[Via Dep]]),"", TIME(TRUNC(MBSchedule[[#This Row],[Via Dep]]),60*(MBSchedule[[#This Row],[Via Dep]]-TRUNC(MBSchedule[[#This Row],[Via Dep]]))/0.6,0))</f>
        <v/>
      </c>
      <c r="L105" s="122">
        <f>IF(ISBLANK(MBSchedule[[#This Row],[Arrv.]]),"", TIME(TRUNC(MBSchedule[[#This Row],[Arrv.]]),60*(MBSchedule[[#This Row],[Arrv.]]-TRUNC(MBSchedule[[#This Row],[Arrv.]]))/0.6,0))</f>
        <v>0.70833333333333337</v>
      </c>
      <c r="M105" s="90" t="s">
        <v>23</v>
      </c>
      <c r="N105" s="90"/>
      <c r="O105" s="90" t="s">
        <v>76</v>
      </c>
      <c r="P105" s="152">
        <v>16</v>
      </c>
      <c r="Q105" s="123">
        <v>16.3</v>
      </c>
      <c r="R105" s="90"/>
      <c r="S105" s="123">
        <v>17</v>
      </c>
      <c r="T105" s="152"/>
      <c r="U105" s="152"/>
      <c r="V105" s="152"/>
      <c r="W105" s="152"/>
      <c r="X105" s="90"/>
      <c r="Y105" s="92"/>
      <c r="Z105" s="92" t="str" cm="1">
        <f t="array" ref="Z105">IF(
ISNUMBER(FIND("A",$B105)),
$B105 &amp; IF(ISNUMBER(FIND("A",     INDEX($B106:$B$3247,MATCH(FALSE,ISBLANK($B106:$B$3247),0)))),"", INDEX($B106:$B$3247,MATCH(FALSE,ISBLANK($B106:$B$3247),0))  ),$Z104
)</f>
        <v>GA03K0423</v>
      </c>
      <c r="AA105" s="90" t="str" cm="1">
        <f t="array" ref="AA105">IF(
ISNUMBER(FIND("A",$C105)),
$C105 &amp; IF(ISNUMBER(FIND("A",     INDEX($C106:$C$3247,MATCH(FALSE,ISBLANK($C106:$C$3247),0)))),"", INDEX($C106:$C$3247,MATCH(FALSE,ISBLANK($C106:$C$3247),0))  ),$AA104
)</f>
        <v>MB 13A</v>
      </c>
      <c r="AB105" s="90" t="e">
        <f>_xlfn.IFNA(VLOOKUP(MBSchedule[[#This Row],[ow]], ETMRoutes, 3, FALSE),VLOOKUP(MBSchedule[[#This Row],[re]], ETMRoutes, 3, FALSE))</f>
        <v>#REF!</v>
      </c>
      <c r="AC10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MRG:*:GAO-*CNC*</v>
      </c>
      <c r="AD10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MRG:*:CNC-*GAO*</v>
      </c>
      <c r="AE105" s="90" t="str">
        <f>IF(ISNA(VLOOKUP(MBSchedule[[#This Row],[ow]], ETMRoutes, 3, FALSE)),IF(ISNA(VLOOKUP(MBSchedule[[#This Row],[re]], ETMRoutes, 3, FALSE)),"U","R"), "O")</f>
        <v>O</v>
      </c>
    </row>
    <row r="106" spans="1:31">
      <c r="A106" s="104" t="str">
        <f t="shared" si="1"/>
        <v>MRG</v>
      </c>
      <c r="B106" s="90"/>
      <c r="C106" s="90"/>
      <c r="D106" s="90" t="s">
        <v>1237</v>
      </c>
      <c r="E106" s="90" t="str">
        <f>_xlfn.IFNA(VLOOKUP(MBSchedule[[#This Row],[Via-a]],Loc2Code,2,FALSE),"")</f>
        <v>CNC</v>
      </c>
      <c r="F106" s="90" t="s">
        <v>3286</v>
      </c>
      <c r="G106" s="90" t="str">
        <f>_xlfn.IFNA(VLOOKUP(MBSchedule[[#This Row],[From Code]],Code2Loc,2,FALSE),"")</f>
        <v>GAODONGARI</v>
      </c>
      <c r="H106" s="90" t="str">
        <f>_xlfn.IFNA(VLOOKUP(MBSchedule[[#This Row],[Via1 Code]],Code2Loc,2,FALSE),"")</f>
        <v>CANACONA</v>
      </c>
      <c r="I106" s="90" t="str">
        <f>_xlfn.IFNA(VLOOKUP(MBSchedule[[#This Row],[Destination Code]],Code2Loc,2,FALSE),"")</f>
        <v>PALOLEM</v>
      </c>
      <c r="J106" s="122">
        <f>TIME(TRUNC(MBSchedule[[#This Row],[Dept.]]),60*(MBSchedule[[#This Row],[Dept.]]-TRUNC(MBSchedule[[#This Row],[Dept.]]))/0.6,0)</f>
        <v>0.73958333333333337</v>
      </c>
      <c r="K106" s="122" t="str">
        <f>IF(ISBLANK(MBSchedule[[#This Row],[Via Dep]]),"", TIME(TRUNC(MBSchedule[[#This Row],[Via Dep]]),60*(MBSchedule[[#This Row],[Via Dep]]-TRUNC(MBSchedule[[#This Row],[Via Dep]]))/0.6,0))</f>
        <v/>
      </c>
      <c r="L106" s="122">
        <f>IF(ISBLANK(MBSchedule[[#This Row],[Arrv.]]),"", TIME(TRUNC(MBSchedule[[#This Row],[Arrv.]]),60*(MBSchedule[[#This Row],[Arrv.]]-TRUNC(MBSchedule[[#This Row],[Arrv.]]))/0.6,0))</f>
        <v>0.77083333333333337</v>
      </c>
      <c r="M106" s="90" t="s">
        <v>76</v>
      </c>
      <c r="N106" s="90" t="s">
        <v>23</v>
      </c>
      <c r="O106" s="90" t="s">
        <v>58</v>
      </c>
      <c r="P106" s="152">
        <v>20</v>
      </c>
      <c r="Q106" s="123">
        <v>17.45</v>
      </c>
      <c r="R106" s="90"/>
      <c r="S106" s="123">
        <v>18.3</v>
      </c>
      <c r="T106" s="152">
        <v>1</v>
      </c>
      <c r="U106" s="152">
        <v>1</v>
      </c>
      <c r="V106" s="152"/>
      <c r="W106" s="158"/>
      <c r="X106" s="129">
        <f>SUM(P95:P106)</f>
        <v>200</v>
      </c>
      <c r="Y106" s="98" t="s">
        <v>73</v>
      </c>
      <c r="Z106" s="98" t="str" cm="1">
        <f t="array" ref="Z106">IF(
ISNUMBER(FIND("A",$B106)),
$B106 &amp; IF(ISNUMBER(FIND("A",     INDEX($B107:$B$3247,MATCH(FALSE,ISBLANK($B107:$B$3247),0)))),"", INDEX($B107:$B$3247,MATCH(FALSE,ISBLANK($B107:$B$3247),0))  ),$Z105
)</f>
        <v>GA03K0423</v>
      </c>
      <c r="AA106" s="90" t="str" cm="1">
        <f t="array" ref="AA106">IF(
ISNUMBER(FIND("A",$C106)),
$C106 &amp; IF(ISNUMBER(FIND("A",     INDEX($C107:$C$3247,MATCH(FALSE,ISBLANK($C107:$C$3247),0)))),"", INDEX($C107:$C$3247,MATCH(FALSE,ISBLANK($C107:$C$3247),0))  ),$AA105
)</f>
        <v>MB 13A</v>
      </c>
      <c r="AB106" s="90" t="e">
        <f>_xlfn.IFNA(VLOOKUP(MBSchedule[[#This Row],[ow]], ETMRoutes, 3, FALSE),VLOOKUP(MBSchedule[[#This Row],[re]], ETMRoutes, 3, FALSE))</f>
        <v>#REF!</v>
      </c>
      <c r="AC10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MRG:*:PLM-*CNC-*GAO*</v>
      </c>
      <c r="AD10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MRG:*:GAO-*CNC-*PLM*</v>
      </c>
      <c r="AE106" s="90" t="str">
        <f>IF(ISNA(VLOOKUP(MBSchedule[[#This Row],[ow]], ETMRoutes, 3, FALSE)),IF(ISNA(VLOOKUP(MBSchedule[[#This Row],[re]], ETMRoutes, 3, FALSE)),"U","R"), "O")</f>
        <v>O</v>
      </c>
    </row>
    <row r="107" spans="1:31">
      <c r="A107" s="104" t="str">
        <f t="shared" si="1"/>
        <v>MRG</v>
      </c>
      <c r="B107" s="90" t="s">
        <v>81</v>
      </c>
      <c r="C107" s="90" t="s">
        <v>82</v>
      </c>
      <c r="D107" s="90" t="s">
        <v>3286</v>
      </c>
      <c r="E107" s="90" t="str">
        <f>_xlfn.IFNA(VLOOKUP(MBSchedule[[#This Row],[Via-a]],Loc2Code,2,FALSE),"")</f>
        <v/>
      </c>
      <c r="F107" s="90" t="str">
        <f>_xlfn.IFNA(VLOOKUP(MBSchedule[[#This Row],[To-a]],Loc2Code,2,FALSE),"")</f>
        <v>CNC</v>
      </c>
      <c r="G107" s="90" t="str">
        <f>_xlfn.IFNA(VLOOKUP(MBSchedule[[#This Row],[From Code]],Code2Loc,2,FALSE),"")</f>
        <v>PALOLEM</v>
      </c>
      <c r="H107" s="90" t="str">
        <f>_xlfn.IFNA(VLOOKUP(MBSchedule[[#This Row],[Via1 Code]],Code2Loc,2,FALSE),"")</f>
        <v/>
      </c>
      <c r="I107" s="90" t="str">
        <f>_xlfn.IFNA(VLOOKUP(MBSchedule[[#This Row],[Destination Code]],Code2Loc,2,FALSE),"")</f>
        <v>CANACONA</v>
      </c>
      <c r="J107" s="122">
        <f>TIME(TRUNC(MBSchedule[[#This Row],[Dept.]]),60*(MBSchedule[[#This Row],[Dept.]]-TRUNC(MBSchedule[[#This Row],[Dept.]]))/0.6,0)</f>
        <v>0.27777777777777779</v>
      </c>
      <c r="K107" s="122" t="str">
        <f>IF(ISBLANK(MBSchedule[[#This Row],[Via Dep]]),"", TIME(TRUNC(MBSchedule[[#This Row],[Via Dep]]),60*(MBSchedule[[#This Row],[Via Dep]]-TRUNC(MBSchedule[[#This Row],[Via Dep]]))/0.6,0))</f>
        <v/>
      </c>
      <c r="L107" s="122">
        <f>IF(ISBLANK(MBSchedule[[#This Row],[Arrv.]]),"", TIME(TRUNC(MBSchedule[[#This Row],[Arrv.]]),60*(MBSchedule[[#This Row],[Arrv.]]-TRUNC(MBSchedule[[#This Row],[Arrv.]]))/0.6,0))</f>
        <v>0.28472222222222221</v>
      </c>
      <c r="M107" s="90" t="s">
        <v>58</v>
      </c>
      <c r="N107" s="90"/>
      <c r="O107" s="90" t="s">
        <v>23</v>
      </c>
      <c r="P107" s="152">
        <v>4</v>
      </c>
      <c r="Q107" s="123">
        <v>6.4</v>
      </c>
      <c r="R107" s="123"/>
      <c r="S107" s="123">
        <v>6.5</v>
      </c>
      <c r="T107" s="152"/>
      <c r="U107" s="152"/>
      <c r="V107" s="152"/>
      <c r="W107" s="152"/>
      <c r="X107" s="90"/>
      <c r="Y107" s="98"/>
      <c r="Z107" s="98" t="str" cm="1">
        <f t="array" ref="Z107">IF(
ISNUMBER(FIND("A",$B107)),
$B107 &amp; IF(ISNUMBER(FIND("A",     INDEX($B108:$B$3247,MATCH(FALSE,ISBLANK($B108:$B$3247),0)))),"", INDEX($B108:$B$3247,MATCH(FALSE,ISBLANK($B108:$B$3247),0))  ),$Z106
)</f>
        <v>GA04T4294</v>
      </c>
      <c r="AA107" s="90" t="str" cm="1">
        <f t="array" ref="AA107">IF(
ISNUMBER(FIND("A",$C107)),
$C107 &amp; IF(ISNUMBER(FIND("A",     INDEX($C108:$C$3247,MATCH(FALSE,ISBLANK($C108:$C$3247),0)))),"", INDEX($C108:$C$3247,MATCH(FALSE,ISBLANK($C108:$C$3247),0))  ),$AA106
)</f>
        <v>MB 14A</v>
      </c>
      <c r="AB107" s="90" t="e">
        <f>_xlfn.IFNA(VLOOKUP(MBSchedule[[#This Row],[ow]], ETMRoutes, 3, FALSE),VLOOKUP(MBSchedule[[#This Row],[re]], ETMRoutes, 3, FALSE))</f>
        <v>#REF!</v>
      </c>
      <c r="AC10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D10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E107" s="90" t="str">
        <f>IF(ISNA(VLOOKUP(MBSchedule[[#This Row],[ow]], ETMRoutes, 3, FALSE)),IF(ISNA(VLOOKUP(MBSchedule[[#This Row],[re]], ETMRoutes, 3, FALSE)),"U","R"), "O")</f>
        <v>O</v>
      </c>
    </row>
    <row r="108" spans="1:31" ht="15.75" customHeight="1">
      <c r="A108" s="104" t="str">
        <f t="shared" si="1"/>
        <v>MRG</v>
      </c>
      <c r="B108" s="90"/>
      <c r="C108" s="90"/>
      <c r="D108" s="90" t="str">
        <f>_xlfn.IFNA(VLOOKUP(MBSchedule[[#This Row],[From-a]],Loc2Code,2,FALSE),"")</f>
        <v>CNC</v>
      </c>
      <c r="E108" s="90" t="str">
        <f>_xlfn.IFNA(VLOOKUP(MBSchedule[[#This Row],[Via-a]],Loc2Code,2,FALSE),"")</f>
        <v/>
      </c>
      <c r="F108" s="90" t="s">
        <v>1237</v>
      </c>
      <c r="G108" s="90" t="str">
        <f>_xlfn.IFNA(VLOOKUP(MBSchedule[[#This Row],[From Code]],Code2Loc,2,FALSE),"")</f>
        <v>CANACONA</v>
      </c>
      <c r="H108" s="90" t="str">
        <f>_xlfn.IFNA(VLOOKUP(MBSchedule[[#This Row],[Via1 Code]],Code2Loc,2,FALSE),"")</f>
        <v/>
      </c>
      <c r="I108" s="90" t="str">
        <f>_xlfn.IFNA(VLOOKUP(MBSchedule[[#This Row],[Destination Code]],Code2Loc,2,FALSE),"")</f>
        <v>GAODONGARI</v>
      </c>
      <c r="J108" s="122">
        <f>TIME(TRUNC(MBSchedule[[#This Row],[Dept.]]),60*(MBSchedule[[#This Row],[Dept.]]-TRUNC(MBSchedule[[#This Row],[Dept.]]))/0.6,0)</f>
        <v>0.28472222222222221</v>
      </c>
      <c r="K108" s="122" t="str">
        <f>IF(ISBLANK(MBSchedule[[#This Row],[Via Dep]]),"", TIME(TRUNC(MBSchedule[[#This Row],[Via Dep]]),60*(MBSchedule[[#This Row],[Via Dep]]-TRUNC(MBSchedule[[#This Row],[Via Dep]]))/0.6,0))</f>
        <v/>
      </c>
      <c r="L108" s="122">
        <f>IF(ISBLANK(MBSchedule[[#This Row],[Arrv.]]),"", TIME(TRUNC(MBSchedule[[#This Row],[Arrv.]]),60*(MBSchedule[[#This Row],[Arrv.]]-TRUNC(MBSchedule[[#This Row],[Arrv.]]))/0.6,0))</f>
        <v>0.30555555555555552</v>
      </c>
      <c r="M108" s="90" t="s">
        <v>23</v>
      </c>
      <c r="N108" s="90"/>
      <c r="O108" s="90" t="s">
        <v>83</v>
      </c>
      <c r="P108" s="152">
        <v>16</v>
      </c>
      <c r="Q108" s="123">
        <v>6.5</v>
      </c>
      <c r="R108" s="90"/>
      <c r="S108" s="123">
        <v>7.2</v>
      </c>
      <c r="T108" s="152"/>
      <c r="U108" s="152"/>
      <c r="V108" s="152"/>
      <c r="W108" s="152"/>
      <c r="X108" s="90"/>
      <c r="Y108" s="98"/>
      <c r="Z108" s="98" t="str" cm="1">
        <f t="array" ref="Z108">IF(
ISNUMBER(FIND("A",$B108)),
$B108 &amp; IF(ISNUMBER(FIND("A",     INDEX($B109:$B$3247,MATCH(FALSE,ISBLANK($B109:$B$3247),0)))),"", INDEX($B109:$B$3247,MATCH(FALSE,ISBLANK($B109:$B$3247),0))  ),$Z107
)</f>
        <v>GA04T4294</v>
      </c>
      <c r="AA108" s="90" t="str" cm="1">
        <f t="array" ref="AA108">IF(
ISNUMBER(FIND("A",$C108)),
$C108 &amp; IF(ISNUMBER(FIND("A",     INDEX($C109:$C$3247,MATCH(FALSE,ISBLANK($C109:$C$3247),0)))),"", INDEX($C109:$C$3247,MATCH(FALSE,ISBLANK($C109:$C$3247),0))  ),$AA107
)</f>
        <v>MB 14A</v>
      </c>
      <c r="AB108" s="90" t="e">
        <f>_xlfn.IFNA(VLOOKUP(MBSchedule[[#This Row],[ow]], ETMRoutes, 3, FALSE),VLOOKUP(MBSchedule[[#This Row],[re]], ETMRoutes, 3, FALSE))</f>
        <v>#REF!</v>
      </c>
      <c r="AC10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MRG:*:GAO-*CNC*</v>
      </c>
      <c r="AD10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MRG:*:CNC-*GAO*</v>
      </c>
      <c r="AE108" s="90" t="str">
        <f>IF(ISNA(VLOOKUP(MBSchedule[[#This Row],[ow]], ETMRoutes, 3, FALSE)),IF(ISNA(VLOOKUP(MBSchedule[[#This Row],[re]], ETMRoutes, 3, FALSE)),"U","R"), "O")</f>
        <v>O</v>
      </c>
    </row>
    <row r="109" spans="1:31">
      <c r="A109" s="104" t="str">
        <f t="shared" si="1"/>
        <v>MRG</v>
      </c>
      <c r="B109" s="90"/>
      <c r="C109" s="90"/>
      <c r="D109" s="90" t="s">
        <v>1237</v>
      </c>
      <c r="E109" s="90" t="str">
        <f>_xlfn.IFNA(VLOOKUP(MBSchedule[[#This Row],[Via-a]],Loc2Code,2,FALSE),"")</f>
        <v/>
      </c>
      <c r="F109" s="90" t="str">
        <f>_xlfn.IFNA(VLOOKUP(MBSchedule[[#This Row],[To-a]],Loc2Code,2,FALSE),"")</f>
        <v>MRG</v>
      </c>
      <c r="G109" s="90" t="str">
        <f>_xlfn.IFNA(VLOOKUP(MBSchedule[[#This Row],[From Code]],Code2Loc,2,FALSE),"")</f>
        <v>GAODONGARI</v>
      </c>
      <c r="H109" s="90" t="str">
        <f>_xlfn.IFNA(VLOOKUP(MBSchedule[[#This Row],[Via1 Code]],Code2Loc,2,FALSE),"")</f>
        <v/>
      </c>
      <c r="I109" s="90" t="str">
        <f>_xlfn.IFNA(VLOOKUP(MBSchedule[[#This Row],[Destination Code]],Code2Loc,2,FALSE),"")</f>
        <v>MARGAO</v>
      </c>
      <c r="J109" s="122">
        <f>TIME(TRUNC(MBSchedule[[#This Row],[Dept.]]),60*(MBSchedule[[#This Row],[Dept.]]-TRUNC(MBSchedule[[#This Row],[Dept.]]))/0.6,0)</f>
        <v>0.30902777777777779</v>
      </c>
      <c r="K109" s="122" t="str">
        <f>IF(ISBLANK(MBSchedule[[#This Row],[Via Dep]]),"", TIME(TRUNC(MBSchedule[[#This Row],[Via Dep]]),60*(MBSchedule[[#This Row],[Via Dep]]-TRUNC(MBSchedule[[#This Row],[Via Dep]]))/0.6,0))</f>
        <v/>
      </c>
      <c r="L109" s="122">
        <f>IF(ISBLANK(MBSchedule[[#This Row],[Arrv.]]),"", TIME(TRUNC(MBSchedule[[#This Row],[Arrv.]]),60*(MBSchedule[[#This Row],[Arrv.]]-TRUNC(MBSchedule[[#This Row],[Arrv.]]))/0.6,0))</f>
        <v>0.375</v>
      </c>
      <c r="M109" s="90" t="s">
        <v>83</v>
      </c>
      <c r="N109" s="90"/>
      <c r="O109" s="90" t="s">
        <v>26</v>
      </c>
      <c r="P109" s="152">
        <v>53</v>
      </c>
      <c r="Q109" s="123">
        <v>7.25</v>
      </c>
      <c r="R109" s="90"/>
      <c r="S109" s="123">
        <v>9</v>
      </c>
      <c r="T109" s="152"/>
      <c r="U109" s="152"/>
      <c r="V109" s="152"/>
      <c r="W109" s="152"/>
      <c r="X109" s="90"/>
      <c r="Y109" s="98"/>
      <c r="Z109" s="98" t="str" cm="1">
        <f t="array" ref="Z109">IF(
ISNUMBER(FIND("A",$B109)),
$B109 &amp; IF(ISNUMBER(FIND("A",     INDEX($B110:$B$3247,MATCH(FALSE,ISBLANK($B110:$B$3247),0)))),"", INDEX($B110:$B$3247,MATCH(FALSE,ISBLANK($B110:$B$3247),0))  ),$Z108
)</f>
        <v>GA04T4294</v>
      </c>
      <c r="AA109" s="90" t="str" cm="1">
        <f t="array" ref="AA109">IF(
ISNUMBER(FIND("A",$C109)),
$C109 &amp; IF(ISNUMBER(FIND("A",     INDEX($C110:$C$3247,MATCH(FALSE,ISBLANK($C110:$C$3247),0)))),"", INDEX($C110:$C$3247,MATCH(FALSE,ISBLANK($C110:$C$3247),0))  ),$AA108
)</f>
        <v>MB 14A</v>
      </c>
      <c r="AB109" s="90" t="e">
        <f>_xlfn.IFNA(VLOOKUP(MBSchedule[[#This Row],[ow]], ETMRoutes, 3, FALSE),VLOOKUP(MBSchedule[[#This Row],[re]], ETMRoutes, 3, FALSE))</f>
        <v>#REF!</v>
      </c>
      <c r="AC10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MRG:*:MRG-*GAO*</v>
      </c>
      <c r="AD10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MRG:*:GAO-*MRG*</v>
      </c>
      <c r="AE109" s="90" t="str">
        <f>IF(ISNA(VLOOKUP(MBSchedule[[#This Row],[ow]], ETMRoutes, 3, FALSE)),IF(ISNA(VLOOKUP(MBSchedule[[#This Row],[re]], ETMRoutes, 3, FALSE)),"U","R"), "O")</f>
        <v>O</v>
      </c>
    </row>
    <row r="110" spans="1:31">
      <c r="A110" s="104" t="str">
        <f t="shared" si="1"/>
        <v>MRG</v>
      </c>
      <c r="B110" s="90"/>
      <c r="C110" s="90"/>
      <c r="D110" s="90" t="str">
        <f>_xlfn.IFNA(VLOOKUP(MBSchedule[[#This Row],[From-a]],Loc2Code,2,FALSE),"")</f>
        <v>MRG</v>
      </c>
      <c r="E110" s="90" t="str">
        <f>_xlfn.IFNA(VLOOKUP(MBSchedule[[#This Row],[Via-a]],Loc2Code,2,FALSE),"")</f>
        <v>CNC</v>
      </c>
      <c r="F110" s="90" t="s">
        <v>3286</v>
      </c>
      <c r="G110" s="90" t="str">
        <f>_xlfn.IFNA(VLOOKUP(MBSchedule[[#This Row],[From Code]],Code2Loc,2,FALSE),"")</f>
        <v>MARGAO</v>
      </c>
      <c r="H110" s="90" t="str">
        <f>_xlfn.IFNA(VLOOKUP(MBSchedule[[#This Row],[Via1 Code]],Code2Loc,2,FALSE),"")</f>
        <v>CANACONA</v>
      </c>
      <c r="I110" s="90" t="str">
        <f>_xlfn.IFNA(VLOOKUP(MBSchedule[[#This Row],[Destination Code]],Code2Loc,2,FALSE),"")</f>
        <v>PALOLEM</v>
      </c>
      <c r="J110" s="122">
        <f>TIME(TRUNC(MBSchedule[[#This Row],[Dept.]]),60*(MBSchedule[[#This Row],[Dept.]]-TRUNC(MBSchedule[[#This Row],[Dept.]]))/0.6,0)</f>
        <v>0.46180555555555558</v>
      </c>
      <c r="K110" s="122" t="str">
        <f>IF(ISBLANK(MBSchedule[[#This Row],[Via Dep]]),"", TIME(TRUNC(MBSchedule[[#This Row],[Via Dep]]),60*(MBSchedule[[#This Row],[Via Dep]]-TRUNC(MBSchedule[[#This Row],[Via Dep]]))/0.6,0))</f>
        <v/>
      </c>
      <c r="L110" s="122">
        <f>IF(ISBLANK(MBSchedule[[#This Row],[Arrv.]]),"", TIME(TRUNC(MBSchedule[[#This Row],[Arrv.]]),60*(MBSchedule[[#This Row],[Arrv.]]-TRUNC(MBSchedule[[#This Row],[Arrv.]]))/0.6,0))</f>
        <v>0.51388888888888895</v>
      </c>
      <c r="M110" s="90" t="s">
        <v>26</v>
      </c>
      <c r="N110" s="90" t="s">
        <v>23</v>
      </c>
      <c r="O110" s="90" t="s">
        <v>58</v>
      </c>
      <c r="P110" s="152">
        <v>41</v>
      </c>
      <c r="Q110" s="123">
        <v>11.05</v>
      </c>
      <c r="R110" s="90"/>
      <c r="S110" s="123">
        <v>12.2</v>
      </c>
      <c r="T110" s="152"/>
      <c r="U110" s="152"/>
      <c r="V110" s="152"/>
      <c r="W110" s="152"/>
      <c r="X110" s="90"/>
      <c r="Y110" s="92"/>
      <c r="Z110" s="92" t="str" cm="1">
        <f t="array" ref="Z110">IF(
ISNUMBER(FIND("A",$B110)),
$B110 &amp; IF(ISNUMBER(FIND("A",     INDEX($B111:$B$3247,MATCH(FALSE,ISBLANK($B111:$B$3247),0)))),"", INDEX($B111:$B$3247,MATCH(FALSE,ISBLANK($B111:$B$3247),0))  ),$Z109
)</f>
        <v>GA04T4294</v>
      </c>
      <c r="AA110" s="90" t="str" cm="1">
        <f t="array" ref="AA110">IF(
ISNUMBER(FIND("A",$C110)),
$C110 &amp; IF(ISNUMBER(FIND("A",     INDEX($C111:$C$3247,MATCH(FALSE,ISBLANK($C111:$C$3247),0)))),"", INDEX($C111:$C$3247,MATCH(FALSE,ISBLANK($C111:$C$3247),0))  ),$AA109
)</f>
        <v>MB 14A</v>
      </c>
      <c r="AB110" s="90" t="e">
        <f>_xlfn.IFNA(VLOOKUP(MBSchedule[[#This Row],[ow]], ETMRoutes, 3, FALSE),VLOOKUP(MBSchedule[[#This Row],[re]], ETMRoutes, 3, FALSE))</f>
        <v>#REF!</v>
      </c>
      <c r="AC11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D11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E110" s="90" t="str">
        <f>IF(ISNA(VLOOKUP(MBSchedule[[#This Row],[ow]], ETMRoutes, 3, FALSE)),IF(ISNA(VLOOKUP(MBSchedule[[#This Row],[re]], ETMRoutes, 3, FALSE)),"U","R"), "O")</f>
        <v>O</v>
      </c>
    </row>
    <row r="111" spans="1:31">
      <c r="A111" s="104" t="str">
        <f t="shared" si="1"/>
        <v>MRG</v>
      </c>
      <c r="B111" s="104"/>
      <c r="C111" s="104"/>
      <c r="D111" s="104" t="s">
        <v>3286</v>
      </c>
      <c r="E111" s="104" t="str">
        <f>_xlfn.IFNA(VLOOKUP(MBSchedule[[#This Row],[Via-a]],Loc2Code,2,FALSE),"")</f>
        <v/>
      </c>
      <c r="F111" s="104" t="str">
        <f>_xlfn.IFNA(VLOOKUP(MBSchedule[[#This Row],[To-a]],Loc2Code,2,FALSE),"")</f>
        <v>CNC</v>
      </c>
      <c r="G111" s="104" t="str">
        <f>_xlfn.IFNA(VLOOKUP(MBSchedule[[#This Row],[From Code]],Code2Loc,2,FALSE),"")</f>
        <v>PALOLEM</v>
      </c>
      <c r="H111" s="104" t="str">
        <f>_xlfn.IFNA(VLOOKUP(MBSchedule[[#This Row],[Via1 Code]],Code2Loc,2,FALSE),"")</f>
        <v/>
      </c>
      <c r="I111" s="104" t="str">
        <f>_xlfn.IFNA(VLOOKUP(MBSchedule[[#This Row],[Destination Code]],Code2Loc,2,FALSE),"")</f>
        <v>CANACONA</v>
      </c>
      <c r="J111" s="125">
        <f>TIME(TRUNC(MBSchedule[[#This Row],[Dept.]]),60*(MBSchedule[[#This Row],[Dept.]]-TRUNC(MBSchedule[[#This Row],[Dept.]]))/0.6,0)</f>
        <v>0.52083333333333337</v>
      </c>
      <c r="K111" s="125" t="str">
        <f>IF(ISBLANK(MBSchedule[[#This Row],[Via Dep]]),"", TIME(TRUNC(MBSchedule[[#This Row],[Via Dep]]),60*(MBSchedule[[#This Row],[Via Dep]]-TRUNC(MBSchedule[[#This Row],[Via Dep]]))/0.6,0))</f>
        <v/>
      </c>
      <c r="L111" s="125">
        <f>IF(ISBLANK(MBSchedule[[#This Row],[Arrv.]]),"", TIME(TRUNC(MBSchedule[[#This Row],[Arrv.]]),60*(MBSchedule[[#This Row],[Arrv.]]-TRUNC(MBSchedule[[#This Row],[Arrv.]]))/0.6,0))</f>
        <v>0.53125</v>
      </c>
      <c r="M111" s="90" t="s">
        <v>58</v>
      </c>
      <c r="N111" s="104"/>
      <c r="O111" s="90" t="s">
        <v>23</v>
      </c>
      <c r="P111" s="153">
        <v>4</v>
      </c>
      <c r="Q111" s="126">
        <v>12.3</v>
      </c>
      <c r="R111" s="104"/>
      <c r="S111" s="126">
        <v>12.45</v>
      </c>
      <c r="T111" s="153"/>
      <c r="U111" s="153"/>
      <c r="V111" s="153"/>
      <c r="W111" s="153"/>
      <c r="X111" s="104"/>
      <c r="Y111" s="101"/>
      <c r="Z111" s="101" t="str" cm="1">
        <f t="array" ref="Z111">IF(
ISNUMBER(FIND("A",$B111)),
$B111 &amp; IF(ISNUMBER(FIND("A",     INDEX($B112:$B$3247,MATCH(FALSE,ISBLANK($B112:$B$3247),0)))),"", INDEX($B112:$B$3247,MATCH(FALSE,ISBLANK($B112:$B$3247),0))  ),$Z110
)</f>
        <v>GA04T4294</v>
      </c>
      <c r="AA111" s="90" t="str" cm="1">
        <f t="array" ref="AA111">IF(
ISNUMBER(FIND("A",$C111)),
$C111 &amp; IF(ISNUMBER(FIND("A",     INDEX($C112:$C$3247,MATCH(FALSE,ISBLANK($C112:$C$3247),0)))),"", INDEX($C112:$C$3247,MATCH(FALSE,ISBLANK($C112:$C$3247),0))  ),$AA110
)</f>
        <v>MB 14A</v>
      </c>
      <c r="AB111" s="90" t="e">
        <f>_xlfn.IFNA(VLOOKUP(MBSchedule[[#This Row],[ow]], ETMRoutes, 3, FALSE),VLOOKUP(MBSchedule[[#This Row],[re]], ETMRoutes, 3, FALSE))</f>
        <v>#REF!</v>
      </c>
      <c r="AC11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D11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E111" s="90" t="str">
        <f>IF(ISNA(VLOOKUP(MBSchedule[[#This Row],[ow]], ETMRoutes, 3, FALSE)),IF(ISNA(VLOOKUP(MBSchedule[[#This Row],[re]], ETMRoutes, 3, FALSE)),"U","R"), "O")</f>
        <v>O</v>
      </c>
    </row>
    <row r="112" spans="1:31">
      <c r="A112" s="104" t="str">
        <f t="shared" si="1"/>
        <v>MRG</v>
      </c>
      <c r="B112" s="90"/>
      <c r="C112" s="90"/>
      <c r="D112" s="90" t="str">
        <f>_xlfn.IFNA(VLOOKUP(MBSchedule[[#This Row],[From-a]],Loc2Code,2,FALSE),"")</f>
        <v>CNC</v>
      </c>
      <c r="E112" s="90" t="str">
        <f>_xlfn.IFNA(VLOOKUP(MBSchedule[[#This Row],[Via-a]],Loc2Code,2,FALSE),"")</f>
        <v/>
      </c>
      <c r="F112" s="90" t="s">
        <v>1237</v>
      </c>
      <c r="G112" s="90" t="str">
        <f>_xlfn.IFNA(VLOOKUP(MBSchedule[[#This Row],[From Code]],Code2Loc,2,FALSE),"")</f>
        <v>CANACONA</v>
      </c>
      <c r="H112" s="90" t="str">
        <f>_xlfn.IFNA(VLOOKUP(MBSchedule[[#This Row],[Via1 Code]],Code2Loc,2,FALSE),"")</f>
        <v/>
      </c>
      <c r="I112" s="90" t="str">
        <f>_xlfn.IFNA(VLOOKUP(MBSchedule[[#This Row],[Destination Code]],Code2Loc,2,FALSE),"")</f>
        <v>GAODONGARI</v>
      </c>
      <c r="J112" s="122">
        <f>TIME(TRUNC(MBSchedule[[#This Row],[Dept.]]),60*(MBSchedule[[#This Row],[Dept.]]-TRUNC(MBSchedule[[#This Row],[Dept.]]))/0.6,0)</f>
        <v>0.53819444444444442</v>
      </c>
      <c r="K112" s="122" t="str">
        <f>IF(ISBLANK(MBSchedule[[#This Row],[Via Dep]]),"", TIME(TRUNC(MBSchedule[[#This Row],[Via Dep]]),60*(MBSchedule[[#This Row],[Via Dep]]-TRUNC(MBSchedule[[#This Row],[Via Dep]]))/0.6,0))</f>
        <v/>
      </c>
      <c r="L112" s="122">
        <f>IF(ISBLANK(MBSchedule[[#This Row],[Arrv.]]),"", TIME(TRUNC(MBSchedule[[#This Row],[Arrv.]]),60*(MBSchedule[[#This Row],[Arrv.]]-TRUNC(MBSchedule[[#This Row],[Arrv.]]))/0.6,0))</f>
        <v>0.55555555555555558</v>
      </c>
      <c r="M112" s="90" t="s">
        <v>23</v>
      </c>
      <c r="N112" s="90"/>
      <c r="O112" s="90" t="s">
        <v>83</v>
      </c>
      <c r="P112" s="152">
        <v>16</v>
      </c>
      <c r="Q112" s="123">
        <v>12.55</v>
      </c>
      <c r="R112" s="90"/>
      <c r="S112" s="123">
        <v>13.2</v>
      </c>
      <c r="T112" s="152"/>
      <c r="U112" s="152"/>
      <c r="V112" s="152"/>
      <c r="W112" s="152"/>
      <c r="X112" s="90"/>
      <c r="Y112" s="101"/>
      <c r="Z112" s="101" t="str" cm="1">
        <f t="array" ref="Z112">IF(
ISNUMBER(FIND("A",$B112)),
$B112 &amp; IF(ISNUMBER(FIND("A",     INDEX($B113:$B$3247,MATCH(FALSE,ISBLANK($B113:$B$3247),0)))),"", INDEX($B113:$B$3247,MATCH(FALSE,ISBLANK($B113:$B$3247),0))  ),$Z111
)</f>
        <v>GA04T4294</v>
      </c>
      <c r="AA112" s="90" t="str" cm="1">
        <f t="array" ref="AA112">IF(
ISNUMBER(FIND("A",$C112)),
$C112 &amp; IF(ISNUMBER(FIND("A",     INDEX($C113:$C$3247,MATCH(FALSE,ISBLANK($C113:$C$3247),0)))),"", INDEX($C113:$C$3247,MATCH(FALSE,ISBLANK($C113:$C$3247),0))  ),$AA111
)</f>
        <v>MB 14A</v>
      </c>
      <c r="AB112" s="90" t="e">
        <f>_xlfn.IFNA(VLOOKUP(MBSchedule[[#This Row],[ow]], ETMRoutes, 3, FALSE),VLOOKUP(MBSchedule[[#This Row],[re]], ETMRoutes, 3, FALSE))</f>
        <v>#REF!</v>
      </c>
      <c r="AC11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MRG:*:GAO-*CNC*</v>
      </c>
      <c r="AD11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MRG:*:CNC-*GAO*</v>
      </c>
      <c r="AE112" s="90" t="str">
        <f>IF(ISNA(VLOOKUP(MBSchedule[[#This Row],[ow]], ETMRoutes, 3, FALSE)),IF(ISNA(VLOOKUP(MBSchedule[[#This Row],[re]], ETMRoutes, 3, FALSE)),"U","R"), "O")</f>
        <v>O</v>
      </c>
    </row>
    <row r="113" spans="1:31">
      <c r="A113" s="104" t="str">
        <f t="shared" si="1"/>
        <v>MRG</v>
      </c>
      <c r="B113" s="90"/>
      <c r="C113" s="90"/>
      <c r="D113" s="90" t="s">
        <v>1237</v>
      </c>
      <c r="E113" s="90" t="str">
        <f>_xlfn.IFNA(VLOOKUP(MBSchedule[[#This Row],[Via-a]],Loc2Code,2,FALSE),"")</f>
        <v/>
      </c>
      <c r="F113" s="90" t="str">
        <f>_xlfn.IFNA(VLOOKUP(MBSchedule[[#This Row],[To-a]],Loc2Code,2,FALSE),"")</f>
        <v>MRG</v>
      </c>
      <c r="G113" s="90" t="str">
        <f>_xlfn.IFNA(VLOOKUP(MBSchedule[[#This Row],[From Code]],Code2Loc,2,FALSE),"")</f>
        <v>GAODONGARI</v>
      </c>
      <c r="H113" s="90" t="str">
        <f>_xlfn.IFNA(VLOOKUP(MBSchedule[[#This Row],[Via1 Code]],Code2Loc,2,FALSE),"")</f>
        <v/>
      </c>
      <c r="I113" s="90" t="str">
        <f>_xlfn.IFNA(VLOOKUP(MBSchedule[[#This Row],[Destination Code]],Code2Loc,2,FALSE),"")</f>
        <v>MARGAO</v>
      </c>
      <c r="J113" s="122">
        <f>TIME(TRUNC(MBSchedule[[#This Row],[Dept.]]),60*(MBSchedule[[#This Row],[Dept.]]-TRUNC(MBSchedule[[#This Row],[Dept.]]))/0.6,0)</f>
        <v>0.57291666666666663</v>
      </c>
      <c r="K113" s="122" t="str">
        <f>IF(ISBLANK(MBSchedule[[#This Row],[Via Dep]]),"", TIME(TRUNC(MBSchedule[[#This Row],[Via Dep]]),60*(MBSchedule[[#This Row],[Via Dep]]-TRUNC(MBSchedule[[#This Row],[Via Dep]]))/0.6,0))</f>
        <v/>
      </c>
      <c r="L113" s="122">
        <f>IF(ISBLANK(MBSchedule[[#This Row],[Arrv.]]),"", TIME(TRUNC(MBSchedule[[#This Row],[Arrv.]]),60*(MBSchedule[[#This Row],[Arrv.]]-TRUNC(MBSchedule[[#This Row],[Arrv.]]))/0.6,0))</f>
        <v>0.63541666666666663</v>
      </c>
      <c r="M113" s="90" t="s">
        <v>83</v>
      </c>
      <c r="N113" s="104"/>
      <c r="O113" s="90" t="s">
        <v>26</v>
      </c>
      <c r="P113" s="152">
        <v>53</v>
      </c>
      <c r="Q113" s="123">
        <v>13.45</v>
      </c>
      <c r="R113" s="90"/>
      <c r="S113" s="123">
        <v>15.15</v>
      </c>
      <c r="T113" s="152"/>
      <c r="U113" s="152"/>
      <c r="V113" s="152"/>
      <c r="W113" s="152"/>
      <c r="X113" s="90"/>
      <c r="Y113" s="92" t="s">
        <v>45</v>
      </c>
      <c r="Z113" s="92" t="str" cm="1">
        <f t="array" ref="Z113">IF(
ISNUMBER(FIND("A",$B113)),
$B113 &amp; IF(ISNUMBER(FIND("A",     INDEX($B114:$B$3247,MATCH(FALSE,ISBLANK($B114:$B$3247),0)))),"", INDEX($B114:$B$3247,MATCH(FALSE,ISBLANK($B114:$B$3247),0))  ),$Z112
)</f>
        <v>GA04T4294</v>
      </c>
      <c r="AA113" s="90" t="str" cm="1">
        <f t="array" ref="AA113">IF(
ISNUMBER(FIND("A",$C113)),
$C113 &amp; IF(ISNUMBER(FIND("A",     INDEX($C114:$C$3247,MATCH(FALSE,ISBLANK($C114:$C$3247),0)))),"", INDEX($C114:$C$3247,MATCH(FALSE,ISBLANK($C114:$C$3247),0))  ),$AA112
)</f>
        <v>MB 14A</v>
      </c>
      <c r="AB113" s="90" t="e">
        <f>_xlfn.IFNA(VLOOKUP(MBSchedule[[#This Row],[ow]], ETMRoutes, 3, FALSE),VLOOKUP(MBSchedule[[#This Row],[re]], ETMRoutes, 3, FALSE))</f>
        <v>#REF!</v>
      </c>
      <c r="AC11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MRG:*:MRG-*GAO*</v>
      </c>
      <c r="AD11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MRG:*:GAO-*MRG*</v>
      </c>
      <c r="AE113" s="90" t="str">
        <f>IF(ISNA(VLOOKUP(MBSchedule[[#This Row],[ow]], ETMRoutes, 3, FALSE)),IF(ISNA(VLOOKUP(MBSchedule[[#This Row],[re]], ETMRoutes, 3, FALSE)),"U","R"), "O")</f>
        <v>O</v>
      </c>
    </row>
    <row r="114" spans="1:31">
      <c r="A114" s="104" t="str">
        <f t="shared" si="1"/>
        <v>MRG</v>
      </c>
      <c r="B114" s="90"/>
      <c r="C114" s="90"/>
      <c r="D114" s="90" t="str">
        <f>_xlfn.IFNA(VLOOKUP(MBSchedule[[#This Row],[From-a]],Loc2Code,2,FALSE),"")</f>
        <v>MRG</v>
      </c>
      <c r="E114" s="90" t="str">
        <f>_xlfn.IFNA(VLOOKUP(MBSchedule[[#This Row],[Via-a]],Loc2Code,2,FALSE),"")</f>
        <v>CNC</v>
      </c>
      <c r="F114" s="90" t="s">
        <v>3286</v>
      </c>
      <c r="G114" s="90" t="str">
        <f>_xlfn.IFNA(VLOOKUP(MBSchedule[[#This Row],[From Code]],Code2Loc,2,FALSE),"")</f>
        <v>MARGAO</v>
      </c>
      <c r="H114" s="90" t="str">
        <f>_xlfn.IFNA(VLOOKUP(MBSchedule[[#This Row],[Via1 Code]],Code2Loc,2,FALSE),"")</f>
        <v>CANACONA</v>
      </c>
      <c r="I114" s="90" t="str">
        <f>_xlfn.IFNA(VLOOKUP(MBSchedule[[#This Row],[Destination Code]],Code2Loc,2,FALSE),"")</f>
        <v>PALOLEM</v>
      </c>
      <c r="J114" s="122">
        <f>TIME(TRUNC(MBSchedule[[#This Row],[Dept.]]),60*(MBSchedule[[#This Row],[Dept.]]-TRUNC(MBSchedule[[#This Row],[Dept.]]))/0.6,0)</f>
        <v>0.70138888888888884</v>
      </c>
      <c r="K114" s="122">
        <f>IF(ISBLANK(MBSchedule[[#This Row],[Via Dep]]),"", TIME(TRUNC(MBSchedule[[#This Row],[Via Dep]]),60*(MBSchedule[[#This Row],[Via Dep]]-TRUNC(MBSchedule[[#This Row],[Via Dep]]))/0.6,0))</f>
        <v>0.75694444444444453</v>
      </c>
      <c r="L114" s="122">
        <f>IF(ISBLANK(MBSchedule[[#This Row],[Arrv.]]),"", TIME(TRUNC(MBSchedule[[#This Row],[Arrv.]]),60*(MBSchedule[[#This Row],[Arrv.]]-TRUNC(MBSchedule[[#This Row],[Arrv.]]))/0.6,0))</f>
        <v>0.77083333333333337</v>
      </c>
      <c r="M114" s="90" t="s">
        <v>26</v>
      </c>
      <c r="N114" s="90" t="s">
        <v>23</v>
      </c>
      <c r="O114" s="90" t="s">
        <v>58</v>
      </c>
      <c r="P114" s="152">
        <v>41</v>
      </c>
      <c r="Q114" s="123">
        <v>16.5</v>
      </c>
      <c r="R114" s="123">
        <v>18.100000000000001</v>
      </c>
      <c r="S114" s="123">
        <v>18.3</v>
      </c>
      <c r="T114" s="152">
        <v>1</v>
      </c>
      <c r="U114" s="152">
        <v>1</v>
      </c>
      <c r="V114" s="152"/>
      <c r="W114" s="152"/>
      <c r="X114" s="129">
        <f>SUM(P107:P114)</f>
        <v>228</v>
      </c>
      <c r="Y114" s="101" t="s">
        <v>73</v>
      </c>
      <c r="Z114" s="101" t="str" cm="1">
        <f t="array" ref="Z114">IF(
ISNUMBER(FIND("A",$B114)),
$B114 &amp; IF(ISNUMBER(FIND("A",     INDEX($B115:$B$3247,MATCH(FALSE,ISBLANK($B115:$B$3247),0)))),"", INDEX($B115:$B$3247,MATCH(FALSE,ISBLANK($B115:$B$3247),0))  ),$Z113
)</f>
        <v>GA04T4294</v>
      </c>
      <c r="AA114" s="90" t="str" cm="1">
        <f t="array" ref="AA114">IF(
ISNUMBER(FIND("A",$C114)),
$C114 &amp; IF(ISNUMBER(FIND("A",     INDEX($C115:$C$3247,MATCH(FALSE,ISBLANK($C115:$C$3247),0)))),"", INDEX($C115:$C$3247,MATCH(FALSE,ISBLANK($C115:$C$3247),0))  ),$AA113
)</f>
        <v>MB 14A</v>
      </c>
      <c r="AB114" s="90" t="e">
        <f>_xlfn.IFNA(VLOOKUP(MBSchedule[[#This Row],[ow]], ETMRoutes, 3, FALSE),VLOOKUP(MBSchedule[[#This Row],[re]], ETMRoutes, 3, FALSE))</f>
        <v>#REF!</v>
      </c>
      <c r="AC11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D11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E114" s="90" t="str">
        <f>IF(ISNA(VLOOKUP(MBSchedule[[#This Row],[ow]], ETMRoutes, 3, FALSE)),IF(ISNA(VLOOKUP(MBSchedule[[#This Row],[re]], ETMRoutes, 3, FALSE)),"U","R"), "O")</f>
        <v>O</v>
      </c>
    </row>
    <row r="115" spans="1:31">
      <c r="A115" s="104" t="str">
        <f t="shared" si="1"/>
        <v>MRG</v>
      </c>
      <c r="B115" s="90" t="s">
        <v>84</v>
      </c>
      <c r="C115" s="90" t="s">
        <v>85</v>
      </c>
      <c r="D115" s="90" t="str">
        <f>_xlfn.IFNA(VLOOKUP(MBSchedule[[#This Row],[From-a]],Loc2Code,2,FALSE),"")</f>
        <v>KOA</v>
      </c>
      <c r="E115" s="90" t="str">
        <f>_xlfn.IFNA(VLOOKUP(MBSchedule[[#This Row],[Via-a]],Loc2Code,2,FALSE),"")</f>
        <v/>
      </c>
      <c r="F115" s="90" t="s">
        <v>3286</v>
      </c>
      <c r="G115" s="90" t="str">
        <f>_xlfn.IFNA(VLOOKUP(MBSchedule[[#This Row],[From Code]],Code2Loc,2,FALSE),"")</f>
        <v>KHOLA</v>
      </c>
      <c r="H115" s="90" t="str">
        <f>_xlfn.IFNA(VLOOKUP(MBSchedule[[#This Row],[Via1 Code]],Code2Loc,2,FALSE),"")</f>
        <v/>
      </c>
      <c r="I115" s="90" t="str">
        <f>_xlfn.IFNA(VLOOKUP(MBSchedule[[#This Row],[Destination Code]],Code2Loc,2,FALSE),"")</f>
        <v>PALOLEM</v>
      </c>
      <c r="J115" s="122">
        <f>TIME(TRUNC(MBSchedule[[#This Row],[Dept.]]),60*(MBSchedule[[#This Row],[Dept.]]-TRUNC(MBSchedule[[#This Row],[Dept.]]))/0.6,0)</f>
        <v>0.27083333333333331</v>
      </c>
      <c r="K115" s="122" t="str">
        <f>IF(ISBLANK(MBSchedule[[#This Row],[Via Dep]]),"", TIME(TRUNC(MBSchedule[[#This Row],[Via Dep]]),60*(MBSchedule[[#This Row],[Via Dep]]-TRUNC(MBSchedule[[#This Row],[Via Dep]]))/0.6,0))</f>
        <v/>
      </c>
      <c r="L115" s="122">
        <f>IF(ISBLANK(MBSchedule[[#This Row],[Arrv.]]),"", TIME(TRUNC(MBSchedule[[#This Row],[Arrv.]]),60*(MBSchedule[[#This Row],[Arrv.]]-TRUNC(MBSchedule[[#This Row],[Arrv.]]))/0.6,0))</f>
        <v>0.30208333333333331</v>
      </c>
      <c r="M115" s="90" t="s">
        <v>24</v>
      </c>
      <c r="N115" s="90"/>
      <c r="O115" s="90" t="s">
        <v>58</v>
      </c>
      <c r="P115" s="152">
        <v>21</v>
      </c>
      <c r="Q115" s="123">
        <v>6.3</v>
      </c>
      <c r="R115" s="90"/>
      <c r="S115" s="123">
        <v>7.15</v>
      </c>
      <c r="T115" s="152"/>
      <c r="U115" s="152"/>
      <c r="V115" s="152"/>
      <c r="W115" s="152"/>
      <c r="X115" s="90"/>
      <c r="Y115" s="124" t="s">
        <v>41</v>
      </c>
      <c r="Z115" s="124" t="str" cm="1">
        <f t="array" ref="Z115">IF(
ISNUMBER(FIND("A",$B115)),
$B115 &amp; IF(ISNUMBER(FIND("A",     INDEX($B116:$B$3247,MATCH(FALSE,ISBLANK($B116:$B$3247),0)))),"", INDEX($B116:$B$3247,MATCH(FALSE,ISBLANK($B116:$B$3247),0))  ),$Z114
)</f>
        <v>GA09U0375</v>
      </c>
      <c r="AA115" s="90" t="str" cm="1">
        <f t="array" ref="AA115">IF(
ISNUMBER(FIND("A",$C115)),
$C115 &amp; IF(ISNUMBER(FIND("A",     INDEX($C116:$C$3247,MATCH(FALSE,ISBLANK($C116:$C$3247),0)))),"", INDEX($C116:$C$3247,MATCH(FALSE,ISBLANK($C116:$C$3247),0))  ),$AA114
)</f>
        <v>MB 15A</v>
      </c>
      <c r="AB115" s="90" t="e">
        <f>_xlfn.IFNA(VLOOKUP(MBSchedule[[#This Row],[ow]], ETMRoutes, 3, FALSE),VLOOKUP(MBSchedule[[#This Row],[re]], ETMRoutes, 3, FALSE))</f>
        <v>#REF!</v>
      </c>
      <c r="AC11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MRG:*:PLM-*KOA*</v>
      </c>
      <c r="AD11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MRG:*:KOA-*PLM*</v>
      </c>
      <c r="AE115" s="90" t="str">
        <f>IF(ISNA(VLOOKUP(MBSchedule[[#This Row],[ow]], ETMRoutes, 3, FALSE)),IF(ISNA(VLOOKUP(MBSchedule[[#This Row],[re]], ETMRoutes, 3, FALSE)),"U","R"), "O")</f>
        <v>O</v>
      </c>
    </row>
    <row r="116" spans="1:31">
      <c r="A116" s="104" t="str">
        <f t="shared" si="1"/>
        <v>MRG</v>
      </c>
      <c r="B116" s="90"/>
      <c r="C116" s="90"/>
      <c r="D116" s="90" t="s">
        <v>3286</v>
      </c>
      <c r="E116" s="90" t="str">
        <f>_xlfn.IFNA(VLOOKUP(MBSchedule[[#This Row],[Via-a]],Loc2Code,2,FALSE),"")</f>
        <v>CNC</v>
      </c>
      <c r="F116" s="90" t="s">
        <v>2600</v>
      </c>
      <c r="G116" s="90" t="str">
        <f>_xlfn.IFNA(VLOOKUP(MBSchedule[[#This Row],[From Code]],Code2Loc,2,FALSE),"")</f>
        <v>PALOLEM</v>
      </c>
      <c r="H116" s="90" t="str">
        <f>_xlfn.IFNA(VLOOKUP(MBSchedule[[#This Row],[Via1 Code]],Code2Loc,2,FALSE),"")</f>
        <v>CANACONA</v>
      </c>
      <c r="I116" s="90" t="str">
        <f>_xlfn.IFNA(VLOOKUP(MBSchedule[[#This Row],[Destination Code]],Code2Loc,2,FALSE),"")</f>
        <v>SAVERDEM</v>
      </c>
      <c r="J116" s="122">
        <f>TIME(TRUNC(MBSchedule[[#This Row],[Dept.]]),60*(MBSchedule[[#This Row],[Dept.]]-TRUNC(MBSchedule[[#This Row],[Dept.]]))/0.6,0)</f>
        <v>0.35416666666666669</v>
      </c>
      <c r="K116" s="122" t="str">
        <f>IF(ISBLANK(MBSchedule[[#This Row],[Via Dep]]),"", TIME(TRUNC(MBSchedule[[#This Row],[Via Dep]]),60*(MBSchedule[[#This Row],[Via Dep]]-TRUNC(MBSchedule[[#This Row],[Via Dep]]))/0.6,0))</f>
        <v/>
      </c>
      <c r="L116" s="122">
        <f>IF(ISBLANK(MBSchedule[[#This Row],[Arrv.]]),"", TIME(TRUNC(MBSchedule[[#This Row],[Arrv.]]),60*(MBSchedule[[#This Row],[Arrv.]]-TRUNC(MBSchedule[[#This Row],[Arrv.]]))/0.6,0))</f>
        <v>0.41666666666666669</v>
      </c>
      <c r="M116" s="90" t="s">
        <v>58</v>
      </c>
      <c r="N116" s="90" t="s">
        <v>23</v>
      </c>
      <c r="O116" s="90" t="s">
        <v>86</v>
      </c>
      <c r="P116" s="152">
        <v>44</v>
      </c>
      <c r="Q116" s="123">
        <v>8.3000000000000007</v>
      </c>
      <c r="R116" s="90"/>
      <c r="S116" s="123">
        <v>10</v>
      </c>
      <c r="T116" s="152"/>
      <c r="U116" s="152"/>
      <c r="V116" s="152"/>
      <c r="W116" s="152"/>
      <c r="X116" s="90"/>
      <c r="Y116" s="92" t="s">
        <v>87</v>
      </c>
      <c r="Z116" s="92" t="str" cm="1">
        <f t="array" ref="Z116">IF(
ISNUMBER(FIND("A",$B116)),
$B116 &amp; IF(ISNUMBER(FIND("A",     INDEX($B117:$B$3247,MATCH(FALSE,ISBLANK($B117:$B$3247),0)))),"", INDEX($B117:$B$3247,MATCH(FALSE,ISBLANK($B117:$B$3247),0))  ),$Z115
)</f>
        <v>GA09U0375</v>
      </c>
      <c r="AA116" s="90" t="str" cm="1">
        <f t="array" ref="AA116">IF(
ISNUMBER(FIND("A",$C116)),
$C116 &amp; IF(ISNUMBER(FIND("A",     INDEX($C117:$C$3247,MATCH(FALSE,ISBLANK($C117:$C$3247),0)))),"", INDEX($C117:$C$3247,MATCH(FALSE,ISBLANK($C117:$C$3247),0))  ),$AA115
)</f>
        <v>MB 15A</v>
      </c>
      <c r="AB116" s="90" t="e">
        <f>_xlfn.IFNA(VLOOKUP(MBSchedule[[#This Row],[ow]], ETMRoutes, 3, FALSE),VLOOKUP(MBSchedule[[#This Row],[re]], ETMRoutes, 3, FALSE))</f>
        <v>#REF!</v>
      </c>
      <c r="AC11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MRG:*:SVE-*CNC-*PLM*</v>
      </c>
      <c r="AD11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MRG:*:PLM-*CNC-*SVE*</v>
      </c>
      <c r="AE116" s="90" t="str">
        <f>IF(ISNA(VLOOKUP(MBSchedule[[#This Row],[ow]], ETMRoutes, 3, FALSE)),IF(ISNA(VLOOKUP(MBSchedule[[#This Row],[re]], ETMRoutes, 3, FALSE)),"U","R"), "O")</f>
        <v>O</v>
      </c>
    </row>
    <row r="117" spans="1:31">
      <c r="A117" s="104" t="str">
        <f t="shared" si="1"/>
        <v>MRG</v>
      </c>
      <c r="B117" s="90"/>
      <c r="C117" s="90"/>
      <c r="D117" s="90" t="s">
        <v>2600</v>
      </c>
      <c r="E117" s="90" t="str">
        <f>_xlfn.IFNA(VLOOKUP(MBSchedule[[#This Row],[Via-a]],Loc2Code,2,FALSE),"")</f>
        <v/>
      </c>
      <c r="F117" s="90" t="str">
        <f>_xlfn.IFNA(VLOOKUP(MBSchedule[[#This Row],[To-a]],Loc2Code,2,FALSE),"")</f>
        <v>CNC</v>
      </c>
      <c r="G117" s="90" t="str">
        <f>_xlfn.IFNA(VLOOKUP(MBSchedule[[#This Row],[From Code]],Code2Loc,2,FALSE),"")</f>
        <v>SAVERDEM</v>
      </c>
      <c r="H117" s="90" t="str">
        <f>_xlfn.IFNA(VLOOKUP(MBSchedule[[#This Row],[Via1 Code]],Code2Loc,2,FALSE),"")</f>
        <v/>
      </c>
      <c r="I117" s="90" t="str">
        <f>_xlfn.IFNA(VLOOKUP(MBSchedule[[#This Row],[Destination Code]],Code2Loc,2,FALSE),"")</f>
        <v>CANACONA</v>
      </c>
      <c r="J117" s="122">
        <f>TIME(TRUNC(MBSchedule[[#This Row],[Dept.]]),60*(MBSchedule[[#This Row],[Dept.]]-TRUNC(MBSchedule[[#This Row],[Dept.]]))/0.6,0)</f>
        <v>0.5</v>
      </c>
      <c r="K117" s="122" t="str">
        <f>IF(ISBLANK(MBSchedule[[#This Row],[Via Dep]]),"", TIME(TRUNC(MBSchedule[[#This Row],[Via Dep]]),60*(MBSchedule[[#This Row],[Via Dep]]-TRUNC(MBSchedule[[#This Row],[Via Dep]]))/0.6,0))</f>
        <v/>
      </c>
      <c r="L117" s="122">
        <f>IF(ISBLANK(MBSchedule[[#This Row],[Arrv.]]),"", TIME(TRUNC(MBSchedule[[#This Row],[Arrv.]]),60*(MBSchedule[[#This Row],[Arrv.]]-TRUNC(MBSchedule[[#This Row],[Arrv.]]))/0.6,0))</f>
        <v>0.5625</v>
      </c>
      <c r="M117" s="90" t="s">
        <v>86</v>
      </c>
      <c r="N117" s="90"/>
      <c r="O117" s="90" t="s">
        <v>23</v>
      </c>
      <c r="P117" s="152">
        <v>40</v>
      </c>
      <c r="Q117" s="123">
        <v>12</v>
      </c>
      <c r="R117" s="90"/>
      <c r="S117" s="123">
        <v>13.3</v>
      </c>
      <c r="T117" s="152"/>
      <c r="U117" s="152"/>
      <c r="V117" s="152"/>
      <c r="W117" s="152"/>
      <c r="X117" s="90"/>
      <c r="Y117" s="92"/>
      <c r="Z117" s="92" t="str" cm="1">
        <f t="array" ref="Z117">IF(
ISNUMBER(FIND("A",$B117)),
$B117 &amp; IF(ISNUMBER(FIND("A",     INDEX($B118:$B$3247,MATCH(FALSE,ISBLANK($B118:$B$3247),0)))),"", INDEX($B118:$B$3247,MATCH(FALSE,ISBLANK($B118:$B$3247),0))  ),$Z116
)</f>
        <v>GA09U0375</v>
      </c>
      <c r="AA117" s="90" t="str" cm="1">
        <f t="array" ref="AA117">IF(
ISNUMBER(FIND("A",$C117)),
$C117 &amp; IF(ISNUMBER(FIND("A",     INDEX($C118:$C$3247,MATCH(FALSE,ISBLANK($C118:$C$3247),0)))),"", INDEX($C118:$C$3247,MATCH(FALSE,ISBLANK($C118:$C$3247),0))  ),$AA116
)</f>
        <v>MB 15A</v>
      </c>
      <c r="AB117" s="90" t="e">
        <f>_xlfn.IFNA(VLOOKUP(MBSchedule[[#This Row],[ow]], ETMRoutes, 3, FALSE),VLOOKUP(MBSchedule[[#This Row],[re]], ETMRoutes, 3, FALSE))</f>
        <v>#REF!</v>
      </c>
      <c r="AC11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MRG:*:CNC-*SVE*</v>
      </c>
      <c r="AD11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MRG:*:SVE-*CNC*</v>
      </c>
      <c r="AE117" s="90" t="str">
        <f>IF(ISNA(VLOOKUP(MBSchedule[[#This Row],[ow]], ETMRoutes, 3, FALSE)),IF(ISNA(VLOOKUP(MBSchedule[[#This Row],[re]], ETMRoutes, 3, FALSE)),"U","R"), "O")</f>
        <v>O</v>
      </c>
    </row>
    <row r="118" spans="1:31">
      <c r="A118" s="104" t="str">
        <f t="shared" si="1"/>
        <v>MRG</v>
      </c>
      <c r="B118" s="90"/>
      <c r="C118" s="90"/>
      <c r="D118" s="90" t="str">
        <f>_xlfn.IFNA(VLOOKUP(MBSchedule[[#This Row],[From-a]],Loc2Code,2,FALSE),"")</f>
        <v>CNC</v>
      </c>
      <c r="E118" s="90" t="str">
        <f>_xlfn.IFNA(VLOOKUP(MBSchedule[[#This Row],[Via-a]],Loc2Code,2,FALSE),"")</f>
        <v/>
      </c>
      <c r="F118" s="90" t="s">
        <v>2600</v>
      </c>
      <c r="G118" s="90" t="str">
        <f>_xlfn.IFNA(VLOOKUP(MBSchedule[[#This Row],[From Code]],Code2Loc,2,FALSE),"")</f>
        <v>CANACONA</v>
      </c>
      <c r="H118" s="90" t="str">
        <f>_xlfn.IFNA(VLOOKUP(MBSchedule[[#This Row],[Via1 Code]],Code2Loc,2,FALSE),"")</f>
        <v/>
      </c>
      <c r="I118" s="90" t="str">
        <f>_xlfn.IFNA(VLOOKUP(MBSchedule[[#This Row],[Destination Code]],Code2Loc,2,FALSE),"")</f>
        <v>SAVERDEM</v>
      </c>
      <c r="J118" s="122">
        <f>TIME(TRUNC(MBSchedule[[#This Row],[Dept.]]),60*(MBSchedule[[#This Row],[Dept.]]-TRUNC(MBSchedule[[#This Row],[Dept.]]))/0.6,0)</f>
        <v>0.65625</v>
      </c>
      <c r="K118" s="122" t="str">
        <f>IF(ISBLANK(MBSchedule[[#This Row],[Via Dep]]),"", TIME(TRUNC(MBSchedule[[#This Row],[Via Dep]]),60*(MBSchedule[[#This Row],[Via Dep]]-TRUNC(MBSchedule[[#This Row],[Via Dep]]))/0.6,0))</f>
        <v/>
      </c>
      <c r="L118" s="122">
        <f>IF(ISBLANK(MBSchedule[[#This Row],[Arrv.]]),"", TIME(TRUNC(MBSchedule[[#This Row],[Arrv.]]),60*(MBSchedule[[#This Row],[Arrv.]]-TRUNC(MBSchedule[[#This Row],[Arrv.]]))/0.6,0))</f>
        <v>0.71875</v>
      </c>
      <c r="M118" s="90" t="s">
        <v>23</v>
      </c>
      <c r="N118" s="90"/>
      <c r="O118" s="90" t="s">
        <v>86</v>
      </c>
      <c r="P118" s="152">
        <v>40</v>
      </c>
      <c r="Q118" s="123">
        <v>15.45</v>
      </c>
      <c r="R118" s="123"/>
      <c r="S118" s="123">
        <v>17.149999999999999</v>
      </c>
      <c r="T118" s="152"/>
      <c r="U118" s="152"/>
      <c r="V118" s="152"/>
      <c r="W118" s="152"/>
      <c r="X118" s="90"/>
      <c r="Y118" s="98" t="s">
        <v>87</v>
      </c>
      <c r="Z118" s="98" t="str" cm="1">
        <f t="array" ref="Z118">IF(
ISNUMBER(FIND("A",$B118)),
$B118 &amp; IF(ISNUMBER(FIND("A",     INDEX($B119:$B$3247,MATCH(FALSE,ISBLANK($B119:$B$3247),0)))),"", INDEX($B119:$B$3247,MATCH(FALSE,ISBLANK($B119:$B$3247),0))  ),$Z117
)</f>
        <v>GA09U0375</v>
      </c>
      <c r="AA118" s="90" t="str" cm="1">
        <f t="array" ref="AA118">IF(
ISNUMBER(FIND("A",$C118)),
$C118 &amp; IF(ISNUMBER(FIND("A",     INDEX($C119:$C$3247,MATCH(FALSE,ISBLANK($C119:$C$3247),0)))),"", INDEX($C119:$C$3247,MATCH(FALSE,ISBLANK($C119:$C$3247),0))  ),$AA117
)</f>
        <v>MB 15A</v>
      </c>
      <c r="AB118" s="90" t="e">
        <f>_xlfn.IFNA(VLOOKUP(MBSchedule[[#This Row],[ow]], ETMRoutes, 3, FALSE),VLOOKUP(MBSchedule[[#This Row],[re]], ETMRoutes, 3, FALSE))</f>
        <v>#REF!</v>
      </c>
      <c r="AC11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MRG:*:SVE-*CNC*</v>
      </c>
      <c r="AD11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MRG:*:CNC-*SVE*</v>
      </c>
      <c r="AE118" s="90" t="str">
        <f>IF(ISNA(VLOOKUP(MBSchedule[[#This Row],[ow]], ETMRoutes, 3, FALSE)),IF(ISNA(VLOOKUP(MBSchedule[[#This Row],[re]], ETMRoutes, 3, FALSE)),"U","R"), "O")</f>
        <v>O</v>
      </c>
    </row>
    <row r="119" spans="1:31">
      <c r="A119" s="104" t="str">
        <f t="shared" si="1"/>
        <v>MRG</v>
      </c>
      <c r="B119" s="90"/>
      <c r="C119" s="90"/>
      <c r="D119" s="90" t="s">
        <v>2600</v>
      </c>
      <c r="E119" s="90" t="str">
        <f>_xlfn.IFNA(VLOOKUP(MBSchedule[[#This Row],[Via-a]],Loc2Code,2,FALSE),"")</f>
        <v/>
      </c>
      <c r="F119" s="90" t="str">
        <f>_xlfn.IFNA(VLOOKUP(MBSchedule[[#This Row],[To-a]],Loc2Code,2,FALSE),"")</f>
        <v>CNC</v>
      </c>
      <c r="G119" s="90" t="str">
        <f>_xlfn.IFNA(VLOOKUP(MBSchedule[[#This Row],[From Code]],Code2Loc,2,FALSE),"")</f>
        <v>SAVERDEM</v>
      </c>
      <c r="H119" s="90" t="str">
        <f>_xlfn.IFNA(VLOOKUP(MBSchedule[[#This Row],[Via1 Code]],Code2Loc,2,FALSE),"")</f>
        <v/>
      </c>
      <c r="I119" s="90" t="str">
        <f>_xlfn.IFNA(VLOOKUP(MBSchedule[[#This Row],[Destination Code]],Code2Loc,2,FALSE),"")</f>
        <v>CANACONA</v>
      </c>
      <c r="J119" s="122">
        <f>TIME(TRUNC(MBSchedule[[#This Row],[Dept.]]),60*(MBSchedule[[#This Row],[Dept.]]-TRUNC(MBSchedule[[#This Row],[Dept.]]))/0.6,0)</f>
        <v>0.72916666666666663</v>
      </c>
      <c r="K119" s="122" t="str">
        <f>IF(ISBLANK(MBSchedule[[#This Row],[Via Dep]]),"", TIME(TRUNC(MBSchedule[[#This Row],[Via Dep]]),60*(MBSchedule[[#This Row],[Via Dep]]-TRUNC(MBSchedule[[#This Row],[Via Dep]]))/0.6,0))</f>
        <v/>
      </c>
      <c r="L119" s="122">
        <f>IF(ISBLANK(MBSchedule[[#This Row],[Arrv.]]),"", TIME(TRUNC(MBSchedule[[#This Row],[Arrv.]]),60*(MBSchedule[[#This Row],[Arrv.]]-TRUNC(MBSchedule[[#This Row],[Arrv.]]))/0.6,0))</f>
        <v>0.79166666666666663</v>
      </c>
      <c r="M119" s="90" t="s">
        <v>86</v>
      </c>
      <c r="N119" s="90"/>
      <c r="O119" s="90" t="s">
        <v>23</v>
      </c>
      <c r="P119" s="152">
        <v>40</v>
      </c>
      <c r="Q119" s="123">
        <v>17.3</v>
      </c>
      <c r="R119" s="123"/>
      <c r="S119" s="123">
        <v>19</v>
      </c>
      <c r="T119" s="152"/>
      <c r="U119" s="152"/>
      <c r="V119" s="152"/>
      <c r="W119" s="152"/>
      <c r="X119" s="90"/>
      <c r="Y119" s="92" t="s">
        <v>45</v>
      </c>
      <c r="Z119" s="92" t="str" cm="1">
        <f t="array" ref="Z119">IF(
ISNUMBER(FIND("A",$B119)),
$B119 &amp; IF(ISNUMBER(FIND("A",     INDEX($B120:$B$3247,MATCH(FALSE,ISBLANK($B120:$B$3247),0)))),"", INDEX($B120:$B$3247,MATCH(FALSE,ISBLANK($B120:$B$3247),0))  ),$Z118
)</f>
        <v>GA09U0375</v>
      </c>
      <c r="AA119" s="90" t="str" cm="1">
        <f t="array" ref="AA119">IF(
ISNUMBER(FIND("A",$C119)),
$C119 &amp; IF(ISNUMBER(FIND("A",     INDEX($C120:$C$3247,MATCH(FALSE,ISBLANK($C120:$C$3247),0)))),"", INDEX($C120:$C$3247,MATCH(FALSE,ISBLANK($C120:$C$3247),0))  ),$AA118
)</f>
        <v>MB 15A</v>
      </c>
      <c r="AB119" s="90" t="e">
        <f>_xlfn.IFNA(VLOOKUP(MBSchedule[[#This Row],[ow]], ETMRoutes, 3, FALSE),VLOOKUP(MBSchedule[[#This Row],[re]], ETMRoutes, 3, FALSE))</f>
        <v>#REF!</v>
      </c>
      <c r="AC11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MRG:*:CNC-*SVE*</v>
      </c>
      <c r="AD11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MRG:*:SVE-*CNC*</v>
      </c>
      <c r="AE119" s="90" t="str">
        <f>IF(ISNA(VLOOKUP(MBSchedule[[#This Row],[ow]], ETMRoutes, 3, FALSE)),IF(ISNA(VLOOKUP(MBSchedule[[#This Row],[re]], ETMRoutes, 3, FALSE)),"U","R"), "O")</f>
        <v>O</v>
      </c>
    </row>
    <row r="120" spans="1:31">
      <c r="A120" s="104" t="str">
        <f t="shared" si="1"/>
        <v>MRG</v>
      </c>
      <c r="B120" s="90"/>
      <c r="C120" s="90"/>
      <c r="D120" s="90" t="str">
        <f>_xlfn.IFNA(VLOOKUP(MBSchedule[[#This Row],[From-a]],Loc2Code,2,FALSE),"")</f>
        <v>CNC</v>
      </c>
      <c r="E120" s="90" t="str">
        <f>_xlfn.IFNA(VLOOKUP(MBSchedule[[#This Row],[Via-a]],Loc2Code,2,FALSE),"")</f>
        <v/>
      </c>
      <c r="F120" s="90" t="str">
        <f>_xlfn.IFNA(VLOOKUP(MBSchedule[[#This Row],[To-a]],Loc2Code,2,FALSE),"")</f>
        <v>KOA</v>
      </c>
      <c r="G120" s="90" t="str">
        <f>_xlfn.IFNA(VLOOKUP(MBSchedule[[#This Row],[From Code]],Code2Loc,2,FALSE),"")</f>
        <v>CANACONA</v>
      </c>
      <c r="H120" s="90" t="str">
        <f>_xlfn.IFNA(VLOOKUP(MBSchedule[[#This Row],[Via1 Code]],Code2Loc,2,FALSE),"")</f>
        <v/>
      </c>
      <c r="I120" s="90" t="str">
        <f>_xlfn.IFNA(VLOOKUP(MBSchedule[[#This Row],[Destination Code]],Code2Loc,2,FALSE),"")</f>
        <v>KHOLA</v>
      </c>
      <c r="J120" s="122">
        <f>TIME(TRUNC(MBSchedule[[#This Row],[Dept.]]),60*(MBSchedule[[#This Row],[Dept.]]-TRUNC(MBSchedule[[#This Row],[Dept.]]))/0.6,0)</f>
        <v>0.79861111111111116</v>
      </c>
      <c r="K120" s="122" t="str">
        <f>IF(ISBLANK(MBSchedule[[#This Row],[Via Dep]]),"", TIME(TRUNC(MBSchedule[[#This Row],[Via Dep]]),60*(MBSchedule[[#This Row],[Via Dep]]-TRUNC(MBSchedule[[#This Row],[Via Dep]]))/0.6,0))</f>
        <v/>
      </c>
      <c r="L120" s="122">
        <f>IF(ISBLANK(MBSchedule[[#This Row],[Arrv.]]),"", TIME(TRUNC(MBSchedule[[#This Row],[Arrv.]]),60*(MBSchedule[[#This Row],[Arrv.]]-TRUNC(MBSchedule[[#This Row],[Arrv.]]))/0.6,0))</f>
        <v>0.83333333333333337</v>
      </c>
      <c r="M120" s="90" t="s">
        <v>23</v>
      </c>
      <c r="N120" s="90"/>
      <c r="O120" s="90" t="s">
        <v>24</v>
      </c>
      <c r="P120" s="152">
        <v>17</v>
      </c>
      <c r="Q120" s="123">
        <v>19.100000000000001</v>
      </c>
      <c r="R120" s="90"/>
      <c r="S120" s="123">
        <v>20</v>
      </c>
      <c r="T120" s="152">
        <v>1</v>
      </c>
      <c r="U120" s="152">
        <v>1</v>
      </c>
      <c r="V120" s="152"/>
      <c r="W120" s="152"/>
      <c r="X120" s="129">
        <f>SUM(P115:P120)</f>
        <v>202</v>
      </c>
      <c r="Y120" s="98" t="s">
        <v>88</v>
      </c>
      <c r="Z120" s="98" t="str" cm="1">
        <f t="array" ref="Z120">IF(
ISNUMBER(FIND("A",$B120)),
$B120 &amp; IF(ISNUMBER(FIND("A",     INDEX($B121:$B$3247,MATCH(FALSE,ISBLANK($B121:$B$3247),0)))),"", INDEX($B121:$B$3247,MATCH(FALSE,ISBLANK($B121:$B$3247),0))  ),$Z119
)</f>
        <v>GA09U0375</v>
      </c>
      <c r="AA120" s="90" t="str" cm="1">
        <f t="array" ref="AA120">IF(
ISNUMBER(FIND("A",$C120)),
$C120 &amp; IF(ISNUMBER(FIND("A",     INDEX($C121:$C$3247,MATCH(FALSE,ISBLANK($C121:$C$3247),0)))),"", INDEX($C121:$C$3247,MATCH(FALSE,ISBLANK($C121:$C$3247),0))  ),$AA119
)</f>
        <v>MB 15A</v>
      </c>
      <c r="AB120" s="90" t="e">
        <f>_xlfn.IFNA(VLOOKUP(MBSchedule[[#This Row],[ow]], ETMRoutes, 3, FALSE),VLOOKUP(MBSchedule[[#This Row],[re]], ETMRoutes, 3, FALSE))</f>
        <v>#REF!</v>
      </c>
      <c r="AC12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12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120" s="90" t="str">
        <f>IF(ISNA(VLOOKUP(MBSchedule[[#This Row],[ow]], ETMRoutes, 3, FALSE)),IF(ISNA(VLOOKUP(MBSchedule[[#This Row],[re]], ETMRoutes, 3, FALSE)),"U","R"), "O")</f>
        <v>O</v>
      </c>
    </row>
    <row r="121" spans="1:31">
      <c r="A121" s="104" t="str">
        <f t="shared" si="1"/>
        <v>MRG</v>
      </c>
      <c r="B121" s="90" t="s">
        <v>89</v>
      </c>
      <c r="C121" s="90" t="s">
        <v>90</v>
      </c>
      <c r="D121" s="90" t="str">
        <f>_xlfn.IFNA(VLOOKUP(MBSchedule[[#This Row],[From-a]],Loc2Code,2,FALSE),"")</f>
        <v>KOA</v>
      </c>
      <c r="E121" s="90" t="str">
        <f>_xlfn.IFNA(VLOOKUP(MBSchedule[[#This Row],[Via-a]],Loc2Code,2,FALSE),"")</f>
        <v/>
      </c>
      <c r="F121" s="90" t="str">
        <f>_xlfn.IFNA(VLOOKUP(MBSchedule[[#This Row],[To-a]],Loc2Code,2,FALSE),"")</f>
        <v>CNC</v>
      </c>
      <c r="G121" s="90" t="str">
        <f>_xlfn.IFNA(VLOOKUP(MBSchedule[[#This Row],[From Code]],Code2Loc,2,FALSE),"")</f>
        <v>KHOLA</v>
      </c>
      <c r="H121" s="90" t="str">
        <f>_xlfn.IFNA(VLOOKUP(MBSchedule[[#This Row],[Via1 Code]],Code2Loc,2,FALSE),"")</f>
        <v/>
      </c>
      <c r="I121" s="90" t="str">
        <f>_xlfn.IFNA(VLOOKUP(MBSchedule[[#This Row],[Destination Code]],Code2Loc,2,FALSE),"")</f>
        <v>CANACONA</v>
      </c>
      <c r="J121" s="122">
        <f>TIME(TRUNC(MBSchedule[[#This Row],[Dept.]]),60*(MBSchedule[[#This Row],[Dept.]]-TRUNC(MBSchedule[[#This Row],[Dept.]]))/0.6,0)</f>
        <v>0.29166666666666669</v>
      </c>
      <c r="K121" s="122" t="str">
        <f>IF(ISBLANK(MBSchedule[[#This Row],[Via Dep]]),"", TIME(TRUNC(MBSchedule[[#This Row],[Via Dep]]),60*(MBSchedule[[#This Row],[Via Dep]]-TRUNC(MBSchedule[[#This Row],[Via Dep]]))/0.6,0))</f>
        <v/>
      </c>
      <c r="L121" s="122">
        <f>IF(ISBLANK(MBSchedule[[#This Row],[Arrv.]]),"", TIME(TRUNC(MBSchedule[[#This Row],[Arrv.]]),60*(MBSchedule[[#This Row],[Arrv.]]-TRUNC(MBSchedule[[#This Row],[Arrv.]]))/0.6,0))</f>
        <v>0.32291666666666669</v>
      </c>
      <c r="M121" s="90" t="s">
        <v>24</v>
      </c>
      <c r="N121" s="90"/>
      <c r="O121" s="90" t="s">
        <v>23</v>
      </c>
      <c r="P121" s="152">
        <v>17</v>
      </c>
      <c r="Q121" s="123">
        <v>7</v>
      </c>
      <c r="R121" s="90"/>
      <c r="S121" s="123">
        <v>7.45</v>
      </c>
      <c r="T121" s="152"/>
      <c r="U121" s="152"/>
      <c r="V121" s="152"/>
      <c r="W121" s="152"/>
      <c r="X121" s="90"/>
      <c r="Y121" s="98"/>
      <c r="Z121" s="98" t="str" cm="1">
        <f t="array" ref="Z121">IF(
ISNUMBER(FIND("A",$B121)),
$B121 &amp; IF(ISNUMBER(FIND("A",     INDEX($B122:$B$3247,MATCH(FALSE,ISBLANK($B122:$B$3247),0)))),"", INDEX($B122:$B$3247,MATCH(FALSE,ISBLANK($B122:$B$3247),0))  ),$Z120
)</f>
        <v>GA09U3385</v>
      </c>
      <c r="AA121" s="90" t="str" cm="1">
        <f t="array" ref="AA121">IF(
ISNUMBER(FIND("A",$C121)),
$C121 &amp; IF(ISNUMBER(FIND("A",     INDEX($C122:$C$3247,MATCH(FALSE,ISBLANK($C122:$C$3247),0)))),"", INDEX($C122:$C$3247,MATCH(FALSE,ISBLANK($C122:$C$3247),0))  ),$AA120
)</f>
        <v>MB 16A</v>
      </c>
      <c r="AB121" s="90" t="e">
        <f>_xlfn.IFNA(VLOOKUP(MBSchedule[[#This Row],[ow]], ETMRoutes, 3, FALSE),VLOOKUP(MBSchedule[[#This Row],[re]], ETMRoutes, 3, FALSE))</f>
        <v>#REF!</v>
      </c>
      <c r="AC12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D12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E121" s="90" t="str">
        <f>IF(ISNA(VLOOKUP(MBSchedule[[#This Row],[ow]], ETMRoutes, 3, FALSE)),IF(ISNA(VLOOKUP(MBSchedule[[#This Row],[re]], ETMRoutes, 3, FALSE)),"U","R"), "O")</f>
        <v>O</v>
      </c>
    </row>
    <row r="122" spans="1:31">
      <c r="A122" s="104" t="str">
        <f t="shared" si="1"/>
        <v>MRG</v>
      </c>
      <c r="B122" s="90"/>
      <c r="C122" s="90"/>
      <c r="D122" s="90" t="str">
        <f>_xlfn.IFNA(VLOOKUP(MBSchedule[[#This Row],[From-a]],Loc2Code,2,FALSE),"")</f>
        <v>CNC</v>
      </c>
      <c r="E122" s="90" t="str">
        <f>_xlfn.IFNA(VLOOKUP(MBSchedule[[#This Row],[Via-a]],Loc2Code,2,FALSE),"")</f>
        <v/>
      </c>
      <c r="F122" s="90" t="s">
        <v>2600</v>
      </c>
      <c r="G122" s="90" t="str">
        <f>_xlfn.IFNA(VLOOKUP(MBSchedule[[#This Row],[From Code]],Code2Loc,2,FALSE),"")</f>
        <v>CANACONA</v>
      </c>
      <c r="H122" s="90" t="str">
        <f>_xlfn.IFNA(VLOOKUP(MBSchedule[[#This Row],[Via1 Code]],Code2Loc,2,FALSE),"")</f>
        <v/>
      </c>
      <c r="I122" s="90" t="str">
        <f>_xlfn.IFNA(VLOOKUP(MBSchedule[[#This Row],[Destination Code]],Code2Loc,2,FALSE),"")</f>
        <v>SAVERDEM</v>
      </c>
      <c r="J122" s="122">
        <f>TIME(TRUNC(MBSchedule[[#This Row],[Dept.]]),60*(MBSchedule[[#This Row],[Dept.]]-TRUNC(MBSchedule[[#This Row],[Dept.]]))/0.6,0)</f>
        <v>0.35069444444444442</v>
      </c>
      <c r="K122" s="122" t="str">
        <f>IF(ISBLANK(MBSchedule[[#This Row],[Via Dep]]),"", TIME(TRUNC(MBSchedule[[#This Row],[Via Dep]]),60*(MBSchedule[[#This Row],[Via Dep]]-TRUNC(MBSchedule[[#This Row],[Via Dep]]))/0.6,0))</f>
        <v/>
      </c>
      <c r="L122" s="122">
        <f>IF(ISBLANK(MBSchedule[[#This Row],[Arrv.]]),"", TIME(TRUNC(MBSchedule[[#This Row],[Arrv.]]),60*(MBSchedule[[#This Row],[Arrv.]]-TRUNC(MBSchedule[[#This Row],[Arrv.]]))/0.6,0))</f>
        <v>0.40277777777777773</v>
      </c>
      <c r="M122" s="90" t="s">
        <v>23</v>
      </c>
      <c r="N122" s="90"/>
      <c r="O122" s="90" t="s">
        <v>86</v>
      </c>
      <c r="P122" s="152">
        <v>40</v>
      </c>
      <c r="Q122" s="123">
        <v>8.25</v>
      </c>
      <c r="R122" s="90"/>
      <c r="S122" s="123">
        <v>9.4</v>
      </c>
      <c r="T122" s="152"/>
      <c r="U122" s="152"/>
      <c r="V122" s="152"/>
      <c r="W122" s="152"/>
      <c r="X122" s="90"/>
      <c r="Y122" s="98" t="s">
        <v>334</v>
      </c>
      <c r="Z122" s="98" t="str" cm="1">
        <f t="array" ref="Z122">IF(
ISNUMBER(FIND("A",$B122)),
$B122 &amp; IF(ISNUMBER(FIND("A",     INDEX($B123:$B$3247,MATCH(FALSE,ISBLANK($B123:$B$3247),0)))),"", INDEX($B123:$B$3247,MATCH(FALSE,ISBLANK($B123:$B$3247),0))  ),$Z121
)</f>
        <v>GA09U3385</v>
      </c>
      <c r="AA122" s="90" t="str" cm="1">
        <f t="array" ref="AA122">IF(
ISNUMBER(FIND("A",$C122)),
$C122 &amp; IF(ISNUMBER(FIND("A",     INDEX($C123:$C$3247,MATCH(FALSE,ISBLANK($C123:$C$3247),0)))),"", INDEX($C123:$C$3247,MATCH(FALSE,ISBLANK($C123:$C$3247),0))  ),$AA121
)</f>
        <v>MB 16A</v>
      </c>
      <c r="AB122" s="90" t="e">
        <f>_xlfn.IFNA(VLOOKUP(MBSchedule[[#This Row],[ow]], ETMRoutes, 3, FALSE),VLOOKUP(MBSchedule[[#This Row],[re]], ETMRoutes, 3, FALSE))</f>
        <v>#REF!</v>
      </c>
      <c r="AC12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MRG:*:SVE-*CNC*</v>
      </c>
      <c r="AD12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MRG:*:CNC-*SVE*</v>
      </c>
      <c r="AE122" s="90" t="str">
        <f>IF(ISNA(VLOOKUP(MBSchedule[[#This Row],[ow]], ETMRoutes, 3, FALSE)),IF(ISNA(VLOOKUP(MBSchedule[[#This Row],[re]], ETMRoutes, 3, FALSE)),"U","R"), "O")</f>
        <v>O</v>
      </c>
    </row>
    <row r="123" spans="1:31">
      <c r="A123" s="104" t="str">
        <f t="shared" si="1"/>
        <v>MRG</v>
      </c>
      <c r="B123" s="90"/>
      <c r="C123" s="90"/>
      <c r="D123" s="90" t="s">
        <v>2600</v>
      </c>
      <c r="E123" s="90" t="str">
        <f>_xlfn.IFNA(VLOOKUP(MBSchedule[[#This Row],[Via-a]],Loc2Code,2,FALSE),"")</f>
        <v/>
      </c>
      <c r="F123" s="90" t="str">
        <f>_xlfn.IFNA(VLOOKUP(MBSchedule[[#This Row],[To-a]],Loc2Code,2,FALSE),"")</f>
        <v>SGM</v>
      </c>
      <c r="G123" s="90" t="str">
        <f>_xlfn.IFNA(VLOOKUP(MBSchedule[[#This Row],[From Code]],Code2Loc,2,FALSE),"")</f>
        <v>SAVERDEM</v>
      </c>
      <c r="H123" s="90" t="str">
        <f>_xlfn.IFNA(VLOOKUP(MBSchedule[[#This Row],[Via1 Code]],Code2Loc,2,FALSE),"")</f>
        <v/>
      </c>
      <c r="I123" s="90" t="str">
        <f>_xlfn.IFNA(VLOOKUP(MBSchedule[[#This Row],[Destination Code]],Code2Loc,2,FALSE),"")</f>
        <v>SANGUEM</v>
      </c>
      <c r="J123" s="122">
        <f>TIME(TRUNC(MBSchedule[[#This Row],[Dept.]]),60*(MBSchedule[[#This Row],[Dept.]]-TRUNC(MBSchedule[[#This Row],[Dept.]]))/0.6,0)</f>
        <v>0.40625</v>
      </c>
      <c r="K123" s="122" t="str">
        <f>IF(ISBLANK(MBSchedule[[#This Row],[Via Dep]]),"", TIME(TRUNC(MBSchedule[[#This Row],[Via Dep]]),60*(MBSchedule[[#This Row],[Via Dep]]-TRUNC(MBSchedule[[#This Row],[Via Dep]]))/0.6,0))</f>
        <v/>
      </c>
      <c r="L123" s="122">
        <f>IF(ISBLANK(MBSchedule[[#This Row],[Arrv.]]),"", TIME(TRUNC(MBSchedule[[#This Row],[Arrv.]]),60*(MBSchedule[[#This Row],[Arrv.]]-TRUNC(MBSchedule[[#This Row],[Arrv.]]))/0.6,0))</f>
        <v>0.41666666666666669</v>
      </c>
      <c r="M123" s="90" t="s">
        <v>86</v>
      </c>
      <c r="N123" s="90"/>
      <c r="O123" s="90" t="s">
        <v>92</v>
      </c>
      <c r="P123" s="152">
        <v>7</v>
      </c>
      <c r="Q123" s="123">
        <v>9.4499999999999993</v>
      </c>
      <c r="R123" s="90"/>
      <c r="S123" s="123">
        <v>10</v>
      </c>
      <c r="T123" s="152"/>
      <c r="U123" s="152"/>
      <c r="V123" s="152"/>
      <c r="W123" s="152"/>
      <c r="X123" s="90"/>
      <c r="Y123" s="98"/>
      <c r="Z123" s="98" t="str" cm="1">
        <f t="array" ref="Z123">IF(
ISNUMBER(FIND("A",$B123)),
$B123 &amp; IF(ISNUMBER(FIND("A",     INDEX($B124:$B$3247,MATCH(FALSE,ISBLANK($B124:$B$3247),0)))),"", INDEX($B124:$B$3247,MATCH(FALSE,ISBLANK($B124:$B$3247),0))  ),$Z122
)</f>
        <v>GA09U3385</v>
      </c>
      <c r="AA123" s="90" t="str" cm="1">
        <f t="array" ref="AA123">IF(
ISNUMBER(FIND("A",$C123)),
$C123 &amp; IF(ISNUMBER(FIND("A",     INDEX($C124:$C$3247,MATCH(FALSE,ISBLANK($C124:$C$3247),0)))),"", INDEX($C124:$C$3247,MATCH(FALSE,ISBLANK($C124:$C$3247),0))  ),$AA122
)</f>
        <v>MB 16A</v>
      </c>
      <c r="AB123" s="90" t="e">
        <f>_xlfn.IFNA(VLOOKUP(MBSchedule[[#This Row],[ow]], ETMRoutes, 3, FALSE),VLOOKUP(MBSchedule[[#This Row],[re]], ETMRoutes, 3, FALSE))</f>
        <v>#REF!</v>
      </c>
      <c r="AC12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MRG:*:SGM-*SVE*</v>
      </c>
      <c r="AD12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MRG:*:SVE-*SGM*</v>
      </c>
      <c r="AE123" s="90" t="str">
        <f>IF(ISNA(VLOOKUP(MBSchedule[[#This Row],[ow]], ETMRoutes, 3, FALSE)),IF(ISNA(VLOOKUP(MBSchedule[[#This Row],[re]], ETMRoutes, 3, FALSE)),"U","R"), "O")</f>
        <v>O</v>
      </c>
    </row>
    <row r="124" spans="1:31">
      <c r="A124" s="104" t="str">
        <f t="shared" si="1"/>
        <v>MRG</v>
      </c>
      <c r="B124" s="90"/>
      <c r="C124" s="90"/>
      <c r="D124" s="90" t="str">
        <f>_xlfn.IFNA(VLOOKUP(MBSchedule[[#This Row],[From-a]],Loc2Code,2,FALSE),"")</f>
        <v>SGM</v>
      </c>
      <c r="E124" s="90" t="str">
        <f>_xlfn.IFNA(VLOOKUP(MBSchedule[[#This Row],[Via-a]],Loc2Code,2,FALSE),"")</f>
        <v/>
      </c>
      <c r="F124" s="90" t="s">
        <v>2600</v>
      </c>
      <c r="G124" s="90" t="str">
        <f>_xlfn.IFNA(VLOOKUP(MBSchedule[[#This Row],[From Code]],Code2Loc,2,FALSE),"")</f>
        <v>SANGUEM</v>
      </c>
      <c r="H124" s="90" t="str">
        <f>_xlfn.IFNA(VLOOKUP(MBSchedule[[#This Row],[Via1 Code]],Code2Loc,2,FALSE),"")</f>
        <v/>
      </c>
      <c r="I124" s="90" t="str">
        <f>_xlfn.IFNA(VLOOKUP(MBSchedule[[#This Row],[Destination Code]],Code2Loc,2,FALSE),"")</f>
        <v>SAVERDEM</v>
      </c>
      <c r="J124" s="122">
        <f>TIME(TRUNC(MBSchedule[[#This Row],[Dept.]]),60*(MBSchedule[[#This Row],[Dept.]]-TRUNC(MBSchedule[[#This Row],[Dept.]]))/0.6,0)</f>
        <v>0.4236111111111111</v>
      </c>
      <c r="K124" s="122" t="str">
        <f>IF(ISBLANK(MBSchedule[[#This Row],[Via Dep]]),"", TIME(TRUNC(MBSchedule[[#This Row],[Via Dep]]),60*(MBSchedule[[#This Row],[Via Dep]]-TRUNC(MBSchedule[[#This Row],[Via Dep]]))/0.6,0))</f>
        <v/>
      </c>
      <c r="L124" s="122">
        <f>IF(ISBLANK(MBSchedule[[#This Row],[Arrv.]]),"", TIME(TRUNC(MBSchedule[[#This Row],[Arrv.]]),60*(MBSchedule[[#This Row],[Arrv.]]-TRUNC(MBSchedule[[#This Row],[Arrv.]]))/0.6,0))</f>
        <v>0.4375</v>
      </c>
      <c r="M124" s="90" t="s">
        <v>92</v>
      </c>
      <c r="N124" s="90"/>
      <c r="O124" s="90" t="s">
        <v>86</v>
      </c>
      <c r="P124" s="152">
        <v>7</v>
      </c>
      <c r="Q124" s="123">
        <v>10.1</v>
      </c>
      <c r="R124" s="90"/>
      <c r="S124" s="123">
        <v>10.3</v>
      </c>
      <c r="T124" s="152"/>
      <c r="U124" s="152"/>
      <c r="V124" s="152"/>
      <c r="W124" s="152"/>
      <c r="X124" s="90"/>
      <c r="Y124" s="98"/>
      <c r="Z124" s="98" t="str" cm="1">
        <f t="array" ref="Z124">IF(
ISNUMBER(FIND("A",$B124)),
$B124 &amp; IF(ISNUMBER(FIND("A",     INDEX($B125:$B$3247,MATCH(FALSE,ISBLANK($B125:$B$3247),0)))),"", INDEX($B125:$B$3247,MATCH(FALSE,ISBLANK($B125:$B$3247),0))  ),$Z123
)</f>
        <v>GA09U3385</v>
      </c>
      <c r="AA124" s="90" t="str" cm="1">
        <f t="array" ref="AA124">IF(
ISNUMBER(FIND("A",$C124)),
$C124 &amp; IF(ISNUMBER(FIND("A",     INDEX($C125:$C$3247,MATCH(FALSE,ISBLANK($C125:$C$3247),0)))),"", INDEX($C125:$C$3247,MATCH(FALSE,ISBLANK($C125:$C$3247),0))  ),$AA123
)</f>
        <v>MB 16A</v>
      </c>
      <c r="AB124" s="90" t="e">
        <f>_xlfn.IFNA(VLOOKUP(MBSchedule[[#This Row],[ow]], ETMRoutes, 3, FALSE),VLOOKUP(MBSchedule[[#This Row],[re]], ETMRoutes, 3, FALSE))</f>
        <v>#REF!</v>
      </c>
      <c r="AC12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MRG:*:SVE-*SGM*</v>
      </c>
      <c r="AD12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MRG:*:SGM-*SVE*</v>
      </c>
      <c r="AE124" s="90" t="str">
        <f>IF(ISNA(VLOOKUP(MBSchedule[[#This Row],[ow]], ETMRoutes, 3, FALSE)),IF(ISNA(VLOOKUP(MBSchedule[[#This Row],[re]], ETMRoutes, 3, FALSE)),"U","R"), "O")</f>
        <v>O</v>
      </c>
    </row>
    <row r="125" spans="1:31" ht="15.75" customHeight="1">
      <c r="A125" s="104" t="str">
        <f t="shared" si="1"/>
        <v>MRG</v>
      </c>
      <c r="B125" s="90"/>
      <c r="C125" s="90"/>
      <c r="D125" s="90" t="s">
        <v>2600</v>
      </c>
      <c r="E125" s="90" t="str">
        <f>_xlfn.IFNA(VLOOKUP(MBSchedule[[#This Row],[Via-a]],Loc2Code,2,FALSE),"")</f>
        <v/>
      </c>
      <c r="F125" s="90" t="str">
        <f>_xlfn.IFNA(VLOOKUP(MBSchedule[[#This Row],[To-a]],Loc2Code,2,FALSE),"")</f>
        <v>CNC</v>
      </c>
      <c r="G125" s="90" t="str">
        <f>_xlfn.IFNA(VLOOKUP(MBSchedule[[#This Row],[From Code]],Code2Loc,2,FALSE),"")</f>
        <v>SAVERDEM</v>
      </c>
      <c r="H125" s="90" t="str">
        <f>_xlfn.IFNA(VLOOKUP(MBSchedule[[#This Row],[Via1 Code]],Code2Loc,2,FALSE),"")</f>
        <v/>
      </c>
      <c r="I125" s="90" t="str">
        <f>_xlfn.IFNA(VLOOKUP(MBSchedule[[#This Row],[Destination Code]],Code2Loc,2,FALSE),"")</f>
        <v>CANACONA</v>
      </c>
      <c r="J125" s="122">
        <f>TIME(TRUNC(MBSchedule[[#This Row],[Dept.]]),60*(MBSchedule[[#This Row],[Dept.]]-TRUNC(MBSchedule[[#This Row],[Dept.]]))/0.6,0)</f>
        <v>0.44444444444444442</v>
      </c>
      <c r="K125" s="122" t="str">
        <f>IF(ISBLANK(MBSchedule[[#This Row],[Via Dep]]),"", TIME(TRUNC(MBSchedule[[#This Row],[Via Dep]]),60*(MBSchedule[[#This Row],[Via Dep]]-TRUNC(MBSchedule[[#This Row],[Via Dep]]))/0.6,0))</f>
        <v/>
      </c>
      <c r="L125" s="122">
        <f>IF(ISBLANK(MBSchedule[[#This Row],[Arrv.]]),"", TIME(TRUNC(MBSchedule[[#This Row],[Arrv.]]),60*(MBSchedule[[#This Row],[Arrv.]]-TRUNC(MBSchedule[[#This Row],[Arrv.]]))/0.6,0))</f>
        <v>0.49652777777777773</v>
      </c>
      <c r="M125" s="90" t="s">
        <v>86</v>
      </c>
      <c r="N125" s="90"/>
      <c r="O125" s="90" t="s">
        <v>23</v>
      </c>
      <c r="P125" s="152">
        <v>40</v>
      </c>
      <c r="Q125" s="123">
        <v>10.4</v>
      </c>
      <c r="R125" s="90"/>
      <c r="S125" s="123">
        <v>11.55</v>
      </c>
      <c r="T125" s="152"/>
      <c r="U125" s="152"/>
      <c r="V125" s="152"/>
      <c r="W125" s="152"/>
      <c r="X125" s="90"/>
      <c r="Y125" s="98" t="s">
        <v>334</v>
      </c>
      <c r="Z125" s="98" t="str" cm="1">
        <f t="array" ref="Z125">IF(
ISNUMBER(FIND("A",$B125)),
$B125 &amp; IF(ISNUMBER(FIND("A",     INDEX($B126:$B$3247,MATCH(FALSE,ISBLANK($B126:$B$3247),0)))),"", INDEX($B126:$B$3247,MATCH(FALSE,ISBLANK($B126:$B$3247),0))  ),$Z124
)</f>
        <v>GA09U3385</v>
      </c>
      <c r="AA125" s="90" t="str" cm="1">
        <f t="array" ref="AA125">IF(
ISNUMBER(FIND("A",$C125)),
$C125 &amp; IF(ISNUMBER(FIND("A",     INDEX($C126:$C$3247,MATCH(FALSE,ISBLANK($C126:$C$3247),0)))),"", INDEX($C126:$C$3247,MATCH(FALSE,ISBLANK($C126:$C$3247),0))  ),$AA124
)</f>
        <v>MB 16A</v>
      </c>
      <c r="AB125" s="90" t="e">
        <f>_xlfn.IFNA(VLOOKUP(MBSchedule[[#This Row],[ow]], ETMRoutes, 3, FALSE),VLOOKUP(MBSchedule[[#This Row],[re]], ETMRoutes, 3, FALSE))</f>
        <v>#REF!</v>
      </c>
      <c r="AC12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MRG:*:CNC-*SVE*</v>
      </c>
      <c r="AD12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MRG:*:SVE-*CNC*</v>
      </c>
      <c r="AE125" s="90" t="str">
        <f>IF(ISNA(VLOOKUP(MBSchedule[[#This Row],[ow]], ETMRoutes, 3, FALSE)),IF(ISNA(VLOOKUP(MBSchedule[[#This Row],[re]], ETMRoutes, 3, FALSE)),"U","R"), "O")</f>
        <v>O</v>
      </c>
    </row>
    <row r="126" spans="1:31">
      <c r="A126" s="104" t="str">
        <f t="shared" si="1"/>
        <v>MRG</v>
      </c>
      <c r="B126" s="90"/>
      <c r="C126" s="90"/>
      <c r="D126" s="90" t="str">
        <f>_xlfn.IFNA(VLOOKUP(MBSchedule[[#This Row],[From-a]],Loc2Code,2,FALSE),"")</f>
        <v>CNC</v>
      </c>
      <c r="E126" s="90" t="str">
        <f>_xlfn.IFNA(VLOOKUP(MBSchedule[[#This Row],[Via-a]],Loc2Code,2,FALSE),"")</f>
        <v/>
      </c>
      <c r="F126" s="90" t="str">
        <f>_xlfn.IFNA(VLOOKUP(MBSchedule[[#This Row],[To-a]],Loc2Code,2,FALSE),"")</f>
        <v>KOA</v>
      </c>
      <c r="G126" s="90" t="str">
        <f>_xlfn.IFNA(VLOOKUP(MBSchedule[[#This Row],[From Code]],Code2Loc,2,FALSE),"")</f>
        <v>CANACONA</v>
      </c>
      <c r="H126" s="90" t="str">
        <f>_xlfn.IFNA(VLOOKUP(MBSchedule[[#This Row],[Via1 Code]],Code2Loc,2,FALSE),"")</f>
        <v/>
      </c>
      <c r="I126" s="90" t="str">
        <f>_xlfn.IFNA(VLOOKUP(MBSchedule[[#This Row],[Destination Code]],Code2Loc,2,FALSE),"")</f>
        <v>KHOLA</v>
      </c>
      <c r="J126" s="122">
        <f>TIME(TRUNC(MBSchedule[[#This Row],[Dept.]]),60*(MBSchedule[[#This Row],[Dept.]]-TRUNC(MBSchedule[[#This Row],[Dept.]]))/0.6,0)</f>
        <v>0.50694444444444442</v>
      </c>
      <c r="K126" s="122" t="str">
        <f>IF(ISBLANK(MBSchedule[[#This Row],[Via Dep]]),"", TIME(TRUNC(MBSchedule[[#This Row],[Via Dep]]),60*(MBSchedule[[#This Row],[Via Dep]]-TRUNC(MBSchedule[[#This Row],[Via Dep]]))/0.6,0))</f>
        <v/>
      </c>
      <c r="L126" s="122">
        <f>IF(ISBLANK(MBSchedule[[#This Row],[Arrv.]]),"", TIME(TRUNC(MBSchedule[[#This Row],[Arrv.]]),60*(MBSchedule[[#This Row],[Arrv.]]-TRUNC(MBSchedule[[#This Row],[Arrv.]]))/0.6,0))</f>
        <v>0.53819444444444442</v>
      </c>
      <c r="M126" s="90" t="s">
        <v>23</v>
      </c>
      <c r="N126" s="90"/>
      <c r="O126" s="90" t="s">
        <v>24</v>
      </c>
      <c r="P126" s="152">
        <v>17</v>
      </c>
      <c r="Q126" s="123">
        <v>12.1</v>
      </c>
      <c r="R126" s="90"/>
      <c r="S126" s="123">
        <v>12.55</v>
      </c>
      <c r="T126" s="152"/>
      <c r="U126" s="152"/>
      <c r="V126" s="152"/>
      <c r="W126" s="152"/>
      <c r="X126" s="90"/>
      <c r="Y126" s="98"/>
      <c r="Z126" s="98" t="str" cm="1">
        <f t="array" ref="Z126">IF(
ISNUMBER(FIND("A",$B126)),
$B126 &amp; IF(ISNUMBER(FIND("A",     INDEX($B127:$B$3247,MATCH(FALSE,ISBLANK($B127:$B$3247),0)))),"", INDEX($B127:$B$3247,MATCH(FALSE,ISBLANK($B127:$B$3247),0))  ),$Z125
)</f>
        <v>GA09U3385</v>
      </c>
      <c r="AA126" s="90" t="str" cm="1">
        <f t="array" ref="AA126">IF(
ISNUMBER(FIND("A",$C126)),
$C126 &amp; IF(ISNUMBER(FIND("A",     INDEX($C127:$C$3247,MATCH(FALSE,ISBLANK($C127:$C$3247),0)))),"", INDEX($C127:$C$3247,MATCH(FALSE,ISBLANK($C127:$C$3247),0))  ),$AA125
)</f>
        <v>MB 16A</v>
      </c>
      <c r="AB126" s="90" t="e">
        <f>_xlfn.IFNA(VLOOKUP(MBSchedule[[#This Row],[ow]], ETMRoutes, 3, FALSE),VLOOKUP(MBSchedule[[#This Row],[re]], ETMRoutes, 3, FALSE))</f>
        <v>#REF!</v>
      </c>
      <c r="AC12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12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126" s="90" t="str">
        <f>IF(ISNA(VLOOKUP(MBSchedule[[#This Row],[ow]], ETMRoutes, 3, FALSE)),IF(ISNA(VLOOKUP(MBSchedule[[#This Row],[re]], ETMRoutes, 3, FALSE)),"U","R"), "O")</f>
        <v>O</v>
      </c>
    </row>
    <row r="127" spans="1:31">
      <c r="A127" s="104" t="str">
        <f t="shared" si="1"/>
        <v>MRG</v>
      </c>
      <c r="B127" s="90"/>
      <c r="C127" s="90"/>
      <c r="D127" s="90" t="str">
        <f>_xlfn.IFNA(VLOOKUP(MBSchedule[[#This Row],[From-a]],Loc2Code,2,FALSE),"")</f>
        <v>KOA</v>
      </c>
      <c r="E127" s="90" t="str">
        <f>_xlfn.IFNA(VLOOKUP(MBSchedule[[#This Row],[Via-a]],Loc2Code,2,FALSE),"")</f>
        <v/>
      </c>
      <c r="F127" s="90" t="str">
        <f>_xlfn.IFNA(VLOOKUP(MBSchedule[[#This Row],[To-a]],Loc2Code,2,FALSE),"")</f>
        <v>CNC</v>
      </c>
      <c r="G127" s="90" t="str">
        <f>_xlfn.IFNA(VLOOKUP(MBSchedule[[#This Row],[From Code]],Code2Loc,2,FALSE),"")</f>
        <v>KHOLA</v>
      </c>
      <c r="H127" s="90" t="str">
        <f>_xlfn.IFNA(VLOOKUP(MBSchedule[[#This Row],[Via1 Code]],Code2Loc,2,FALSE),"")</f>
        <v/>
      </c>
      <c r="I127" s="90" t="str">
        <f>_xlfn.IFNA(VLOOKUP(MBSchedule[[#This Row],[Destination Code]],Code2Loc,2,FALSE),"")</f>
        <v>CANACONA</v>
      </c>
      <c r="J127" s="122">
        <f>TIME(TRUNC(MBSchedule[[#This Row],[Dept.]]),60*(MBSchedule[[#This Row],[Dept.]]-TRUNC(MBSchedule[[#This Row],[Dept.]]))/0.6,0)</f>
        <v>0.55555555555555558</v>
      </c>
      <c r="K127" s="122" t="str">
        <f>IF(ISBLANK(MBSchedule[[#This Row],[Via Dep]]),"", TIME(TRUNC(MBSchedule[[#This Row],[Via Dep]]),60*(MBSchedule[[#This Row],[Via Dep]]-TRUNC(MBSchedule[[#This Row],[Via Dep]]))/0.6,0))</f>
        <v/>
      </c>
      <c r="L127" s="122">
        <f>IF(ISBLANK(MBSchedule[[#This Row],[Arrv.]]),"", TIME(TRUNC(MBSchedule[[#This Row],[Arrv.]]),60*(MBSchedule[[#This Row],[Arrv.]]-TRUNC(MBSchedule[[#This Row],[Arrv.]]))/0.6,0))</f>
        <v>0.58680555555555558</v>
      </c>
      <c r="M127" s="90" t="s">
        <v>24</v>
      </c>
      <c r="N127" s="90"/>
      <c r="O127" s="90" t="s">
        <v>23</v>
      </c>
      <c r="P127" s="152">
        <v>17</v>
      </c>
      <c r="Q127" s="123">
        <v>13.2</v>
      </c>
      <c r="R127" s="90"/>
      <c r="S127" s="123">
        <v>14.05</v>
      </c>
      <c r="T127" s="152"/>
      <c r="U127" s="152"/>
      <c r="V127" s="152"/>
      <c r="W127" s="152"/>
      <c r="X127" s="90"/>
      <c r="Y127" s="98"/>
      <c r="Z127" s="98" t="str" cm="1">
        <f t="array" ref="Z127">IF(
ISNUMBER(FIND("A",$B127)),
$B127 &amp; IF(ISNUMBER(FIND("A",     INDEX($B128:$B$3247,MATCH(FALSE,ISBLANK($B128:$B$3247),0)))),"", INDEX($B128:$B$3247,MATCH(FALSE,ISBLANK($B128:$B$3247),0))  ),$Z126
)</f>
        <v>GA09U3385</v>
      </c>
      <c r="AA127" s="90" t="str" cm="1">
        <f t="array" ref="AA127">IF(
ISNUMBER(FIND("A",$C127)),
$C127 &amp; IF(ISNUMBER(FIND("A",     INDEX($C128:$C$3247,MATCH(FALSE,ISBLANK($C128:$C$3247),0)))),"", INDEX($C128:$C$3247,MATCH(FALSE,ISBLANK($C128:$C$3247),0))  ),$AA126
)</f>
        <v>MB 16A</v>
      </c>
      <c r="AB127" s="90" t="e">
        <f>_xlfn.IFNA(VLOOKUP(MBSchedule[[#This Row],[ow]], ETMRoutes, 3, FALSE),VLOOKUP(MBSchedule[[#This Row],[re]], ETMRoutes, 3, FALSE))</f>
        <v>#REF!</v>
      </c>
      <c r="AC12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D12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E127" s="90" t="str">
        <f>IF(ISNA(VLOOKUP(MBSchedule[[#This Row],[ow]], ETMRoutes, 3, FALSE)),IF(ISNA(VLOOKUP(MBSchedule[[#This Row],[re]], ETMRoutes, 3, FALSE)),"U","R"), "O")</f>
        <v>O</v>
      </c>
    </row>
    <row r="128" spans="1:31">
      <c r="A128" s="104" t="str">
        <f t="shared" si="1"/>
        <v>MRG</v>
      </c>
      <c r="B128" s="90"/>
      <c r="C128" s="90"/>
      <c r="D128" s="90" t="str">
        <f>_xlfn.IFNA(VLOOKUP(MBSchedule[[#This Row],[From-a]],Loc2Code,2,FALSE),"")</f>
        <v>CNC</v>
      </c>
      <c r="E128" s="90" t="str">
        <f>_xlfn.IFNA(VLOOKUP(MBSchedule[[#This Row],[Via-a]],Loc2Code,2,FALSE),"")</f>
        <v/>
      </c>
      <c r="F128" s="90" t="s">
        <v>2600</v>
      </c>
      <c r="G128" s="90" t="str">
        <f>_xlfn.IFNA(VLOOKUP(MBSchedule[[#This Row],[From Code]],Code2Loc,2,FALSE),"")</f>
        <v>CANACONA</v>
      </c>
      <c r="H128" s="90" t="str">
        <f>_xlfn.IFNA(VLOOKUP(MBSchedule[[#This Row],[Via1 Code]],Code2Loc,2,FALSE),"")</f>
        <v/>
      </c>
      <c r="I128" s="90" t="str">
        <f>_xlfn.IFNA(VLOOKUP(MBSchedule[[#This Row],[Destination Code]],Code2Loc,2,FALSE),"")</f>
        <v>SAVERDEM</v>
      </c>
      <c r="J128" s="122">
        <f>TIME(TRUNC(MBSchedule[[#This Row],[Dept.]]),60*(MBSchedule[[#This Row],[Dept.]]-TRUNC(MBSchedule[[#This Row],[Dept.]]))/0.6,0)</f>
        <v>0.59375</v>
      </c>
      <c r="K128" s="122" t="str">
        <f>IF(ISBLANK(MBSchedule[[#This Row],[Via Dep]]),"", TIME(TRUNC(MBSchedule[[#This Row],[Via Dep]]),60*(MBSchedule[[#This Row],[Via Dep]]-TRUNC(MBSchedule[[#This Row],[Via Dep]]))/0.6,0))</f>
        <v/>
      </c>
      <c r="L128" s="122">
        <f>IF(ISBLANK(MBSchedule[[#This Row],[Arrv.]]),"", TIME(TRUNC(MBSchedule[[#This Row],[Arrv.]]),60*(MBSchedule[[#This Row],[Arrv.]]-TRUNC(MBSchedule[[#This Row],[Arrv.]]))/0.6,0))</f>
        <v>0.63541666666666663</v>
      </c>
      <c r="M128" s="90" t="s">
        <v>23</v>
      </c>
      <c r="N128" s="90"/>
      <c r="O128" s="90" t="s">
        <v>86</v>
      </c>
      <c r="P128" s="152">
        <v>40</v>
      </c>
      <c r="Q128" s="123">
        <v>14.15</v>
      </c>
      <c r="R128" s="90"/>
      <c r="S128" s="123">
        <v>15.15</v>
      </c>
      <c r="T128" s="152"/>
      <c r="U128" s="152"/>
      <c r="V128" s="152"/>
      <c r="W128" s="152"/>
      <c r="X128" s="90"/>
      <c r="Y128" s="98" t="s">
        <v>334</v>
      </c>
      <c r="Z128" s="98" t="str" cm="1">
        <f t="array" ref="Z128">IF(
ISNUMBER(FIND("A",$B128)),
$B128 &amp; IF(ISNUMBER(FIND("A",     INDEX($B129:$B$3247,MATCH(FALSE,ISBLANK($B129:$B$3247),0)))),"", INDEX($B129:$B$3247,MATCH(FALSE,ISBLANK($B129:$B$3247),0))  ),$Z127
)</f>
        <v>GA09U3385</v>
      </c>
      <c r="AA128" s="90" t="str" cm="1">
        <f t="array" ref="AA128">IF(
ISNUMBER(FIND("A",$C128)),
$C128 &amp; IF(ISNUMBER(FIND("A",     INDEX($C129:$C$3247,MATCH(FALSE,ISBLANK($C129:$C$3247),0)))),"", INDEX($C129:$C$3247,MATCH(FALSE,ISBLANK($C129:$C$3247),0))  ),$AA127
)</f>
        <v>MB 16A</v>
      </c>
      <c r="AB128" s="90" t="e">
        <f>_xlfn.IFNA(VLOOKUP(MBSchedule[[#This Row],[ow]], ETMRoutes, 3, FALSE),VLOOKUP(MBSchedule[[#This Row],[re]], ETMRoutes, 3, FALSE))</f>
        <v>#REF!</v>
      </c>
      <c r="AC12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MRG:*:SVE-*CNC*</v>
      </c>
      <c r="AD12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MRG:*:CNC-*SVE*</v>
      </c>
      <c r="AE128" s="90" t="str">
        <f>IF(ISNA(VLOOKUP(MBSchedule[[#This Row],[ow]], ETMRoutes, 3, FALSE)),IF(ISNA(VLOOKUP(MBSchedule[[#This Row],[re]], ETMRoutes, 3, FALSE)),"U","R"), "O")</f>
        <v>O</v>
      </c>
    </row>
    <row r="129" spans="1:31">
      <c r="A129" s="104" t="str">
        <f t="shared" si="1"/>
        <v>MRG</v>
      </c>
      <c r="B129" s="90"/>
      <c r="C129" s="90"/>
      <c r="D129" s="90" t="s">
        <v>2600</v>
      </c>
      <c r="E129" s="90" t="str">
        <f>_xlfn.IFNA(VLOOKUP(MBSchedule[[#This Row],[Via-a]],Loc2Code,2,FALSE),"")</f>
        <v/>
      </c>
      <c r="F129" s="90" t="str">
        <f>_xlfn.IFNA(VLOOKUP(MBSchedule[[#This Row],[To-a]],Loc2Code,2,FALSE),"")</f>
        <v>SGM</v>
      </c>
      <c r="G129" s="90" t="str">
        <f>_xlfn.IFNA(VLOOKUP(MBSchedule[[#This Row],[From Code]],Code2Loc,2,FALSE),"")</f>
        <v>SAVERDEM</v>
      </c>
      <c r="H129" s="90" t="str">
        <f>_xlfn.IFNA(VLOOKUP(MBSchedule[[#This Row],[Via1 Code]],Code2Loc,2,FALSE),"")</f>
        <v/>
      </c>
      <c r="I129" s="90" t="str">
        <f>_xlfn.IFNA(VLOOKUP(MBSchedule[[#This Row],[Destination Code]],Code2Loc,2,FALSE),"")</f>
        <v>SANGUEM</v>
      </c>
      <c r="J129" s="122">
        <f>TIME(TRUNC(MBSchedule[[#This Row],[Dept.]]),60*(MBSchedule[[#This Row],[Dept.]]-TRUNC(MBSchedule[[#This Row],[Dept.]]))/0.6,0)</f>
        <v>0.65625</v>
      </c>
      <c r="K129" s="122" t="str">
        <f>IF(ISBLANK(MBSchedule[[#This Row],[Via Dep]]),"", TIME(TRUNC(MBSchedule[[#This Row],[Via Dep]]),60*(MBSchedule[[#This Row],[Via Dep]]-TRUNC(MBSchedule[[#This Row],[Via Dep]]))/0.6,0))</f>
        <v/>
      </c>
      <c r="L129" s="122">
        <f>IF(ISBLANK(MBSchedule[[#This Row],[Arrv.]]),"", TIME(TRUNC(MBSchedule[[#This Row],[Arrv.]]),60*(MBSchedule[[#This Row],[Arrv.]]-TRUNC(MBSchedule[[#This Row],[Arrv.]]))/0.6,0))</f>
        <v>0.66666666666666663</v>
      </c>
      <c r="M129" s="90" t="s">
        <v>86</v>
      </c>
      <c r="N129" s="90"/>
      <c r="O129" s="90" t="s">
        <v>92</v>
      </c>
      <c r="P129" s="152">
        <v>7</v>
      </c>
      <c r="Q129" s="123">
        <v>15.45</v>
      </c>
      <c r="R129" s="90"/>
      <c r="S129" s="123">
        <v>16</v>
      </c>
      <c r="T129" s="152"/>
      <c r="U129" s="152"/>
      <c r="V129" s="152"/>
      <c r="W129" s="152"/>
      <c r="X129" s="90"/>
      <c r="Y129" s="98"/>
      <c r="Z129" s="98" t="str" cm="1">
        <f t="array" ref="Z129">IF(
ISNUMBER(FIND("A",$B129)),
$B129 &amp; IF(ISNUMBER(FIND("A",     INDEX($B130:$B$3247,MATCH(FALSE,ISBLANK($B130:$B$3247),0)))),"", INDEX($B130:$B$3247,MATCH(FALSE,ISBLANK($B130:$B$3247),0))  ),$Z128
)</f>
        <v>GA09U3385</v>
      </c>
      <c r="AA129" s="90" t="str" cm="1">
        <f t="array" ref="AA129">IF(
ISNUMBER(FIND("A",$C129)),
$C129 &amp; IF(ISNUMBER(FIND("A",     INDEX($C130:$C$3247,MATCH(FALSE,ISBLANK($C130:$C$3247),0)))),"", INDEX($C130:$C$3247,MATCH(FALSE,ISBLANK($C130:$C$3247),0))  ),$AA128
)</f>
        <v>MB 16A</v>
      </c>
      <c r="AB129" s="90" t="e">
        <f>_xlfn.IFNA(VLOOKUP(MBSchedule[[#This Row],[ow]], ETMRoutes, 3, FALSE),VLOOKUP(MBSchedule[[#This Row],[re]], ETMRoutes, 3, FALSE))</f>
        <v>#REF!</v>
      </c>
      <c r="AC12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MRG:*:SGM-*SVE*</v>
      </c>
      <c r="AD12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MRG:*:SVE-*SGM*</v>
      </c>
      <c r="AE129" s="90" t="str">
        <f>IF(ISNA(VLOOKUP(MBSchedule[[#This Row],[ow]], ETMRoutes, 3, FALSE)),IF(ISNA(VLOOKUP(MBSchedule[[#This Row],[re]], ETMRoutes, 3, FALSE)),"U","R"), "O")</f>
        <v>O</v>
      </c>
    </row>
    <row r="130" spans="1:31">
      <c r="A130" s="104" t="str">
        <f t="shared" si="1"/>
        <v>MRG</v>
      </c>
      <c r="B130" s="90"/>
      <c r="C130" s="90"/>
      <c r="D130" s="90" t="str">
        <f>_xlfn.IFNA(VLOOKUP(MBSchedule[[#This Row],[From-a]],Loc2Code,2,FALSE),"")</f>
        <v>SGM</v>
      </c>
      <c r="E130" s="90" t="str">
        <f>_xlfn.IFNA(VLOOKUP(MBSchedule[[#This Row],[Via-a]],Loc2Code,2,FALSE),"")</f>
        <v/>
      </c>
      <c r="F130" s="90" t="s">
        <v>2600</v>
      </c>
      <c r="G130" s="90" t="str">
        <f>_xlfn.IFNA(VLOOKUP(MBSchedule[[#This Row],[From Code]],Code2Loc,2,FALSE),"")</f>
        <v>SANGUEM</v>
      </c>
      <c r="H130" s="90" t="str">
        <f>_xlfn.IFNA(VLOOKUP(MBSchedule[[#This Row],[Via1 Code]],Code2Loc,2,FALSE),"")</f>
        <v/>
      </c>
      <c r="I130" s="90" t="str">
        <f>_xlfn.IFNA(VLOOKUP(MBSchedule[[#This Row],[Destination Code]],Code2Loc,2,FALSE),"")</f>
        <v>SAVERDEM</v>
      </c>
      <c r="J130" s="122">
        <f>TIME(TRUNC(MBSchedule[[#This Row],[Dept.]]),60*(MBSchedule[[#This Row],[Dept.]]-TRUNC(MBSchedule[[#This Row],[Dept.]]))/0.6,0)</f>
        <v>0.67361111111111116</v>
      </c>
      <c r="K130" s="122" t="str">
        <f>IF(ISBLANK(MBSchedule[[#This Row],[Via Dep]]),"", TIME(TRUNC(MBSchedule[[#This Row],[Via Dep]]),60*(MBSchedule[[#This Row],[Via Dep]]-TRUNC(MBSchedule[[#This Row],[Via Dep]]))/0.6,0))</f>
        <v/>
      </c>
      <c r="L130" s="122">
        <f>IF(ISBLANK(MBSchedule[[#This Row],[Arrv.]]),"", TIME(TRUNC(MBSchedule[[#This Row],[Arrv.]]),60*(MBSchedule[[#This Row],[Arrv.]]-TRUNC(MBSchedule[[#This Row],[Arrv.]]))/0.6,0))</f>
        <v>0.68402777777777779</v>
      </c>
      <c r="M130" s="90" t="s">
        <v>92</v>
      </c>
      <c r="N130" s="90"/>
      <c r="O130" s="90" t="s">
        <v>86</v>
      </c>
      <c r="P130" s="152">
        <v>7</v>
      </c>
      <c r="Q130" s="123">
        <v>16.100000000000001</v>
      </c>
      <c r="R130" s="90"/>
      <c r="S130" s="123">
        <v>16.25</v>
      </c>
      <c r="T130" s="152"/>
      <c r="U130" s="152"/>
      <c r="V130" s="152"/>
      <c r="W130" s="152"/>
      <c r="X130" s="90"/>
      <c r="Y130" s="98"/>
      <c r="Z130" s="98" t="str" cm="1">
        <f t="array" ref="Z130">IF(
ISNUMBER(FIND("A",$B130)),
$B130 &amp; IF(ISNUMBER(FIND("A",     INDEX($B131:$B$3247,MATCH(FALSE,ISBLANK($B131:$B$3247),0)))),"", INDEX($B131:$B$3247,MATCH(FALSE,ISBLANK($B131:$B$3247),0))  ),$Z129
)</f>
        <v>GA09U3385</v>
      </c>
      <c r="AA130" s="90" t="str" cm="1">
        <f t="array" ref="AA130">IF(
ISNUMBER(FIND("A",$C130)),
$C130 &amp; IF(ISNUMBER(FIND("A",     INDEX($C131:$C$3247,MATCH(FALSE,ISBLANK($C131:$C$3247),0)))),"", INDEX($C131:$C$3247,MATCH(FALSE,ISBLANK($C131:$C$3247),0))  ),$AA129
)</f>
        <v>MB 16A</v>
      </c>
      <c r="AB130" s="90" t="e">
        <f>_xlfn.IFNA(VLOOKUP(MBSchedule[[#This Row],[ow]], ETMRoutes, 3, FALSE),VLOOKUP(MBSchedule[[#This Row],[re]], ETMRoutes, 3, FALSE))</f>
        <v>#REF!</v>
      </c>
      <c r="AC13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MRG:*:SVE-*SGM*</v>
      </c>
      <c r="AD13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MRG:*:SGM-*SVE*</v>
      </c>
      <c r="AE130" s="90" t="str">
        <f>IF(ISNA(VLOOKUP(MBSchedule[[#This Row],[ow]], ETMRoutes, 3, FALSE)),IF(ISNA(VLOOKUP(MBSchedule[[#This Row],[re]], ETMRoutes, 3, FALSE)),"U","R"), "O")</f>
        <v>O</v>
      </c>
    </row>
    <row r="131" spans="1:31">
      <c r="A131" s="104" t="str">
        <f t="shared" ref="A131:A194" si="2">"MRG"</f>
        <v>MRG</v>
      </c>
      <c r="B131" s="90"/>
      <c r="C131" s="90"/>
      <c r="D131" s="90" t="s">
        <v>2600</v>
      </c>
      <c r="E131" s="90" t="str">
        <f>_xlfn.IFNA(VLOOKUP(MBSchedule[[#This Row],[Via-a]],Loc2Code,2,FALSE),"")</f>
        <v/>
      </c>
      <c r="F131" s="90" t="str">
        <f>_xlfn.IFNA(VLOOKUP(MBSchedule[[#This Row],[To-a]],Loc2Code,2,FALSE),"")</f>
        <v>CNC</v>
      </c>
      <c r="G131" s="90" t="str">
        <f>_xlfn.IFNA(VLOOKUP(MBSchedule[[#This Row],[From Code]],Code2Loc,2,FALSE),"")</f>
        <v>SAVERDEM</v>
      </c>
      <c r="H131" s="90" t="str">
        <f>_xlfn.IFNA(VLOOKUP(MBSchedule[[#This Row],[Via1 Code]],Code2Loc,2,FALSE),"")</f>
        <v/>
      </c>
      <c r="I131" s="90" t="str">
        <f>_xlfn.IFNA(VLOOKUP(MBSchedule[[#This Row],[Destination Code]],Code2Loc,2,FALSE),"")</f>
        <v>CANACONA</v>
      </c>
      <c r="J131" s="122">
        <f>TIME(TRUNC(MBSchedule[[#This Row],[Dept.]]),60*(MBSchedule[[#This Row],[Dept.]]-TRUNC(MBSchedule[[#This Row],[Dept.]]))/0.6,0)</f>
        <v>0.70138888888888884</v>
      </c>
      <c r="K131" s="122" t="str">
        <f>IF(ISBLANK(MBSchedule[[#This Row],[Via Dep]]),"", TIME(TRUNC(MBSchedule[[#This Row],[Via Dep]]),60*(MBSchedule[[#This Row],[Via Dep]]-TRUNC(MBSchedule[[#This Row],[Via Dep]]))/0.6,0))</f>
        <v/>
      </c>
      <c r="L131" s="122">
        <f>IF(ISBLANK(MBSchedule[[#This Row],[Arrv.]]),"", TIME(TRUNC(MBSchedule[[#This Row],[Arrv.]]),60*(MBSchedule[[#This Row],[Arrv.]]-TRUNC(MBSchedule[[#This Row],[Arrv.]]))/0.6,0))</f>
        <v>0.75347222222222221</v>
      </c>
      <c r="M131" s="90" t="s">
        <v>86</v>
      </c>
      <c r="N131" s="90"/>
      <c r="O131" s="90" t="s">
        <v>23</v>
      </c>
      <c r="P131" s="152">
        <v>40</v>
      </c>
      <c r="Q131" s="123">
        <v>16.5</v>
      </c>
      <c r="R131" s="90"/>
      <c r="S131" s="123">
        <v>18.05</v>
      </c>
      <c r="T131" s="152"/>
      <c r="U131" s="152"/>
      <c r="V131" s="152"/>
      <c r="W131" s="152"/>
      <c r="X131" s="90"/>
      <c r="Y131" s="92" t="s">
        <v>45</v>
      </c>
      <c r="Z131" s="92" t="str" cm="1">
        <f t="array" ref="Z131">IF(
ISNUMBER(FIND("A",$B131)),
$B131 &amp; IF(ISNUMBER(FIND("A",     INDEX($B132:$B$3247,MATCH(FALSE,ISBLANK($B132:$B$3247),0)))),"", INDEX($B132:$B$3247,MATCH(FALSE,ISBLANK($B132:$B$3247),0))  ),$Z130
)</f>
        <v>GA09U3385</v>
      </c>
      <c r="AA131" s="90" t="str" cm="1">
        <f t="array" ref="AA131">IF(
ISNUMBER(FIND("A",$C131)),
$C131 &amp; IF(ISNUMBER(FIND("A",     INDEX($C132:$C$3247,MATCH(FALSE,ISBLANK($C132:$C$3247),0)))),"", INDEX($C132:$C$3247,MATCH(FALSE,ISBLANK($C132:$C$3247),0))  ),$AA130
)</f>
        <v>MB 16A</v>
      </c>
      <c r="AB131" s="90" t="e">
        <f>_xlfn.IFNA(VLOOKUP(MBSchedule[[#This Row],[ow]], ETMRoutes, 3, FALSE),VLOOKUP(MBSchedule[[#This Row],[re]], ETMRoutes, 3, FALSE))</f>
        <v>#REF!</v>
      </c>
      <c r="AC13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MRG:*:CNC-*SVE*</v>
      </c>
      <c r="AD13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MRG:*:SVE-*CNC*</v>
      </c>
      <c r="AE131" s="90" t="str">
        <f>IF(ISNA(VLOOKUP(MBSchedule[[#This Row],[ow]], ETMRoutes, 3, FALSE)),IF(ISNA(VLOOKUP(MBSchedule[[#This Row],[re]], ETMRoutes, 3, FALSE)),"U","R"), "O")</f>
        <v>O</v>
      </c>
    </row>
    <row r="132" spans="1:31">
      <c r="A132" s="104" t="str">
        <f t="shared" si="2"/>
        <v>MRG</v>
      </c>
      <c r="B132" s="90"/>
      <c r="C132" s="90"/>
      <c r="D132" s="90" t="str">
        <f>_xlfn.IFNA(VLOOKUP(MBSchedule[[#This Row],[From-a]],Loc2Code,2,FALSE),"")</f>
        <v>CNC</v>
      </c>
      <c r="E132" s="90" t="str">
        <f>_xlfn.IFNA(VLOOKUP(MBSchedule[[#This Row],[Via-a]],Loc2Code,2,FALSE),"")</f>
        <v/>
      </c>
      <c r="F132" s="90" t="str">
        <f>_xlfn.IFNA(VLOOKUP(MBSchedule[[#This Row],[To-a]],Loc2Code,2,FALSE),"")</f>
        <v>KOA</v>
      </c>
      <c r="G132" s="90" t="str">
        <f>_xlfn.IFNA(VLOOKUP(MBSchedule[[#This Row],[From Code]],Code2Loc,2,FALSE),"")</f>
        <v>CANACONA</v>
      </c>
      <c r="H132" s="90" t="str">
        <f>_xlfn.IFNA(VLOOKUP(MBSchedule[[#This Row],[Via1 Code]],Code2Loc,2,FALSE),"")</f>
        <v/>
      </c>
      <c r="I132" s="90" t="str">
        <f>_xlfn.IFNA(VLOOKUP(MBSchedule[[#This Row],[Destination Code]],Code2Loc,2,FALSE),"")</f>
        <v>KHOLA</v>
      </c>
      <c r="J132" s="122">
        <f>TIME(TRUNC(MBSchedule[[#This Row],[Dept.]]),60*(MBSchedule[[#This Row],[Dept.]]-TRUNC(MBSchedule[[#This Row],[Dept.]]))/0.6,0)</f>
        <v>0.76388888888888884</v>
      </c>
      <c r="K132" s="122" t="str">
        <f>IF(ISBLANK(MBSchedule[[#This Row],[Via Dep]]),"", TIME(TRUNC(MBSchedule[[#This Row],[Via Dep]]),60*(MBSchedule[[#This Row],[Via Dep]]-TRUNC(MBSchedule[[#This Row],[Via Dep]]))/0.6,0))</f>
        <v/>
      </c>
      <c r="L132" s="122">
        <f>IF(ISBLANK(MBSchedule[[#This Row],[Arrv.]]),"", TIME(TRUNC(MBSchedule[[#This Row],[Arrv.]]),60*(MBSchedule[[#This Row],[Arrv.]]-TRUNC(MBSchedule[[#This Row],[Arrv.]]))/0.6,0))</f>
        <v>0.79166666666666663</v>
      </c>
      <c r="M132" s="90" t="s">
        <v>23</v>
      </c>
      <c r="N132" s="90"/>
      <c r="O132" s="90" t="s">
        <v>24</v>
      </c>
      <c r="P132" s="152">
        <v>17</v>
      </c>
      <c r="Q132" s="123">
        <v>18.2</v>
      </c>
      <c r="R132" s="90"/>
      <c r="S132" s="123">
        <v>19</v>
      </c>
      <c r="T132" s="152">
        <v>1</v>
      </c>
      <c r="U132" s="152">
        <v>1</v>
      </c>
      <c r="V132" s="152"/>
      <c r="W132" s="158"/>
      <c r="X132" s="129">
        <f>SUM(P121:P132)</f>
        <v>256</v>
      </c>
      <c r="Y132" s="131" t="s">
        <v>93</v>
      </c>
      <c r="Z132" s="131" t="str" cm="1">
        <f t="array" ref="Z132">IF(
ISNUMBER(FIND("A",$B132)),
$B132 &amp; IF(ISNUMBER(FIND("A",     INDEX($B133:$B$3247,MATCH(FALSE,ISBLANK($B133:$B$3247),0)))),"", INDEX($B133:$B$3247,MATCH(FALSE,ISBLANK($B133:$B$3247),0))  ),$Z131
)</f>
        <v>GA09U3385</v>
      </c>
      <c r="AA132" s="90" t="str" cm="1">
        <f t="array" ref="AA132">IF(
ISNUMBER(FIND("A",$C132)),
$C132 &amp; IF(ISNUMBER(FIND("A",     INDEX($C133:$C$3247,MATCH(FALSE,ISBLANK($C133:$C$3247),0)))),"", INDEX($C133:$C$3247,MATCH(FALSE,ISBLANK($C133:$C$3247),0))  ),$AA131
)</f>
        <v>MB 16A</v>
      </c>
      <c r="AB132" s="90" t="e">
        <f>_xlfn.IFNA(VLOOKUP(MBSchedule[[#This Row],[ow]], ETMRoutes, 3, FALSE),VLOOKUP(MBSchedule[[#This Row],[re]], ETMRoutes, 3, FALSE))</f>
        <v>#REF!</v>
      </c>
      <c r="AC13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13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132" s="90" t="str">
        <f>IF(ISNA(VLOOKUP(MBSchedule[[#This Row],[ow]], ETMRoutes, 3, FALSE)),IF(ISNA(VLOOKUP(MBSchedule[[#This Row],[re]], ETMRoutes, 3, FALSE)),"U","R"), "O")</f>
        <v>O</v>
      </c>
    </row>
    <row r="133" spans="1:31">
      <c r="A133" s="104" t="str">
        <f t="shared" si="2"/>
        <v>MRG</v>
      </c>
      <c r="B133" s="90" t="s">
        <v>94</v>
      </c>
      <c r="C133" s="90" t="s">
        <v>95</v>
      </c>
      <c r="D133" s="90" t="str">
        <f>_xlfn.IFNA(VLOOKUP(MBSchedule[[#This Row],[From-a]],Loc2Code,2,FALSE),"")</f>
        <v>KOA</v>
      </c>
      <c r="E133" s="90" t="str">
        <f>_xlfn.IFNA(VLOOKUP(MBSchedule[[#This Row],[Via-a]],Loc2Code,2,FALSE),"")</f>
        <v>CNC</v>
      </c>
      <c r="F133" s="90" t="str">
        <f>_xlfn.IFNA(VLOOKUP(MBSchedule[[#This Row],[To-a]],Loc2Code,2,FALSE),"")</f>
        <v>MRG</v>
      </c>
      <c r="G133" s="90" t="str">
        <f>_xlfn.IFNA(VLOOKUP(MBSchedule[[#This Row],[From Code]],Code2Loc,2,FALSE),"")</f>
        <v>KHOLA</v>
      </c>
      <c r="H133" s="90" t="str">
        <f>_xlfn.IFNA(VLOOKUP(MBSchedule[[#This Row],[Via1 Code]],Code2Loc,2,FALSE),"")</f>
        <v>CANACONA</v>
      </c>
      <c r="I133" s="90" t="str">
        <f>_xlfn.IFNA(VLOOKUP(MBSchedule[[#This Row],[Destination Code]],Code2Loc,2,FALSE),"")</f>
        <v>MARGAO</v>
      </c>
      <c r="J133" s="122">
        <f>TIME(TRUNC(MBSchedule[[#This Row],[Dept.]]),60*(MBSchedule[[#This Row],[Dept.]]-TRUNC(MBSchedule[[#This Row],[Dept.]]))/0.6,0)</f>
        <v>0.3125</v>
      </c>
      <c r="K133" s="122" t="str">
        <f>IF(ISBLANK(MBSchedule[[#This Row],[Via Dep]]),"", TIME(TRUNC(MBSchedule[[#This Row],[Via Dep]]),60*(MBSchedule[[#This Row],[Via Dep]]-TRUNC(MBSchedule[[#This Row],[Via Dep]]))/0.6,0))</f>
        <v/>
      </c>
      <c r="L133" s="122">
        <f>IF(ISBLANK(MBSchedule[[#This Row],[Arrv.]]),"", TIME(TRUNC(MBSchedule[[#This Row],[Arrv.]]),60*(MBSchedule[[#This Row],[Arrv.]]-TRUNC(MBSchedule[[#This Row],[Arrv.]]))/0.6,0))</f>
        <v>0.38541666666666669</v>
      </c>
      <c r="M133" s="90" t="s">
        <v>24</v>
      </c>
      <c r="N133" s="90" t="s">
        <v>23</v>
      </c>
      <c r="O133" s="90" t="s">
        <v>26</v>
      </c>
      <c r="P133" s="152">
        <v>54</v>
      </c>
      <c r="Q133" s="123">
        <v>7.3</v>
      </c>
      <c r="R133" s="123"/>
      <c r="S133" s="123">
        <v>9.15</v>
      </c>
      <c r="T133" s="152"/>
      <c r="U133" s="152"/>
      <c r="V133" s="152"/>
      <c r="W133" s="152"/>
      <c r="X133" s="90"/>
      <c r="Y133" s="98"/>
      <c r="Z133" s="98" t="str" cm="1">
        <f t="array" ref="Z133">IF(
ISNUMBER(FIND("A",$B133)),
$B133 &amp; IF(ISNUMBER(FIND("A",     INDEX($B134:$B$3247,MATCH(FALSE,ISBLANK($B134:$B$3247),0)))),"", INDEX($B134:$B$3247,MATCH(FALSE,ISBLANK($B134:$B$3247),0))  ),$Z132
)</f>
        <v>GA09U5185</v>
      </c>
      <c r="AA133" s="90" t="str" cm="1">
        <f t="array" ref="AA133">IF(
ISNUMBER(FIND("A",$C133)),
$C133 &amp; IF(ISNUMBER(FIND("A",     INDEX($C134:$C$3247,MATCH(FALSE,ISBLANK($C134:$C$3247),0)))),"", INDEX($C134:$C$3247,MATCH(FALSE,ISBLANK($C134:$C$3247),0))  ),$AA132
)</f>
        <v>MB 17A</v>
      </c>
      <c r="AB133" s="90" t="e">
        <f>_xlfn.IFNA(VLOOKUP(MBSchedule[[#This Row],[ow]], ETMRoutes, 3, FALSE),VLOOKUP(MBSchedule[[#This Row],[re]], ETMRoutes, 3, FALSE))</f>
        <v>#REF!</v>
      </c>
      <c r="AC13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MRG:*:MRG-*CNC-*KOA*</v>
      </c>
      <c r="AD13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MRG:*:KOA-*CNC-*MRG*</v>
      </c>
      <c r="AE133" s="90" t="str">
        <f>IF(ISNA(VLOOKUP(MBSchedule[[#This Row],[ow]], ETMRoutes, 3, FALSE)),IF(ISNA(VLOOKUP(MBSchedule[[#This Row],[re]], ETMRoutes, 3, FALSE)),"U","R"), "O")</f>
        <v>O</v>
      </c>
    </row>
    <row r="134" spans="1:31">
      <c r="A134" s="104" t="str">
        <f t="shared" si="2"/>
        <v>MRG</v>
      </c>
      <c r="B134" s="90"/>
      <c r="C134" s="90"/>
      <c r="D134" s="90" t="str">
        <f>_xlfn.IFNA(VLOOKUP(MBSchedule[[#This Row],[From-a]],Loc2Code,2,FALSE),"")</f>
        <v>MRG</v>
      </c>
      <c r="E134" s="90" t="str">
        <f>_xlfn.IFNA(VLOOKUP(MBSchedule[[#This Row],[Via-a]],Loc2Code,2,FALSE),"")</f>
        <v>CUN</v>
      </c>
      <c r="F134" s="90" t="str">
        <f>_xlfn.IFNA(VLOOKUP(MBSchedule[[#This Row],[To-a]],Loc2Code,2,FALSE),"")</f>
        <v>CNC</v>
      </c>
      <c r="G134" s="90" t="str">
        <f>_xlfn.IFNA(VLOOKUP(MBSchedule[[#This Row],[From Code]],Code2Loc,2,FALSE),"")</f>
        <v>MARGAO</v>
      </c>
      <c r="H134" s="90" t="str">
        <f>_xlfn.IFNA(VLOOKUP(MBSchedule[[#This Row],[Via1 Code]],Code2Loc,2,FALSE),"")</f>
        <v>CUNCOLIM</v>
      </c>
      <c r="I134" s="90" t="str">
        <f>_xlfn.IFNA(VLOOKUP(MBSchedule[[#This Row],[Destination Code]],Code2Loc,2,FALSE),"")</f>
        <v>CANACONA</v>
      </c>
      <c r="J134" s="122">
        <f>TIME(TRUNC(MBSchedule[[#This Row],[Dept.]]),60*(MBSchedule[[#This Row],[Dept.]]-TRUNC(MBSchedule[[#This Row],[Dept.]]))/0.6,0)</f>
        <v>0.39930555555555558</v>
      </c>
      <c r="K134" s="122" t="str">
        <f>IF(ISBLANK(MBSchedule[[#This Row],[Via Dep]]),"", TIME(TRUNC(MBSchedule[[#This Row],[Via Dep]]),60*(MBSchedule[[#This Row],[Via Dep]]-TRUNC(MBSchedule[[#This Row],[Via Dep]]))/0.6,0))</f>
        <v/>
      </c>
      <c r="L134" s="122">
        <f>IF(ISBLANK(MBSchedule[[#This Row],[Arrv.]]),"", TIME(TRUNC(MBSchedule[[#This Row],[Arrv.]]),60*(MBSchedule[[#This Row],[Arrv.]]-TRUNC(MBSchedule[[#This Row],[Arrv.]]))/0.6,0))</f>
        <v>0.44791666666666669</v>
      </c>
      <c r="M134" s="90" t="s">
        <v>26</v>
      </c>
      <c r="N134" s="90" t="s">
        <v>25</v>
      </c>
      <c r="O134" s="90" t="s">
        <v>23</v>
      </c>
      <c r="P134" s="152">
        <v>37</v>
      </c>
      <c r="Q134" s="123">
        <v>9.35</v>
      </c>
      <c r="R134" s="90"/>
      <c r="S134" s="123">
        <v>10.45</v>
      </c>
      <c r="T134" s="152"/>
      <c r="U134" s="152"/>
      <c r="V134" s="152"/>
      <c r="W134" s="152"/>
      <c r="X134" s="90"/>
      <c r="Y134" s="98"/>
      <c r="Z134" s="98" t="str" cm="1">
        <f t="array" ref="Z134">IF(
ISNUMBER(FIND("A",$B134)),
$B134 &amp; IF(ISNUMBER(FIND("A",     INDEX($B135:$B$3247,MATCH(FALSE,ISBLANK($B135:$B$3247),0)))),"", INDEX($B135:$B$3247,MATCH(FALSE,ISBLANK($B135:$B$3247),0))  ),$Z133
)</f>
        <v>GA09U5185</v>
      </c>
      <c r="AA134" s="90" t="str" cm="1">
        <f t="array" ref="AA134">IF(
ISNUMBER(FIND("A",$C134)),
$C134 &amp; IF(ISNUMBER(FIND("A",     INDEX($C135:$C$3247,MATCH(FALSE,ISBLANK($C135:$C$3247),0)))),"", INDEX($C135:$C$3247,MATCH(FALSE,ISBLANK($C135:$C$3247),0))  ),$AA133
)</f>
        <v>MB 17A</v>
      </c>
      <c r="AB134" s="90" t="e">
        <f>_xlfn.IFNA(VLOOKUP(MBSchedule[[#This Row],[ow]], ETMRoutes, 3, FALSE),VLOOKUP(MBSchedule[[#This Row],[re]], ETMRoutes, 3, FALSE))</f>
        <v>#REF!</v>
      </c>
      <c r="AC13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13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134" s="90" t="str">
        <f>IF(ISNA(VLOOKUP(MBSchedule[[#This Row],[ow]], ETMRoutes, 3, FALSE)),IF(ISNA(VLOOKUP(MBSchedule[[#This Row],[re]], ETMRoutes, 3, FALSE)),"U","R"), "O")</f>
        <v>O</v>
      </c>
    </row>
    <row r="135" spans="1:31">
      <c r="A135" s="104" t="str">
        <f t="shared" si="2"/>
        <v>MRG</v>
      </c>
      <c r="B135" s="90"/>
      <c r="C135" s="90"/>
      <c r="D135" s="90" t="str">
        <f>_xlfn.IFNA(VLOOKUP(MBSchedule[[#This Row],[From-a]],Loc2Code,2,FALSE),"")</f>
        <v>CNC</v>
      </c>
      <c r="E135" s="90" t="str">
        <f>_xlfn.IFNA(VLOOKUP(MBSchedule[[#This Row],[Via-a]],Loc2Code,2,FALSE),"")</f>
        <v/>
      </c>
      <c r="F135" s="90" t="str">
        <f>_xlfn.IFNA(VLOOKUP(MBSchedule[[#This Row],[To-a]],Loc2Code,2,FALSE),"")</f>
        <v>KOA</v>
      </c>
      <c r="G135" s="90" t="str">
        <f>_xlfn.IFNA(VLOOKUP(MBSchedule[[#This Row],[From Code]],Code2Loc,2,FALSE),"")</f>
        <v>CANACONA</v>
      </c>
      <c r="H135" s="90" t="str">
        <f>_xlfn.IFNA(VLOOKUP(MBSchedule[[#This Row],[Via1 Code]],Code2Loc,2,FALSE),"")</f>
        <v/>
      </c>
      <c r="I135" s="90" t="str">
        <f>_xlfn.IFNA(VLOOKUP(MBSchedule[[#This Row],[Destination Code]],Code2Loc,2,FALSE),"")</f>
        <v>KHOLA</v>
      </c>
      <c r="J135" s="122">
        <f>TIME(TRUNC(MBSchedule[[#This Row],[Dept.]]),60*(MBSchedule[[#This Row],[Dept.]]-TRUNC(MBSchedule[[#This Row],[Dept.]]))/0.6,0)</f>
        <v>0.4513888888888889</v>
      </c>
      <c r="K135" s="122" t="str">
        <f>IF(ISBLANK(MBSchedule[[#This Row],[Via Dep]]),"", TIME(TRUNC(MBSchedule[[#This Row],[Via Dep]]),60*(MBSchedule[[#This Row],[Via Dep]]-TRUNC(MBSchedule[[#This Row],[Via Dep]]))/0.6,0))</f>
        <v/>
      </c>
      <c r="L135" s="122">
        <f>IF(ISBLANK(MBSchedule[[#This Row],[Arrv.]]),"", TIME(TRUNC(MBSchedule[[#This Row],[Arrv.]]),60*(MBSchedule[[#This Row],[Arrv.]]-TRUNC(MBSchedule[[#This Row],[Arrv.]]))/0.6,0))</f>
        <v>0.47916666666666669</v>
      </c>
      <c r="M135" s="90" t="s">
        <v>23</v>
      </c>
      <c r="N135" s="90"/>
      <c r="O135" s="90" t="s">
        <v>24</v>
      </c>
      <c r="P135" s="152">
        <v>17</v>
      </c>
      <c r="Q135" s="123">
        <v>10.5</v>
      </c>
      <c r="R135" s="90"/>
      <c r="S135" s="123">
        <v>11.3</v>
      </c>
      <c r="T135" s="152"/>
      <c r="U135" s="152"/>
      <c r="V135" s="152"/>
      <c r="W135" s="152"/>
      <c r="X135" s="90"/>
      <c r="Y135" s="98"/>
      <c r="Z135" s="98" t="str" cm="1">
        <f t="array" ref="Z135">IF(
ISNUMBER(FIND("A",$B135)),
$B135 &amp; IF(ISNUMBER(FIND("A",     INDEX($B136:$B$3247,MATCH(FALSE,ISBLANK($B136:$B$3247),0)))),"", INDEX($B136:$B$3247,MATCH(FALSE,ISBLANK($B136:$B$3247),0))  ),$Z134
)</f>
        <v>GA09U5185</v>
      </c>
      <c r="AA135" s="90" t="str" cm="1">
        <f t="array" ref="AA135">IF(
ISNUMBER(FIND("A",$C135)),
$C135 &amp; IF(ISNUMBER(FIND("A",     INDEX($C136:$C$3247,MATCH(FALSE,ISBLANK($C136:$C$3247),0)))),"", INDEX($C136:$C$3247,MATCH(FALSE,ISBLANK($C136:$C$3247),0))  ),$AA134
)</f>
        <v>MB 17A</v>
      </c>
      <c r="AB135" s="90" t="e">
        <f>_xlfn.IFNA(VLOOKUP(MBSchedule[[#This Row],[ow]], ETMRoutes, 3, FALSE),VLOOKUP(MBSchedule[[#This Row],[re]], ETMRoutes, 3, FALSE))</f>
        <v>#REF!</v>
      </c>
      <c r="AC13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13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135" s="90" t="str">
        <f>IF(ISNA(VLOOKUP(MBSchedule[[#This Row],[ow]], ETMRoutes, 3, FALSE)),IF(ISNA(VLOOKUP(MBSchedule[[#This Row],[re]], ETMRoutes, 3, FALSE)),"U","R"), "O")</f>
        <v>O</v>
      </c>
    </row>
    <row r="136" spans="1:31">
      <c r="A136" s="104" t="str">
        <f t="shared" si="2"/>
        <v>MRG</v>
      </c>
      <c r="B136" s="90"/>
      <c r="C136" s="90"/>
      <c r="D136" s="90" t="str">
        <f>_xlfn.IFNA(VLOOKUP(MBSchedule[[#This Row],[From-a]],Loc2Code,2,FALSE),"")</f>
        <v>KOA</v>
      </c>
      <c r="E136" s="90" t="str">
        <f>_xlfn.IFNA(VLOOKUP(MBSchedule[[#This Row],[Via-a]],Loc2Code,2,FALSE),"")</f>
        <v/>
      </c>
      <c r="F136" s="90" t="str">
        <f>_xlfn.IFNA(VLOOKUP(MBSchedule[[#This Row],[To-a]],Loc2Code,2,FALSE),"")</f>
        <v>CNC</v>
      </c>
      <c r="G136" s="90" t="str">
        <f>_xlfn.IFNA(VLOOKUP(MBSchedule[[#This Row],[From Code]],Code2Loc,2,FALSE),"")</f>
        <v>KHOLA</v>
      </c>
      <c r="H136" s="90" t="str">
        <f>_xlfn.IFNA(VLOOKUP(MBSchedule[[#This Row],[Via1 Code]],Code2Loc,2,FALSE),"")</f>
        <v/>
      </c>
      <c r="I136" s="90" t="str">
        <f>_xlfn.IFNA(VLOOKUP(MBSchedule[[#This Row],[Destination Code]],Code2Loc,2,FALSE),"")</f>
        <v>CANACONA</v>
      </c>
      <c r="J136" s="122">
        <f>TIME(TRUNC(MBSchedule[[#This Row],[Dept.]]),60*(MBSchedule[[#This Row],[Dept.]]-TRUNC(MBSchedule[[#This Row],[Dept.]]))/0.6,0)</f>
        <v>0.52777777777777779</v>
      </c>
      <c r="K136" s="122" t="str">
        <f>IF(ISBLANK(MBSchedule[[#This Row],[Via Dep]]),"", TIME(TRUNC(MBSchedule[[#This Row],[Via Dep]]),60*(MBSchedule[[#This Row],[Via Dep]]-TRUNC(MBSchedule[[#This Row],[Via Dep]]))/0.6,0))</f>
        <v/>
      </c>
      <c r="L136" s="122">
        <f>IF(ISBLANK(MBSchedule[[#This Row],[Arrv.]]),"", TIME(TRUNC(MBSchedule[[#This Row],[Arrv.]]),60*(MBSchedule[[#This Row],[Arrv.]]-TRUNC(MBSchedule[[#This Row],[Arrv.]]))/0.6,0))</f>
        <v>0.55208333333333337</v>
      </c>
      <c r="M136" s="90" t="s">
        <v>24</v>
      </c>
      <c r="N136" s="90"/>
      <c r="O136" s="90" t="s">
        <v>23</v>
      </c>
      <c r="P136" s="152">
        <v>17</v>
      </c>
      <c r="Q136" s="123">
        <v>12.4</v>
      </c>
      <c r="R136" s="90"/>
      <c r="S136" s="123">
        <v>13.15</v>
      </c>
      <c r="T136" s="152"/>
      <c r="U136" s="152"/>
      <c r="V136" s="152"/>
      <c r="W136" s="152"/>
      <c r="X136" s="90"/>
      <c r="Y136" s="92"/>
      <c r="Z136" s="92" t="str" cm="1">
        <f t="array" ref="Z136">IF(
ISNUMBER(FIND("A",$B136)),
$B136 &amp; IF(ISNUMBER(FIND("A",     INDEX($B137:$B$3247,MATCH(FALSE,ISBLANK($B137:$B$3247),0)))),"", INDEX($B137:$B$3247,MATCH(FALSE,ISBLANK($B137:$B$3247),0))  ),$Z135
)</f>
        <v>GA09U5185</v>
      </c>
      <c r="AA136" s="90" t="str" cm="1">
        <f t="array" ref="AA136">IF(
ISNUMBER(FIND("A",$C136)),
$C136 &amp; IF(ISNUMBER(FIND("A",     INDEX($C137:$C$3247,MATCH(FALSE,ISBLANK($C137:$C$3247),0)))),"", INDEX($C137:$C$3247,MATCH(FALSE,ISBLANK($C137:$C$3247),0))  ),$AA135
)</f>
        <v>MB 17A</v>
      </c>
      <c r="AB136" s="90" t="e">
        <f>_xlfn.IFNA(VLOOKUP(MBSchedule[[#This Row],[ow]], ETMRoutes, 3, FALSE),VLOOKUP(MBSchedule[[#This Row],[re]], ETMRoutes, 3, FALSE))</f>
        <v>#REF!</v>
      </c>
      <c r="AC13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D13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E136" s="90" t="str">
        <f>IF(ISNA(VLOOKUP(MBSchedule[[#This Row],[ow]], ETMRoutes, 3, FALSE)),IF(ISNA(VLOOKUP(MBSchedule[[#This Row],[re]], ETMRoutes, 3, FALSE)),"U","R"), "O")</f>
        <v>O</v>
      </c>
    </row>
    <row r="137" spans="1:31">
      <c r="A137" s="104" t="str">
        <f t="shared" si="2"/>
        <v>MRG</v>
      </c>
      <c r="B137" s="104"/>
      <c r="C137" s="104"/>
      <c r="D137" s="104" t="str">
        <f>_xlfn.IFNA(VLOOKUP(MBSchedule[[#This Row],[From-a]],Loc2Code,2,FALSE),"")</f>
        <v>CNC</v>
      </c>
      <c r="E137" s="104" t="str">
        <f>_xlfn.IFNA(VLOOKUP(MBSchedule[[#This Row],[Via-a]],Loc2Code,2,FALSE),"")</f>
        <v/>
      </c>
      <c r="F137" s="104" t="str">
        <f>_xlfn.IFNA(VLOOKUP(MBSchedule[[#This Row],[To-a]],Loc2Code,2,FALSE),"")</f>
        <v>CUR</v>
      </c>
      <c r="G137" s="104" t="str">
        <f>_xlfn.IFNA(VLOOKUP(MBSchedule[[#This Row],[From Code]],Code2Loc,2,FALSE),"")</f>
        <v>CANACONA</v>
      </c>
      <c r="H137" s="104" t="str">
        <f>_xlfn.IFNA(VLOOKUP(MBSchedule[[#This Row],[Via1 Code]],Code2Loc,2,FALSE),"")</f>
        <v/>
      </c>
      <c r="I137" s="104" t="str">
        <f>_xlfn.IFNA(VLOOKUP(MBSchedule[[#This Row],[Destination Code]],Code2Loc,2,FALSE),"")</f>
        <v>CURCHOREM</v>
      </c>
      <c r="J137" s="125">
        <f>TIME(TRUNC(MBSchedule[[#This Row],[Dept.]]),60*(MBSchedule[[#This Row],[Dept.]]-TRUNC(MBSchedule[[#This Row],[Dept.]]))/0.6,0)</f>
        <v>0.55555555555555558</v>
      </c>
      <c r="K137" s="125" t="str">
        <f>IF(ISBLANK(MBSchedule[[#This Row],[Via Dep]]),"", TIME(TRUNC(MBSchedule[[#This Row],[Via Dep]]),60*(MBSchedule[[#This Row],[Via Dep]]-TRUNC(MBSchedule[[#This Row],[Via Dep]]))/0.6,0))</f>
        <v/>
      </c>
      <c r="L137" s="125">
        <f>IF(ISBLANK(MBSchedule[[#This Row],[Arrv.]]),"", TIME(TRUNC(MBSchedule[[#This Row],[Arrv.]]),60*(MBSchedule[[#This Row],[Arrv.]]-TRUNC(MBSchedule[[#This Row],[Arrv.]]))/0.6,0))</f>
        <v>0.60763888888888895</v>
      </c>
      <c r="M137" s="90" t="s">
        <v>23</v>
      </c>
      <c r="N137" s="90"/>
      <c r="O137" s="90" t="s">
        <v>96</v>
      </c>
      <c r="P137" s="153">
        <v>40</v>
      </c>
      <c r="Q137" s="126">
        <v>13.2</v>
      </c>
      <c r="R137" s="104"/>
      <c r="S137" s="126">
        <v>14.35</v>
      </c>
      <c r="T137" s="153"/>
      <c r="U137" s="153"/>
      <c r="V137" s="153"/>
      <c r="W137" s="153"/>
      <c r="X137" s="104"/>
      <c r="Y137" s="101" t="s">
        <v>335</v>
      </c>
      <c r="Z137" s="101" t="str" cm="1">
        <f t="array" ref="Z137">IF(
ISNUMBER(FIND("A",$B137)),
$B137 &amp; IF(ISNUMBER(FIND("A",     INDEX($B138:$B$3247,MATCH(FALSE,ISBLANK($B138:$B$3247),0)))),"", INDEX($B138:$B$3247,MATCH(FALSE,ISBLANK($B138:$B$3247),0))  ),$Z136
)</f>
        <v>GA09U5185</v>
      </c>
      <c r="AA137" s="90" t="str" cm="1">
        <f t="array" ref="AA137">IF(
ISNUMBER(FIND("A",$C137)),
$C137 &amp; IF(ISNUMBER(FIND("A",     INDEX($C138:$C$3247,MATCH(FALSE,ISBLANK($C138:$C$3247),0)))),"", INDEX($C138:$C$3247,MATCH(FALSE,ISBLANK($C138:$C$3247),0))  ),$AA136
)</f>
        <v>MB 17A</v>
      </c>
      <c r="AB137" s="90" t="e">
        <f>_xlfn.IFNA(VLOOKUP(MBSchedule[[#This Row],[ow]], ETMRoutes, 3, FALSE),VLOOKUP(MBSchedule[[#This Row],[re]], ETMRoutes, 3, FALSE))</f>
        <v>#REF!</v>
      </c>
      <c r="AC13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MRG:*:CUR-*CNC*</v>
      </c>
      <c r="AD13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MRG:*:CNC-*CUR*</v>
      </c>
      <c r="AE137" s="90" t="str">
        <f>IF(ISNA(VLOOKUP(MBSchedule[[#This Row],[ow]], ETMRoutes, 3, FALSE)),IF(ISNA(VLOOKUP(MBSchedule[[#This Row],[re]], ETMRoutes, 3, FALSE)),"U","R"), "O")</f>
        <v>O</v>
      </c>
    </row>
    <row r="138" spans="1:31">
      <c r="A138" s="104" t="str">
        <f t="shared" si="2"/>
        <v>MRG</v>
      </c>
      <c r="B138" s="90"/>
      <c r="C138" s="90"/>
      <c r="D138" s="90" t="str">
        <f>_xlfn.IFNA(VLOOKUP(MBSchedule[[#This Row],[From-a]],Loc2Code,2,FALSE),"")</f>
        <v>CUR</v>
      </c>
      <c r="E138" s="90" t="str">
        <f>_xlfn.IFNA(VLOOKUP(MBSchedule[[#This Row],[Via-a]],Loc2Code,2,FALSE),"")</f>
        <v>CNC</v>
      </c>
      <c r="F138" s="90" t="str">
        <f>_xlfn.IFNA(VLOOKUP(MBSchedule[[#This Row],[To-a]],Loc2Code,2,FALSE),"")</f>
        <v>PLL</v>
      </c>
      <c r="G138" s="90" t="str">
        <f>_xlfn.IFNA(VLOOKUP(MBSchedule[[#This Row],[From Code]],Code2Loc,2,FALSE),"")</f>
        <v>CURCHOREM</v>
      </c>
      <c r="H138" s="90" t="str">
        <f>_xlfn.IFNA(VLOOKUP(MBSchedule[[#This Row],[Via1 Code]],Code2Loc,2,FALSE),"")</f>
        <v>CANACONA</v>
      </c>
      <c r="I138" s="90" t="str">
        <f>_xlfn.IFNA(VLOOKUP(MBSchedule[[#This Row],[Destination Code]],Code2Loc,2,FALSE),"")</f>
        <v>POLLEM</v>
      </c>
      <c r="J138" s="122">
        <f>TIME(TRUNC(MBSchedule[[#This Row],[Dept.]]),60*(MBSchedule[[#This Row],[Dept.]]-TRUNC(MBSchedule[[#This Row],[Dept.]]))/0.6,0)</f>
        <v>0.64583333333333337</v>
      </c>
      <c r="K138" s="122" t="str">
        <f>IF(ISBLANK(MBSchedule[[#This Row],[Via Dep]]),"", TIME(TRUNC(MBSchedule[[#This Row],[Via Dep]]),60*(MBSchedule[[#This Row],[Via Dep]]-TRUNC(MBSchedule[[#This Row],[Via Dep]]))/0.6,0))</f>
        <v/>
      </c>
      <c r="L138" s="122">
        <f>IF(ISBLANK(MBSchedule[[#This Row],[Arrv.]]),"", TIME(TRUNC(MBSchedule[[#This Row],[Arrv.]]),60*(MBSchedule[[#This Row],[Arrv.]]-TRUNC(MBSchedule[[#This Row],[Arrv.]]))/0.6,0))</f>
        <v>0.71875</v>
      </c>
      <c r="M138" s="90" t="s">
        <v>96</v>
      </c>
      <c r="N138" s="90" t="s">
        <v>23</v>
      </c>
      <c r="O138" s="90" t="s">
        <v>33</v>
      </c>
      <c r="P138" s="152">
        <v>68</v>
      </c>
      <c r="Q138" s="123">
        <v>15.3</v>
      </c>
      <c r="R138" s="90"/>
      <c r="S138" s="123">
        <v>17.149999999999999</v>
      </c>
      <c r="T138" s="152"/>
      <c r="U138" s="152"/>
      <c r="V138" s="152"/>
      <c r="W138" s="152"/>
      <c r="X138" s="90"/>
      <c r="Y138" s="92" t="s">
        <v>45</v>
      </c>
      <c r="Z138" s="92" t="str" cm="1">
        <f t="array" ref="Z138">IF(
ISNUMBER(FIND("A",$B138)),
$B138 &amp; IF(ISNUMBER(FIND("A",     INDEX($B139:$B$3247,MATCH(FALSE,ISBLANK($B139:$B$3247),0)))),"", INDEX($B139:$B$3247,MATCH(FALSE,ISBLANK($B139:$B$3247),0))  ),$Z137
)</f>
        <v>GA09U5185</v>
      </c>
      <c r="AA138" s="90" t="str" cm="1">
        <f t="array" ref="AA138">IF(
ISNUMBER(FIND("A",$C138)),
$C138 &amp; IF(ISNUMBER(FIND("A",     INDEX($C139:$C$3247,MATCH(FALSE,ISBLANK($C139:$C$3247),0)))),"", INDEX($C139:$C$3247,MATCH(FALSE,ISBLANK($C139:$C$3247),0))  ),$AA137
)</f>
        <v>MB 17A</v>
      </c>
      <c r="AB138" s="90" t="e">
        <f>_xlfn.IFNA(VLOOKUP(MBSchedule[[#This Row],[ow]], ETMRoutes, 3, FALSE),VLOOKUP(MBSchedule[[#This Row],[re]], ETMRoutes, 3, FALSE))</f>
        <v>#REF!</v>
      </c>
      <c r="AC13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MRG:*:PLL-*CNC-*CUR*</v>
      </c>
      <c r="AD13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MRG:*:CUR-*CNC-*PLL*</v>
      </c>
      <c r="AE138" s="90" t="str">
        <f>IF(ISNA(VLOOKUP(MBSchedule[[#This Row],[ow]], ETMRoutes, 3, FALSE)),IF(ISNA(VLOOKUP(MBSchedule[[#This Row],[re]], ETMRoutes, 3, FALSE)),"U","R"), "O")</f>
        <v>O</v>
      </c>
    </row>
    <row r="139" spans="1:31">
      <c r="A139" s="104" t="str">
        <f t="shared" si="2"/>
        <v>MRG</v>
      </c>
      <c r="B139" s="90"/>
      <c r="C139" s="90"/>
      <c r="D139" s="90" t="str">
        <f>_xlfn.IFNA(VLOOKUP(MBSchedule[[#This Row],[From-a]],Loc2Code,2,FALSE),"")</f>
        <v>PLL</v>
      </c>
      <c r="E139" s="90" t="str">
        <f>_xlfn.IFNA(VLOOKUP(MBSchedule[[#This Row],[Via-a]],Loc2Code,2,FALSE),"")</f>
        <v/>
      </c>
      <c r="F139" s="90" t="str">
        <f>_xlfn.IFNA(VLOOKUP(MBSchedule[[#This Row],[To-a]],Loc2Code,2,FALSE),"")</f>
        <v>SRI</v>
      </c>
      <c r="G139" s="90" t="str">
        <f>_xlfn.IFNA(VLOOKUP(MBSchedule[[#This Row],[From Code]],Code2Loc,2,FALSE),"")</f>
        <v>POLLEM</v>
      </c>
      <c r="H139" s="90" t="str">
        <f>_xlfn.IFNA(VLOOKUP(MBSchedule[[#This Row],[Via1 Code]],Code2Loc,2,FALSE),"")</f>
        <v/>
      </c>
      <c r="I139" s="90" t="str">
        <f>_xlfn.IFNA(VLOOKUP(MBSchedule[[#This Row],[Destination Code]],Code2Loc,2,FALSE),"")</f>
        <v>SHRISTHAL</v>
      </c>
      <c r="J139" s="122">
        <f>TIME(TRUNC(MBSchedule[[#This Row],[Dept.]]),60*(MBSchedule[[#This Row],[Dept.]]-TRUNC(MBSchedule[[#This Row],[Dept.]]))/0.6,0)</f>
        <v>0.72222222222222221</v>
      </c>
      <c r="K139" s="122" t="str">
        <f>IF(ISBLANK(MBSchedule[[#This Row],[Via Dep]]),"", TIME(TRUNC(MBSchedule[[#This Row],[Via Dep]]),60*(MBSchedule[[#This Row],[Via Dep]]-TRUNC(MBSchedule[[#This Row],[Via Dep]]))/0.6,0))</f>
        <v/>
      </c>
      <c r="L139" s="122">
        <f>IF(ISBLANK(MBSchedule[[#This Row],[Arrv.]]),"", TIME(TRUNC(MBSchedule[[#This Row],[Arrv.]]),60*(MBSchedule[[#This Row],[Arrv.]]-TRUNC(MBSchedule[[#This Row],[Arrv.]]))/0.6,0))</f>
        <v>0.75347222222222221</v>
      </c>
      <c r="M139" s="90" t="s">
        <v>33</v>
      </c>
      <c r="N139" s="104"/>
      <c r="O139" s="90" t="s">
        <v>65</v>
      </c>
      <c r="P139" s="152">
        <v>24</v>
      </c>
      <c r="Q139" s="123">
        <v>17.2</v>
      </c>
      <c r="R139" s="90"/>
      <c r="S139" s="123">
        <v>18.05</v>
      </c>
      <c r="T139" s="152"/>
      <c r="U139" s="152"/>
      <c r="V139" s="152"/>
      <c r="W139" s="152"/>
      <c r="X139" s="90"/>
      <c r="Y139" s="101" t="s">
        <v>97</v>
      </c>
      <c r="Z139" s="101" t="str" cm="1">
        <f t="array" ref="Z139">IF(
ISNUMBER(FIND("A",$B139)),
$B139 &amp; IF(ISNUMBER(FIND("A",     INDEX($B140:$B$3247,MATCH(FALSE,ISBLANK($B140:$B$3247),0)))),"", INDEX($B140:$B$3247,MATCH(FALSE,ISBLANK($B140:$B$3247),0))  ),$Z138
)</f>
        <v>GA09U5185</v>
      </c>
      <c r="AA139" s="90" t="str" cm="1">
        <f t="array" ref="AA139">IF(
ISNUMBER(FIND("A",$C139)),
$C139 &amp; IF(ISNUMBER(FIND("A",     INDEX($C140:$C$3247,MATCH(FALSE,ISBLANK($C140:$C$3247),0)))),"", INDEX($C140:$C$3247,MATCH(FALSE,ISBLANK($C140:$C$3247),0))  ),$AA138
)</f>
        <v>MB 17A</v>
      </c>
      <c r="AB139" s="90" t="e">
        <f>_xlfn.IFNA(VLOOKUP(MBSchedule[[#This Row],[ow]], ETMRoutes, 3, FALSE),VLOOKUP(MBSchedule[[#This Row],[re]], ETMRoutes, 3, FALSE))</f>
        <v>#REF!</v>
      </c>
      <c r="AC13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MRG:*:SRI-*PLL*</v>
      </c>
      <c r="AD13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MRG:*:PLL-*SRI*</v>
      </c>
      <c r="AE139" s="90" t="str">
        <f>IF(ISNA(VLOOKUP(MBSchedule[[#This Row],[ow]], ETMRoutes, 3, FALSE)),IF(ISNA(VLOOKUP(MBSchedule[[#This Row],[re]], ETMRoutes, 3, FALSE)),"U","R"), "O")</f>
        <v>O</v>
      </c>
    </row>
    <row r="140" spans="1:31">
      <c r="A140" s="104" t="str">
        <f t="shared" si="2"/>
        <v>MRG</v>
      </c>
      <c r="B140" s="90"/>
      <c r="C140" s="90"/>
      <c r="D140" s="90" t="str">
        <f>_xlfn.IFNA(VLOOKUP(MBSchedule[[#This Row],[From-a]],Loc2Code,2,FALSE),"")</f>
        <v>SRI</v>
      </c>
      <c r="E140" s="90" t="str">
        <f>_xlfn.IFNA(VLOOKUP(MBSchedule[[#This Row],[Via-a]],Loc2Code,2,FALSE),"")</f>
        <v>CNC</v>
      </c>
      <c r="F140" s="90" t="str">
        <f>_xlfn.IFNA(VLOOKUP(MBSchedule[[#This Row],[To-a]],Loc2Code,2,FALSE),"")</f>
        <v>KOA</v>
      </c>
      <c r="G140" s="90" t="str">
        <f>_xlfn.IFNA(VLOOKUP(MBSchedule[[#This Row],[From Code]],Code2Loc,2,FALSE),"")</f>
        <v>SHRISTHAL</v>
      </c>
      <c r="H140" s="90" t="str">
        <f>_xlfn.IFNA(VLOOKUP(MBSchedule[[#This Row],[Via1 Code]],Code2Loc,2,FALSE),"")</f>
        <v>CANACONA</v>
      </c>
      <c r="I140" s="90" t="str">
        <f>_xlfn.IFNA(VLOOKUP(MBSchedule[[#This Row],[Destination Code]],Code2Loc,2,FALSE),"")</f>
        <v>KHOLA</v>
      </c>
      <c r="J140" s="122">
        <f>TIME(TRUNC(MBSchedule[[#This Row],[Dept.]]),60*(MBSchedule[[#This Row],[Dept.]]-TRUNC(MBSchedule[[#This Row],[Dept.]]))/0.6,0)</f>
        <v>0.78125</v>
      </c>
      <c r="K140" s="122" t="str">
        <f>IF(ISBLANK(MBSchedule[[#This Row],[Via Dep]]),"", TIME(TRUNC(MBSchedule[[#This Row],[Via Dep]]),60*(MBSchedule[[#This Row],[Via Dep]]-TRUNC(MBSchedule[[#This Row],[Via Dep]]))/0.6,0))</f>
        <v/>
      </c>
      <c r="L140" s="122">
        <f>IF(ISBLANK(MBSchedule[[#This Row],[Arrv.]]),"", TIME(TRUNC(MBSchedule[[#This Row],[Arrv.]]),60*(MBSchedule[[#This Row],[Arrv.]]-TRUNC(MBSchedule[[#This Row],[Arrv.]]))/0.6,0))</f>
        <v>0.8125</v>
      </c>
      <c r="M140" s="90" t="s">
        <v>65</v>
      </c>
      <c r="N140" s="104" t="s">
        <v>23</v>
      </c>
      <c r="O140" s="90" t="s">
        <v>24</v>
      </c>
      <c r="P140" s="152">
        <v>21</v>
      </c>
      <c r="Q140" s="123">
        <v>18.45</v>
      </c>
      <c r="R140" s="90"/>
      <c r="S140" s="123">
        <v>19.3</v>
      </c>
      <c r="T140" s="152">
        <v>1</v>
      </c>
      <c r="U140" s="152">
        <v>1</v>
      </c>
      <c r="V140" s="152"/>
      <c r="W140" s="152"/>
      <c r="X140" s="129">
        <f>SUM(P133:P140)</f>
        <v>278</v>
      </c>
      <c r="Y140" s="101" t="s">
        <v>88</v>
      </c>
      <c r="Z140" s="101" t="str" cm="1">
        <f t="array" ref="Z140">IF(
ISNUMBER(FIND("A",$B140)),
$B140 &amp; IF(ISNUMBER(FIND("A",     INDEX($B141:$B$3247,MATCH(FALSE,ISBLANK($B141:$B$3247),0)))),"", INDEX($B141:$B$3247,MATCH(FALSE,ISBLANK($B141:$B$3247),0))  ),$Z139
)</f>
        <v>GA09U5185</v>
      </c>
      <c r="AA140" s="90" t="str" cm="1">
        <f t="array" ref="AA140">IF(
ISNUMBER(FIND("A",$C140)),
$C140 &amp; IF(ISNUMBER(FIND("A",     INDEX($C141:$C$3247,MATCH(FALSE,ISBLANK($C141:$C$3247),0)))),"", INDEX($C141:$C$3247,MATCH(FALSE,ISBLANK($C141:$C$3247),0))  ),$AA139
)</f>
        <v>MB 17A</v>
      </c>
      <c r="AB140" s="90" t="e">
        <f>_xlfn.IFNA(VLOOKUP(MBSchedule[[#This Row],[ow]], ETMRoutes, 3, FALSE),VLOOKUP(MBSchedule[[#This Row],[re]], ETMRoutes, 3, FALSE))</f>
        <v>#REF!</v>
      </c>
      <c r="AC14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MRG:*:KOA-*CNC-*SRI*</v>
      </c>
      <c r="AD14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MRG:*:SRI-*CNC-*KOA*</v>
      </c>
      <c r="AE140" s="90" t="str">
        <f>IF(ISNA(VLOOKUP(MBSchedule[[#This Row],[ow]], ETMRoutes, 3, FALSE)),IF(ISNA(VLOOKUP(MBSchedule[[#This Row],[re]], ETMRoutes, 3, FALSE)),"U","R"), "O")</f>
        <v>O</v>
      </c>
    </row>
    <row r="141" spans="1:31">
      <c r="A141" s="104" t="str">
        <f t="shared" si="2"/>
        <v>MRG</v>
      </c>
      <c r="B141" s="90" t="s">
        <v>98</v>
      </c>
      <c r="C141" s="90" t="s">
        <v>99</v>
      </c>
      <c r="D141" s="90" t="str">
        <f>_xlfn.IFNA(VLOOKUP(MBSchedule[[#This Row],[From-a]],Loc2Code,2,FALSE),"")</f>
        <v>KOA</v>
      </c>
      <c r="E141" s="90" t="str">
        <f>_xlfn.IFNA(VLOOKUP(MBSchedule[[#This Row],[Via-a]],Loc2Code,2,FALSE),"")</f>
        <v>CNC</v>
      </c>
      <c r="F141" s="90" t="str">
        <f>_xlfn.IFNA(VLOOKUP(MBSchedule[[#This Row],[To-a]],Loc2Code,2,FALSE),"")</f>
        <v>MRG</v>
      </c>
      <c r="G141" s="90" t="str">
        <f>_xlfn.IFNA(VLOOKUP(MBSchedule[[#This Row],[From Code]],Code2Loc,2,FALSE),"")</f>
        <v>KHOLA</v>
      </c>
      <c r="H141" s="90" t="str">
        <f>_xlfn.IFNA(VLOOKUP(MBSchedule[[#This Row],[Via1 Code]],Code2Loc,2,FALSE),"")</f>
        <v>CANACONA</v>
      </c>
      <c r="I141" s="90" t="str">
        <f>_xlfn.IFNA(VLOOKUP(MBSchedule[[#This Row],[Destination Code]],Code2Loc,2,FALSE),"")</f>
        <v>MARGAO</v>
      </c>
      <c r="J141" s="122">
        <f>TIME(TRUNC(MBSchedule[[#This Row],[Dept.]]),60*(MBSchedule[[#This Row],[Dept.]]-TRUNC(MBSchedule[[#This Row],[Dept.]]))/0.6,0)</f>
        <v>0.2986111111111111</v>
      </c>
      <c r="K141" s="122" t="str">
        <f>IF(ISBLANK(MBSchedule[[#This Row],[Via Dep]]),"", TIME(TRUNC(MBSchedule[[#This Row],[Via Dep]]),60*(MBSchedule[[#This Row],[Via Dep]]-TRUNC(MBSchedule[[#This Row],[Via Dep]]))/0.6,0))</f>
        <v/>
      </c>
      <c r="L141" s="122">
        <f>IF(ISBLANK(MBSchedule[[#This Row],[Arrv.]]),"", TIME(TRUNC(MBSchedule[[#This Row],[Arrv.]]),60*(MBSchedule[[#This Row],[Arrv.]]-TRUNC(MBSchedule[[#This Row],[Arrv.]]))/0.6,0))</f>
        <v>0.38194444444444442</v>
      </c>
      <c r="M141" s="90" t="s">
        <v>24</v>
      </c>
      <c r="N141" s="90" t="s">
        <v>23</v>
      </c>
      <c r="O141" s="90" t="s">
        <v>26</v>
      </c>
      <c r="P141" s="152">
        <v>54</v>
      </c>
      <c r="Q141" s="123">
        <v>7.1</v>
      </c>
      <c r="R141" s="123"/>
      <c r="S141" s="123">
        <v>9.1</v>
      </c>
      <c r="T141" s="152"/>
      <c r="U141" s="152"/>
      <c r="V141" s="152"/>
      <c r="W141" s="152"/>
      <c r="X141" s="90"/>
      <c r="Y141" s="98"/>
      <c r="Z141" s="98" t="str" cm="1">
        <f t="array" ref="Z141">IF(
ISNUMBER(FIND("A",$B141)),
$B141 &amp; IF(ISNUMBER(FIND("A",     INDEX($B142:$B$3247,MATCH(FALSE,ISBLANK($B142:$B$3247),0)))),"", INDEX($B142:$B$3247,MATCH(FALSE,ISBLANK($B142:$B$3247),0))  ),$Z140
)</f>
        <v>GA09U1272</v>
      </c>
      <c r="AA141" s="90" t="str" cm="1">
        <f t="array" ref="AA141">IF(
ISNUMBER(FIND("A",$C141)),
$C141 &amp; IF(ISNUMBER(FIND("A",     INDEX($C142:$C$3247,MATCH(FALSE,ISBLANK($C142:$C$3247),0)))),"", INDEX($C142:$C$3247,MATCH(FALSE,ISBLANK($C142:$C$3247),0))  ),$AA140
)</f>
        <v>MB 18A</v>
      </c>
      <c r="AB141" s="90" t="e">
        <f>_xlfn.IFNA(VLOOKUP(MBSchedule[[#This Row],[ow]], ETMRoutes, 3, FALSE),VLOOKUP(MBSchedule[[#This Row],[re]], ETMRoutes, 3, FALSE))</f>
        <v>#REF!</v>
      </c>
      <c r="AC14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MRG:*:MRG-*CNC-*KOA*</v>
      </c>
      <c r="AD14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MRG:*:KOA-*CNC-*MRG*</v>
      </c>
      <c r="AE141" s="90" t="str">
        <f>IF(ISNA(VLOOKUP(MBSchedule[[#This Row],[ow]], ETMRoutes, 3, FALSE)),IF(ISNA(VLOOKUP(MBSchedule[[#This Row],[re]], ETMRoutes, 3, FALSE)),"U","R"), "O")</f>
        <v>O</v>
      </c>
    </row>
    <row r="142" spans="1:31">
      <c r="A142" s="104" t="str">
        <f t="shared" si="2"/>
        <v>MRG</v>
      </c>
      <c r="B142" s="90"/>
      <c r="C142" s="90"/>
      <c r="D142" s="90" t="str">
        <f>_xlfn.IFNA(VLOOKUP(MBSchedule[[#This Row],[From-a]],Loc2Code,2,FALSE),"")</f>
        <v>MRG</v>
      </c>
      <c r="E142" s="90" t="str">
        <f>_xlfn.IFNA(VLOOKUP(MBSchedule[[#This Row],[Via-a]],Loc2Code,2,FALSE),"")</f>
        <v>CNC</v>
      </c>
      <c r="F142" s="90" t="s">
        <v>3286</v>
      </c>
      <c r="G142" s="90" t="str">
        <f>_xlfn.IFNA(VLOOKUP(MBSchedule[[#This Row],[From Code]],Code2Loc,2,FALSE),"")</f>
        <v>MARGAO</v>
      </c>
      <c r="H142" s="90" t="str">
        <f>_xlfn.IFNA(VLOOKUP(MBSchedule[[#This Row],[Via1 Code]],Code2Loc,2,FALSE),"")</f>
        <v>CANACONA</v>
      </c>
      <c r="I142" s="90" t="str">
        <f>_xlfn.IFNA(VLOOKUP(MBSchedule[[#This Row],[Destination Code]],Code2Loc,2,FALSE),"")</f>
        <v>PALOLEM</v>
      </c>
      <c r="J142" s="122">
        <f>TIME(TRUNC(MBSchedule[[#This Row],[Dept.]]),60*(MBSchedule[[#This Row],[Dept.]]-TRUNC(MBSchedule[[#This Row],[Dept.]]))/0.6,0)</f>
        <v>0.40972222222222227</v>
      </c>
      <c r="K142" s="122" t="str">
        <f>IF(ISBLANK(MBSchedule[[#This Row],[Via Dep]]),"", TIME(TRUNC(MBSchedule[[#This Row],[Via Dep]]),60*(MBSchedule[[#This Row],[Via Dep]]-TRUNC(MBSchedule[[#This Row],[Via Dep]]))/0.6,0))</f>
        <v/>
      </c>
      <c r="L142" s="122">
        <f>IF(ISBLANK(MBSchedule[[#This Row],[Arrv.]]),"", TIME(TRUNC(MBSchedule[[#This Row],[Arrv.]]),60*(MBSchedule[[#This Row],[Arrv.]]-TRUNC(MBSchedule[[#This Row],[Arrv.]]))/0.6,0))</f>
        <v>0.46875</v>
      </c>
      <c r="M142" s="90" t="s">
        <v>26</v>
      </c>
      <c r="N142" s="90" t="s">
        <v>23</v>
      </c>
      <c r="O142" s="90" t="s">
        <v>58</v>
      </c>
      <c r="P142" s="152">
        <v>41</v>
      </c>
      <c r="Q142" s="123">
        <v>9.5</v>
      </c>
      <c r="R142" s="90"/>
      <c r="S142" s="123">
        <v>11.15</v>
      </c>
      <c r="T142" s="152"/>
      <c r="U142" s="152"/>
      <c r="V142" s="152"/>
      <c r="W142" s="152"/>
      <c r="X142" s="90"/>
      <c r="Y142" s="98" t="s">
        <v>333</v>
      </c>
      <c r="Z142" s="98" t="str" cm="1">
        <f t="array" ref="Z142">IF(
ISNUMBER(FIND("A",$B142)),
$B142 &amp; IF(ISNUMBER(FIND("A",     INDEX($B143:$B$3247,MATCH(FALSE,ISBLANK($B143:$B$3247),0)))),"", INDEX($B143:$B$3247,MATCH(FALSE,ISBLANK($B143:$B$3247),0))  ),$Z141
)</f>
        <v>GA09U1272</v>
      </c>
      <c r="AA142" s="90" t="str" cm="1">
        <f t="array" ref="AA142">IF(
ISNUMBER(FIND("A",$C142)),
$C142 &amp; IF(ISNUMBER(FIND("A",     INDEX($C143:$C$3247,MATCH(FALSE,ISBLANK($C143:$C$3247),0)))),"", INDEX($C143:$C$3247,MATCH(FALSE,ISBLANK($C143:$C$3247),0))  ),$AA141
)</f>
        <v>MB 18A</v>
      </c>
      <c r="AB142" s="90" t="e">
        <f>_xlfn.IFNA(VLOOKUP(MBSchedule[[#This Row],[ow]], ETMRoutes, 3, FALSE),VLOOKUP(MBSchedule[[#This Row],[re]], ETMRoutes, 3, FALSE))</f>
        <v>#REF!</v>
      </c>
      <c r="AC14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D14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E142" s="90" t="str">
        <f>IF(ISNA(VLOOKUP(MBSchedule[[#This Row],[ow]], ETMRoutes, 3, FALSE)),IF(ISNA(VLOOKUP(MBSchedule[[#This Row],[re]], ETMRoutes, 3, FALSE)),"U","R"), "O")</f>
        <v>O</v>
      </c>
    </row>
    <row r="143" spans="1:31">
      <c r="A143" s="104" t="str">
        <f t="shared" si="2"/>
        <v>MRG</v>
      </c>
      <c r="B143" s="90"/>
      <c r="C143" s="90"/>
      <c r="D143" s="90" t="s">
        <v>3286</v>
      </c>
      <c r="E143" s="90" t="str">
        <f>_xlfn.IFNA(VLOOKUP(MBSchedule[[#This Row],[Via-a]],Loc2Code,2,FALSE),"")</f>
        <v>CNC</v>
      </c>
      <c r="F143" s="90" t="str">
        <f>_xlfn.IFNA(VLOOKUP(MBSchedule[[#This Row],[To-a]],Loc2Code,2,FALSE),"")</f>
        <v>MRG</v>
      </c>
      <c r="G143" s="90" t="str">
        <f>_xlfn.IFNA(VLOOKUP(MBSchedule[[#This Row],[From Code]],Code2Loc,2,FALSE),"")</f>
        <v>PALOLEM</v>
      </c>
      <c r="H143" s="90" t="str">
        <f>_xlfn.IFNA(VLOOKUP(MBSchedule[[#This Row],[Via1 Code]],Code2Loc,2,FALSE),"")</f>
        <v>CANACONA</v>
      </c>
      <c r="I143" s="90" t="str">
        <f>_xlfn.IFNA(VLOOKUP(MBSchedule[[#This Row],[Destination Code]],Code2Loc,2,FALSE),"")</f>
        <v>MARGAO</v>
      </c>
      <c r="J143" s="122">
        <f>TIME(TRUNC(MBSchedule[[#This Row],[Dept.]]),60*(MBSchedule[[#This Row],[Dept.]]-TRUNC(MBSchedule[[#This Row],[Dept.]]))/0.6,0)</f>
        <v>0.51388888888888895</v>
      </c>
      <c r="K143" s="122" t="str">
        <f>IF(ISBLANK(MBSchedule[[#This Row],[Via Dep]]),"", TIME(TRUNC(MBSchedule[[#This Row],[Via Dep]]),60*(MBSchedule[[#This Row],[Via Dep]]-TRUNC(MBSchedule[[#This Row],[Via Dep]]))/0.6,0))</f>
        <v/>
      </c>
      <c r="L143" s="122">
        <f>IF(ISBLANK(MBSchedule[[#This Row],[Arrv.]]),"", TIME(TRUNC(MBSchedule[[#This Row],[Arrv.]]),60*(MBSchedule[[#This Row],[Arrv.]]-TRUNC(MBSchedule[[#This Row],[Arrv.]]))/0.6,0))</f>
        <v>0.56597222222222221</v>
      </c>
      <c r="M143" s="90" t="s">
        <v>58</v>
      </c>
      <c r="N143" s="90" t="s">
        <v>23</v>
      </c>
      <c r="O143" s="90" t="s">
        <v>26</v>
      </c>
      <c r="P143" s="152">
        <v>41</v>
      </c>
      <c r="Q143" s="123">
        <v>12.2</v>
      </c>
      <c r="R143" s="90"/>
      <c r="S143" s="123">
        <v>13.35</v>
      </c>
      <c r="T143" s="152"/>
      <c r="U143" s="152"/>
      <c r="V143" s="152"/>
      <c r="W143" s="152"/>
      <c r="X143" s="90"/>
      <c r="Y143" s="98" t="s">
        <v>336</v>
      </c>
      <c r="Z143" s="98" t="str" cm="1">
        <f t="array" ref="Z143">IF(
ISNUMBER(FIND("A",$B143)),
$B143 &amp; IF(ISNUMBER(FIND("A",     INDEX($B144:$B$3247,MATCH(FALSE,ISBLANK($B144:$B$3247),0)))),"", INDEX($B144:$B$3247,MATCH(FALSE,ISBLANK($B144:$B$3247),0))  ),$Z142
)</f>
        <v>GA09U1272</v>
      </c>
      <c r="AA143" s="90" t="str" cm="1">
        <f t="array" ref="AA143">IF(
ISNUMBER(FIND("A",$C143)),
$C143 &amp; IF(ISNUMBER(FIND("A",     INDEX($C144:$C$3247,MATCH(FALSE,ISBLANK($C144:$C$3247),0)))),"", INDEX($C144:$C$3247,MATCH(FALSE,ISBLANK($C144:$C$3247),0))  ),$AA142
)</f>
        <v>MB 18A</v>
      </c>
      <c r="AB143" s="90" t="e">
        <f>_xlfn.IFNA(VLOOKUP(MBSchedule[[#This Row],[ow]], ETMRoutes, 3, FALSE),VLOOKUP(MBSchedule[[#This Row],[re]], ETMRoutes, 3, FALSE))</f>
        <v>#REF!</v>
      </c>
      <c r="AC14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D14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E143" s="90" t="str">
        <f>IF(ISNA(VLOOKUP(MBSchedule[[#This Row],[ow]], ETMRoutes, 3, FALSE)),IF(ISNA(VLOOKUP(MBSchedule[[#This Row],[re]], ETMRoutes, 3, FALSE)),"U","R"), "O")</f>
        <v>O</v>
      </c>
    </row>
    <row r="144" spans="1:31" ht="15.75" customHeight="1">
      <c r="A144" s="104" t="str">
        <f t="shared" si="2"/>
        <v>MRG</v>
      </c>
      <c r="B144" s="90"/>
      <c r="C144" s="90"/>
      <c r="D144" s="90" t="str">
        <f>_xlfn.IFNA(VLOOKUP(MBSchedule[[#This Row],[From-a]],Loc2Code,2,FALSE),"")</f>
        <v>MRG</v>
      </c>
      <c r="E144" s="90" t="str">
        <f>_xlfn.IFNA(VLOOKUP(MBSchedule[[#This Row],[Via-a]],Loc2Code,2,FALSE),"")</f>
        <v>CUN</v>
      </c>
      <c r="F144" s="90" t="str">
        <f>_xlfn.IFNA(VLOOKUP(MBSchedule[[#This Row],[To-a]],Loc2Code,2,FALSE),"")</f>
        <v>CNC</v>
      </c>
      <c r="G144" s="90" t="str">
        <f>_xlfn.IFNA(VLOOKUP(MBSchedule[[#This Row],[From Code]],Code2Loc,2,FALSE),"")</f>
        <v>MARGAO</v>
      </c>
      <c r="H144" s="90" t="str">
        <f>_xlfn.IFNA(VLOOKUP(MBSchedule[[#This Row],[Via1 Code]],Code2Loc,2,FALSE),"")</f>
        <v>CUNCOLIM</v>
      </c>
      <c r="I144" s="90" t="str">
        <f>_xlfn.IFNA(VLOOKUP(MBSchedule[[#This Row],[Destination Code]],Code2Loc,2,FALSE),"")</f>
        <v>CANACONA</v>
      </c>
      <c r="J144" s="122">
        <f>TIME(TRUNC(MBSchedule[[#This Row],[Dept.]]),60*(MBSchedule[[#This Row],[Dept.]]-TRUNC(MBSchedule[[#This Row],[Dept.]]))/0.6,0)</f>
        <v>0.64583333333333337</v>
      </c>
      <c r="K144" s="122" t="str">
        <f>IF(ISBLANK(MBSchedule[[#This Row],[Via Dep]]),"", TIME(TRUNC(MBSchedule[[#This Row],[Via Dep]]),60*(MBSchedule[[#This Row],[Via Dep]]-TRUNC(MBSchedule[[#This Row],[Via Dep]]))/0.6,0))</f>
        <v/>
      </c>
      <c r="L144" s="122">
        <f>IF(ISBLANK(MBSchedule[[#This Row],[Arrv.]]),"", TIME(TRUNC(MBSchedule[[#This Row],[Arrv.]]),60*(MBSchedule[[#This Row],[Arrv.]]-TRUNC(MBSchedule[[#This Row],[Arrv.]]))/0.6,0))</f>
        <v>0.69791666666666663</v>
      </c>
      <c r="M144" s="90" t="s">
        <v>26</v>
      </c>
      <c r="N144" s="90" t="s">
        <v>25</v>
      </c>
      <c r="O144" s="90" t="s">
        <v>23</v>
      </c>
      <c r="P144" s="152">
        <v>37</v>
      </c>
      <c r="Q144" s="123">
        <v>15.3</v>
      </c>
      <c r="R144" s="90"/>
      <c r="S144" s="123">
        <v>16.45</v>
      </c>
      <c r="T144" s="152"/>
      <c r="U144" s="152"/>
      <c r="V144" s="152"/>
      <c r="W144" s="152"/>
      <c r="X144" s="90"/>
      <c r="Y144" s="92" t="s">
        <v>45</v>
      </c>
      <c r="Z144" s="92" t="str" cm="1">
        <f t="array" ref="Z144">IF(
ISNUMBER(FIND("A",$B144)),
$B144 &amp; IF(ISNUMBER(FIND("A",     INDEX($B145:$B$3247,MATCH(FALSE,ISBLANK($B145:$B$3247),0)))),"", INDEX($B145:$B$3247,MATCH(FALSE,ISBLANK($B145:$B$3247),0))  ),$Z143
)</f>
        <v>GA09U1272</v>
      </c>
      <c r="AA144" s="90" t="str" cm="1">
        <f t="array" ref="AA144">IF(
ISNUMBER(FIND("A",$C144)),
$C144 &amp; IF(ISNUMBER(FIND("A",     INDEX($C145:$C$3247,MATCH(FALSE,ISBLANK($C145:$C$3247),0)))),"", INDEX($C145:$C$3247,MATCH(FALSE,ISBLANK($C145:$C$3247),0))  ),$AA143
)</f>
        <v>MB 18A</v>
      </c>
      <c r="AB144" s="90" t="e">
        <f>_xlfn.IFNA(VLOOKUP(MBSchedule[[#This Row],[ow]], ETMRoutes, 3, FALSE),VLOOKUP(MBSchedule[[#This Row],[re]], ETMRoutes, 3, FALSE))</f>
        <v>#REF!</v>
      </c>
      <c r="AC14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14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144" s="90" t="str">
        <f>IF(ISNA(VLOOKUP(MBSchedule[[#This Row],[ow]], ETMRoutes, 3, FALSE)),IF(ISNA(VLOOKUP(MBSchedule[[#This Row],[re]], ETMRoutes, 3, FALSE)),"U","R"), "O")</f>
        <v>O</v>
      </c>
    </row>
    <row r="145" spans="1:31">
      <c r="A145" s="104" t="str">
        <f t="shared" si="2"/>
        <v>MRG</v>
      </c>
      <c r="B145" s="104"/>
      <c r="C145" s="104"/>
      <c r="D145" s="104" t="str">
        <f>_xlfn.IFNA(VLOOKUP(MBSchedule[[#This Row],[From-a]],Loc2Code,2,FALSE),"")</f>
        <v>CNC</v>
      </c>
      <c r="E145" s="104" t="str">
        <f>_xlfn.IFNA(VLOOKUP(MBSchedule[[#This Row],[Via-a]],Loc2Code,2,FALSE),"")</f>
        <v/>
      </c>
      <c r="F145" s="104" t="str">
        <f>_xlfn.IFNA(VLOOKUP(MBSchedule[[#This Row],[To-a]],Loc2Code,2,FALSE),"")</f>
        <v>KOA</v>
      </c>
      <c r="G145" s="104" t="str">
        <f>_xlfn.IFNA(VLOOKUP(MBSchedule[[#This Row],[From Code]],Code2Loc,2,FALSE),"")</f>
        <v>CANACONA</v>
      </c>
      <c r="H145" s="104" t="str">
        <f>_xlfn.IFNA(VLOOKUP(MBSchedule[[#This Row],[Via1 Code]],Code2Loc,2,FALSE),"")</f>
        <v/>
      </c>
      <c r="I145" s="104" t="str">
        <f>_xlfn.IFNA(VLOOKUP(MBSchedule[[#This Row],[Destination Code]],Code2Loc,2,FALSE),"")</f>
        <v>KHOLA</v>
      </c>
      <c r="J145" s="125">
        <f>TIME(TRUNC(MBSchedule[[#This Row],[Dept.]]),60*(MBSchedule[[#This Row],[Dept.]]-TRUNC(MBSchedule[[#This Row],[Dept.]]))/0.6,0)</f>
        <v>0.71527777777777779</v>
      </c>
      <c r="K145" s="125" t="str">
        <f>IF(ISBLANK(MBSchedule[[#This Row],[Via Dep]]),"", TIME(TRUNC(MBSchedule[[#This Row],[Via Dep]]),60*(MBSchedule[[#This Row],[Via Dep]]-TRUNC(MBSchedule[[#This Row],[Via Dep]]))/0.6,0))</f>
        <v/>
      </c>
      <c r="L145" s="125">
        <f>IF(ISBLANK(MBSchedule[[#This Row],[Arrv.]]),"", TIME(TRUNC(MBSchedule[[#This Row],[Arrv.]]),60*(MBSchedule[[#This Row],[Arrv.]]-TRUNC(MBSchedule[[#This Row],[Arrv.]]))/0.6,0))</f>
        <v>0.75</v>
      </c>
      <c r="M145" s="90" t="s">
        <v>23</v>
      </c>
      <c r="N145" s="104"/>
      <c r="O145" s="90" t="s">
        <v>24</v>
      </c>
      <c r="P145" s="153">
        <v>17</v>
      </c>
      <c r="Q145" s="126">
        <v>17.100000000000001</v>
      </c>
      <c r="R145" s="104"/>
      <c r="S145" s="126">
        <v>18</v>
      </c>
      <c r="T145" s="152">
        <v>1</v>
      </c>
      <c r="U145" s="152">
        <v>1</v>
      </c>
      <c r="V145" s="153"/>
      <c r="W145" s="153"/>
      <c r="X145" s="129">
        <f>SUM(P141:P145)</f>
        <v>190</v>
      </c>
      <c r="Y145" s="101" t="s">
        <v>88</v>
      </c>
      <c r="Z145" s="101" t="str" cm="1">
        <f t="array" ref="Z145">IF(
ISNUMBER(FIND("A",$B145)),
$B145 &amp; IF(ISNUMBER(FIND("A",     INDEX($B146:$B$3247,MATCH(FALSE,ISBLANK($B146:$B$3247),0)))),"", INDEX($B146:$B$3247,MATCH(FALSE,ISBLANK($B146:$B$3247),0))  ),$Z144
)</f>
        <v>GA09U1272</v>
      </c>
      <c r="AA145" s="90" t="str" cm="1">
        <f t="array" ref="AA145">IF(
ISNUMBER(FIND("A",$C145)),
$C145 &amp; IF(ISNUMBER(FIND("A",     INDEX($C146:$C$3247,MATCH(FALSE,ISBLANK($C146:$C$3247),0)))),"", INDEX($C146:$C$3247,MATCH(FALSE,ISBLANK($C146:$C$3247),0))  ),$AA144
)</f>
        <v>MB 18A</v>
      </c>
      <c r="AB145" s="90" t="e">
        <f>_xlfn.IFNA(VLOOKUP(MBSchedule[[#This Row],[ow]], ETMRoutes, 3, FALSE),VLOOKUP(MBSchedule[[#This Row],[re]], ETMRoutes, 3, FALSE))</f>
        <v>#REF!</v>
      </c>
      <c r="AC14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14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145" s="90" t="str">
        <f>IF(ISNA(VLOOKUP(MBSchedule[[#This Row],[ow]], ETMRoutes, 3, FALSE)),IF(ISNA(VLOOKUP(MBSchedule[[#This Row],[re]], ETMRoutes, 3, FALSE)),"U","R"), "O")</f>
        <v>O</v>
      </c>
    </row>
    <row r="146" spans="1:31">
      <c r="A146" s="104" t="str">
        <f t="shared" si="2"/>
        <v>MRG</v>
      </c>
      <c r="B146" s="90" t="s">
        <v>100</v>
      </c>
      <c r="C146" s="90" t="s">
        <v>101</v>
      </c>
      <c r="D146" s="90" t="str">
        <f>_xlfn.IFNA(VLOOKUP(MBSchedule[[#This Row],[From-a]],Loc2Code,2,FALSE),"")</f>
        <v>KOA</v>
      </c>
      <c r="E146" s="90" t="str">
        <f>_xlfn.IFNA(VLOOKUP(MBSchedule[[#This Row],[Via-a]],Loc2Code,2,FALSE),"")</f>
        <v/>
      </c>
      <c r="F146" s="90" t="str">
        <f>_xlfn.IFNA(VLOOKUP(MBSchedule[[#This Row],[To-a]],Loc2Code,2,FALSE),"")</f>
        <v>CNC</v>
      </c>
      <c r="G146" s="90" t="str">
        <f>_xlfn.IFNA(VLOOKUP(MBSchedule[[#This Row],[From Code]],Code2Loc,2,FALSE),"")</f>
        <v>KHOLA</v>
      </c>
      <c r="H146" s="90" t="str">
        <f>_xlfn.IFNA(VLOOKUP(MBSchedule[[#This Row],[Via1 Code]],Code2Loc,2,FALSE),"")</f>
        <v/>
      </c>
      <c r="I146" s="90" t="str">
        <f>_xlfn.IFNA(VLOOKUP(MBSchedule[[#This Row],[Destination Code]],Code2Loc,2,FALSE),"")</f>
        <v>CANACONA</v>
      </c>
      <c r="J146" s="122">
        <f>TIME(TRUNC(MBSchedule[[#This Row],[Dept.]]),60*(MBSchedule[[#This Row],[Dept.]]-TRUNC(MBSchedule[[#This Row],[Dept.]]))/0.6,0)</f>
        <v>0.34722222222222227</v>
      </c>
      <c r="K146" s="122" t="str">
        <f>IF(ISBLANK(MBSchedule[[#This Row],[Via Dep]]),"", TIME(TRUNC(MBSchedule[[#This Row],[Via Dep]]),60*(MBSchedule[[#This Row],[Via Dep]]-TRUNC(MBSchedule[[#This Row],[Via Dep]]))/0.6,0))</f>
        <v/>
      </c>
      <c r="L146" s="122">
        <f>IF(ISBLANK(MBSchedule[[#This Row],[Arrv.]]),"", TIME(TRUNC(MBSchedule[[#This Row],[Arrv.]]),60*(MBSchedule[[#This Row],[Arrv.]]-TRUNC(MBSchedule[[#This Row],[Arrv.]]))/0.6,0))</f>
        <v>0.375</v>
      </c>
      <c r="M146" s="90" t="s">
        <v>24</v>
      </c>
      <c r="N146" s="90"/>
      <c r="O146" s="90" t="s">
        <v>23</v>
      </c>
      <c r="P146" s="152">
        <v>17</v>
      </c>
      <c r="Q146" s="123">
        <v>8.1999999999999993</v>
      </c>
      <c r="R146" s="90"/>
      <c r="S146" s="123">
        <v>9</v>
      </c>
      <c r="T146" s="152"/>
      <c r="U146" s="152"/>
      <c r="V146" s="152"/>
      <c r="W146" s="152"/>
      <c r="X146" s="90"/>
      <c r="Y146" s="98"/>
      <c r="Z146" s="98" t="str" cm="1">
        <f t="array" ref="Z146">IF(
ISNUMBER(FIND("A",$B146)),
$B146 &amp; IF(ISNUMBER(FIND("A",     INDEX($B147:$B$3247,MATCH(FALSE,ISBLANK($B147:$B$3247),0)))),"", INDEX($B147:$B$3247,MATCH(FALSE,ISBLANK($B147:$B$3247),0))  ),$Z145
)</f>
        <v>GA08T4761</v>
      </c>
      <c r="AA146" s="90" t="str" cm="1">
        <f t="array" ref="AA146">IF(
ISNUMBER(FIND("A",$C146)),
$C146 &amp; IF(ISNUMBER(FIND("A",     INDEX($C147:$C$3247,MATCH(FALSE,ISBLANK($C147:$C$3247),0)))),"", INDEX($C147:$C$3247,MATCH(FALSE,ISBLANK($C147:$C$3247),0))  ),$AA145
)</f>
        <v>MB 19A</v>
      </c>
      <c r="AB146" s="90" t="e">
        <f>_xlfn.IFNA(VLOOKUP(MBSchedule[[#This Row],[ow]], ETMRoutes, 3, FALSE),VLOOKUP(MBSchedule[[#This Row],[re]], ETMRoutes, 3, FALSE))</f>
        <v>#REF!</v>
      </c>
      <c r="AC14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D14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E146" s="90" t="str">
        <f>IF(ISNA(VLOOKUP(MBSchedule[[#This Row],[ow]], ETMRoutes, 3, FALSE)),IF(ISNA(VLOOKUP(MBSchedule[[#This Row],[re]], ETMRoutes, 3, FALSE)),"U","R"), "O")</f>
        <v>O</v>
      </c>
    </row>
    <row r="147" spans="1:31">
      <c r="A147" s="104" t="str">
        <f t="shared" si="2"/>
        <v>MRG</v>
      </c>
      <c r="B147" s="90"/>
      <c r="C147" s="90"/>
      <c r="D147" s="90" t="str">
        <f>_xlfn.IFNA(VLOOKUP(MBSchedule[[#This Row],[From-a]],Loc2Code,2,FALSE),"")</f>
        <v>CNC</v>
      </c>
      <c r="E147" s="90" t="str">
        <f>_xlfn.IFNA(VLOOKUP(MBSchedule[[#This Row],[Via-a]],Loc2Code,2,FALSE),"")</f>
        <v/>
      </c>
      <c r="F147" s="90" t="str">
        <f>_xlfn.IFNA(VLOOKUP(MBSchedule[[#This Row],[To-a]],Loc2Code,2,FALSE),"")</f>
        <v>MRG</v>
      </c>
      <c r="G147" s="90" t="str">
        <f>_xlfn.IFNA(VLOOKUP(MBSchedule[[#This Row],[From Code]],Code2Loc,2,FALSE),"")</f>
        <v>CANACONA</v>
      </c>
      <c r="H147" s="90" t="str">
        <f>_xlfn.IFNA(VLOOKUP(MBSchedule[[#This Row],[Via1 Code]],Code2Loc,2,FALSE),"")</f>
        <v/>
      </c>
      <c r="I147" s="90" t="str">
        <f>_xlfn.IFNA(VLOOKUP(MBSchedule[[#This Row],[Destination Code]],Code2Loc,2,FALSE),"")</f>
        <v>MARGAO</v>
      </c>
      <c r="J147" s="122">
        <f>TIME(TRUNC(MBSchedule[[#This Row],[Dept.]]),60*(MBSchedule[[#This Row],[Dept.]]-TRUNC(MBSchedule[[#This Row],[Dept.]]))/0.6,0)</f>
        <v>0.375</v>
      </c>
      <c r="K147" s="122" t="str">
        <f>IF(ISBLANK(MBSchedule[[#This Row],[Via Dep]]),"", TIME(TRUNC(MBSchedule[[#This Row],[Via Dep]]),60*(MBSchedule[[#This Row],[Via Dep]]-TRUNC(MBSchedule[[#This Row],[Via Dep]]))/0.6,0))</f>
        <v/>
      </c>
      <c r="L147" s="122">
        <f>IF(ISBLANK(MBSchedule[[#This Row],[Arrv.]]),"", TIME(TRUNC(MBSchedule[[#This Row],[Arrv.]]),60*(MBSchedule[[#This Row],[Arrv.]]-TRUNC(MBSchedule[[#This Row],[Arrv.]]))/0.6,0))</f>
        <v>0.42708333333333331</v>
      </c>
      <c r="M147" s="90" t="s">
        <v>23</v>
      </c>
      <c r="N147" s="90"/>
      <c r="O147" s="90" t="s">
        <v>26</v>
      </c>
      <c r="P147" s="152">
        <v>37</v>
      </c>
      <c r="Q147" s="123">
        <v>9</v>
      </c>
      <c r="R147" s="90"/>
      <c r="S147" s="123">
        <v>10.15</v>
      </c>
      <c r="T147" s="152"/>
      <c r="U147" s="152"/>
      <c r="V147" s="152"/>
      <c r="W147" s="152"/>
      <c r="X147" s="90"/>
      <c r="Y147" s="98"/>
      <c r="Z147" s="98" t="str" cm="1">
        <f t="array" ref="Z147">IF(
ISNUMBER(FIND("A",$B147)),
$B147 &amp; IF(ISNUMBER(FIND("A",     INDEX($B148:$B$3247,MATCH(FALSE,ISBLANK($B148:$B$3247),0)))),"", INDEX($B148:$B$3247,MATCH(FALSE,ISBLANK($B148:$B$3247),0))  ),$Z146
)</f>
        <v>GA08T4761</v>
      </c>
      <c r="AA147" s="90" t="str" cm="1">
        <f t="array" ref="AA147">IF(
ISNUMBER(FIND("A",$C147)),
$C147 &amp; IF(ISNUMBER(FIND("A",     INDEX($C148:$C$3247,MATCH(FALSE,ISBLANK($C148:$C$3247),0)))),"", INDEX($C148:$C$3247,MATCH(FALSE,ISBLANK($C148:$C$3247),0))  ),$AA146
)</f>
        <v>MB 19A</v>
      </c>
      <c r="AB147" s="90" t="e">
        <f>_xlfn.IFNA(VLOOKUP(MBSchedule[[#This Row],[ow]], ETMRoutes, 3, FALSE),VLOOKUP(MBSchedule[[#This Row],[re]], ETMRoutes, 3, FALSE))</f>
        <v>#REF!</v>
      </c>
      <c r="AC14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MRG:*:MRG-*CNC*</v>
      </c>
      <c r="AD14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MRG:*:CNC-*MRG*</v>
      </c>
      <c r="AE147" s="90" t="str">
        <f>IF(ISNA(VLOOKUP(MBSchedule[[#This Row],[ow]], ETMRoutes, 3, FALSE)),IF(ISNA(VLOOKUP(MBSchedule[[#This Row],[re]], ETMRoutes, 3, FALSE)),"U","R"), "O")</f>
        <v>O</v>
      </c>
    </row>
    <row r="148" spans="1:31">
      <c r="A148" s="104" t="str">
        <f t="shared" si="2"/>
        <v>MRG</v>
      </c>
      <c r="B148" s="90"/>
      <c r="C148" s="90"/>
      <c r="D148" s="90" t="str">
        <f>_xlfn.IFNA(VLOOKUP(MBSchedule[[#This Row],[From-a]],Loc2Code,2,FALSE),"")</f>
        <v>MRG</v>
      </c>
      <c r="E148" s="90" t="str">
        <f>_xlfn.IFNA(VLOOKUP(MBSchedule[[#This Row],[Via-a]],Loc2Code,2,FALSE),"")</f>
        <v/>
      </c>
      <c r="F148" s="90" t="str">
        <f>_xlfn.IFNA(VLOOKUP(MBSchedule[[#This Row],[To-a]],Loc2Code,2,FALSE),"")</f>
        <v>CNC</v>
      </c>
      <c r="G148" s="90" t="str">
        <f>_xlfn.IFNA(VLOOKUP(MBSchedule[[#This Row],[From Code]],Code2Loc,2,FALSE),"")</f>
        <v>MARGAO</v>
      </c>
      <c r="H148" s="90" t="str">
        <f>_xlfn.IFNA(VLOOKUP(MBSchedule[[#This Row],[Via1 Code]],Code2Loc,2,FALSE),"")</f>
        <v/>
      </c>
      <c r="I148" s="90" t="str">
        <f>_xlfn.IFNA(VLOOKUP(MBSchedule[[#This Row],[Destination Code]],Code2Loc,2,FALSE),"")</f>
        <v>CANACONA</v>
      </c>
      <c r="J148" s="122">
        <f>TIME(TRUNC(MBSchedule[[#This Row],[Dept.]]),60*(MBSchedule[[#This Row],[Dept.]]-TRUNC(MBSchedule[[#This Row],[Dept.]]))/0.6,0)</f>
        <v>0.44097222222222227</v>
      </c>
      <c r="K148" s="122" t="str">
        <f>IF(ISBLANK(MBSchedule[[#This Row],[Via Dep]]),"", TIME(TRUNC(MBSchedule[[#This Row],[Via Dep]]),60*(MBSchedule[[#This Row],[Via Dep]]-TRUNC(MBSchedule[[#This Row],[Via Dep]]))/0.6,0))</f>
        <v/>
      </c>
      <c r="L148" s="122">
        <f>IF(ISBLANK(MBSchedule[[#This Row],[Arrv.]]),"", TIME(TRUNC(MBSchedule[[#This Row],[Arrv.]]),60*(MBSchedule[[#This Row],[Arrv.]]-TRUNC(MBSchedule[[#This Row],[Arrv.]]))/0.6,0))</f>
        <v>0.49305555555555558</v>
      </c>
      <c r="M148" s="90" t="s">
        <v>26</v>
      </c>
      <c r="N148" s="90"/>
      <c r="O148" s="90" t="s">
        <v>23</v>
      </c>
      <c r="P148" s="152">
        <v>37</v>
      </c>
      <c r="Q148" s="123">
        <v>10.35</v>
      </c>
      <c r="R148" s="90"/>
      <c r="S148" s="123">
        <v>11.5</v>
      </c>
      <c r="T148" s="152"/>
      <c r="U148" s="152"/>
      <c r="V148" s="152"/>
      <c r="W148" s="152"/>
      <c r="X148" s="90"/>
      <c r="Y148" s="98"/>
      <c r="Z148" s="98" t="str" cm="1">
        <f t="array" ref="Z148">IF(
ISNUMBER(FIND("A",$B148)),
$B148 &amp; IF(ISNUMBER(FIND("A",     INDEX($B149:$B$3247,MATCH(FALSE,ISBLANK($B149:$B$3247),0)))),"", INDEX($B149:$B$3247,MATCH(FALSE,ISBLANK($B149:$B$3247),0))  ),$Z147
)</f>
        <v>GA08T4761</v>
      </c>
      <c r="AA148" s="90" t="str" cm="1">
        <f t="array" ref="AA148">IF(
ISNUMBER(FIND("A",$C148)),
$C148 &amp; IF(ISNUMBER(FIND("A",     INDEX($C149:$C$3247,MATCH(FALSE,ISBLANK($C149:$C$3247),0)))),"", INDEX($C149:$C$3247,MATCH(FALSE,ISBLANK($C149:$C$3247),0))  ),$AA147
)</f>
        <v>MB 19A</v>
      </c>
      <c r="AB148" s="90" t="e">
        <f>_xlfn.IFNA(VLOOKUP(MBSchedule[[#This Row],[ow]], ETMRoutes, 3, FALSE),VLOOKUP(MBSchedule[[#This Row],[re]], ETMRoutes, 3, FALSE))</f>
        <v>#REF!</v>
      </c>
      <c r="AC14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MRG:*:CNC-*MRG*</v>
      </c>
      <c r="AD14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MRG:*:MRG-*CNC*</v>
      </c>
      <c r="AE148" s="90" t="str">
        <f>IF(ISNA(VLOOKUP(MBSchedule[[#This Row],[ow]], ETMRoutes, 3, FALSE)),IF(ISNA(VLOOKUP(MBSchedule[[#This Row],[re]], ETMRoutes, 3, FALSE)),"U","R"), "O")</f>
        <v>O</v>
      </c>
    </row>
    <row r="149" spans="1:31">
      <c r="A149" s="104" t="str">
        <f t="shared" si="2"/>
        <v>MRG</v>
      </c>
      <c r="B149" s="90"/>
      <c r="C149" s="90"/>
      <c r="D149" s="90" t="str">
        <f>_xlfn.IFNA(VLOOKUP(MBSchedule[[#This Row],[From-a]],Loc2Code,2,FALSE),"")</f>
        <v>CNC</v>
      </c>
      <c r="E149" s="90" t="str">
        <f>_xlfn.IFNA(VLOOKUP(MBSchedule[[#This Row],[Via-a]],Loc2Code,2,FALSE),"")</f>
        <v/>
      </c>
      <c r="F149" s="90" t="str">
        <f>_xlfn.IFNA(VLOOKUP(MBSchedule[[#This Row],[To-a]],Loc2Code,2,FALSE),"")</f>
        <v>MRG</v>
      </c>
      <c r="G149" s="90" t="str">
        <f>_xlfn.IFNA(VLOOKUP(MBSchedule[[#This Row],[From Code]],Code2Loc,2,FALSE),"")</f>
        <v>CANACONA</v>
      </c>
      <c r="H149" s="90" t="str">
        <f>_xlfn.IFNA(VLOOKUP(MBSchedule[[#This Row],[Via1 Code]],Code2Loc,2,FALSE),"")</f>
        <v/>
      </c>
      <c r="I149" s="90" t="str">
        <f>_xlfn.IFNA(VLOOKUP(MBSchedule[[#This Row],[Destination Code]],Code2Loc,2,FALSE),"")</f>
        <v>MARGAO</v>
      </c>
      <c r="J149" s="122">
        <f>TIME(TRUNC(MBSchedule[[#This Row],[Dept.]]),60*(MBSchedule[[#This Row],[Dept.]]-TRUNC(MBSchedule[[#This Row],[Dept.]]))/0.6,0)</f>
        <v>0.51736111111111105</v>
      </c>
      <c r="K149" s="122" t="str">
        <f>IF(ISBLANK(MBSchedule[[#This Row],[Via Dep]]),"", TIME(TRUNC(MBSchedule[[#This Row],[Via Dep]]),60*(MBSchedule[[#This Row],[Via Dep]]-TRUNC(MBSchedule[[#This Row],[Via Dep]]))/0.6,0))</f>
        <v/>
      </c>
      <c r="L149" s="122">
        <f>IF(ISBLANK(MBSchedule[[#This Row],[Arrv.]]),"", TIME(TRUNC(MBSchedule[[#This Row],[Arrv.]]),60*(MBSchedule[[#This Row],[Arrv.]]-TRUNC(MBSchedule[[#This Row],[Arrv.]]))/0.6,0))</f>
        <v>0.57291666666666663</v>
      </c>
      <c r="M149" s="90" t="s">
        <v>23</v>
      </c>
      <c r="N149" s="90"/>
      <c r="O149" s="90" t="s">
        <v>26</v>
      </c>
      <c r="P149" s="152">
        <v>37</v>
      </c>
      <c r="Q149" s="123">
        <v>12.25</v>
      </c>
      <c r="R149" s="90"/>
      <c r="S149" s="123">
        <v>13.45</v>
      </c>
      <c r="T149" s="152"/>
      <c r="U149" s="152"/>
      <c r="V149" s="152"/>
      <c r="W149" s="152"/>
      <c r="X149" s="90"/>
      <c r="Y149" s="92"/>
      <c r="Z149" s="92" t="str" cm="1">
        <f t="array" ref="Z149">IF(
ISNUMBER(FIND("A",$B149)),
$B149 &amp; IF(ISNUMBER(FIND("A",     INDEX($B150:$B$3247,MATCH(FALSE,ISBLANK($B150:$B$3247),0)))),"", INDEX($B150:$B$3247,MATCH(FALSE,ISBLANK($B150:$B$3247),0))  ),$Z148
)</f>
        <v>GA08T4761</v>
      </c>
      <c r="AA149" s="90" t="str" cm="1">
        <f t="array" ref="AA149">IF(
ISNUMBER(FIND("A",$C149)),
$C149 &amp; IF(ISNUMBER(FIND("A",     INDEX($C150:$C$3247,MATCH(FALSE,ISBLANK($C150:$C$3247),0)))),"", INDEX($C150:$C$3247,MATCH(FALSE,ISBLANK($C150:$C$3247),0))  ),$AA148
)</f>
        <v>MB 19A</v>
      </c>
      <c r="AB149" s="90" t="e">
        <f>_xlfn.IFNA(VLOOKUP(MBSchedule[[#This Row],[ow]], ETMRoutes, 3, FALSE),VLOOKUP(MBSchedule[[#This Row],[re]], ETMRoutes, 3, FALSE))</f>
        <v>#REF!</v>
      </c>
      <c r="AC14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MRG:*:MRG-*CNC*</v>
      </c>
      <c r="AD14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MRG:*:CNC-*MRG*</v>
      </c>
      <c r="AE149" s="90" t="str">
        <f>IF(ISNA(VLOOKUP(MBSchedule[[#This Row],[ow]], ETMRoutes, 3, FALSE)),IF(ISNA(VLOOKUP(MBSchedule[[#This Row],[re]], ETMRoutes, 3, FALSE)),"U","R"), "O")</f>
        <v>O</v>
      </c>
    </row>
    <row r="150" spans="1:31">
      <c r="A150" s="104" t="str">
        <f t="shared" si="2"/>
        <v>MRG</v>
      </c>
      <c r="B150" s="104"/>
      <c r="C150" s="104"/>
      <c r="D150" s="104" t="str">
        <f>_xlfn.IFNA(VLOOKUP(MBSchedule[[#This Row],[From-a]],Loc2Code,2,FALSE),"")</f>
        <v>MRG</v>
      </c>
      <c r="E150" s="104" t="str">
        <f>_xlfn.IFNA(VLOOKUP(MBSchedule[[#This Row],[Via-a]],Loc2Code,2,FALSE),"")</f>
        <v/>
      </c>
      <c r="F150" s="104" t="str">
        <f>_xlfn.IFNA(VLOOKUP(MBSchedule[[#This Row],[To-a]],Loc2Code,2,FALSE),"")</f>
        <v>CNC</v>
      </c>
      <c r="G150" s="104" t="str">
        <f>_xlfn.IFNA(VLOOKUP(MBSchedule[[#This Row],[From Code]],Code2Loc,2,FALSE),"")</f>
        <v>MARGAO</v>
      </c>
      <c r="H150" s="104" t="str">
        <f>_xlfn.IFNA(VLOOKUP(MBSchedule[[#This Row],[Via1 Code]],Code2Loc,2,FALSE),"")</f>
        <v/>
      </c>
      <c r="I150" s="104" t="str">
        <f>_xlfn.IFNA(VLOOKUP(MBSchedule[[#This Row],[Destination Code]],Code2Loc,2,FALSE),"")</f>
        <v>CANACONA</v>
      </c>
      <c r="J150" s="125">
        <f>TIME(TRUNC(MBSchedule[[#This Row],[Dept.]]),60*(MBSchedule[[#This Row],[Dept.]]-TRUNC(MBSchedule[[#This Row],[Dept.]]))/0.6,0)</f>
        <v>0.58680555555555558</v>
      </c>
      <c r="K150" s="125" t="str">
        <f>IF(ISBLANK(MBSchedule[[#This Row],[Via Dep]]),"", TIME(TRUNC(MBSchedule[[#This Row],[Via Dep]]),60*(MBSchedule[[#This Row],[Via Dep]]-TRUNC(MBSchedule[[#This Row],[Via Dep]]))/0.6,0))</f>
        <v/>
      </c>
      <c r="L150" s="125">
        <f>IF(ISBLANK(MBSchedule[[#This Row],[Arrv.]]),"", TIME(TRUNC(MBSchedule[[#This Row],[Arrv.]]),60*(MBSchedule[[#This Row],[Arrv.]]-TRUNC(MBSchedule[[#This Row],[Arrv.]]))/0.6,0))</f>
        <v>0.63888888888888895</v>
      </c>
      <c r="M150" s="90" t="s">
        <v>26</v>
      </c>
      <c r="N150" s="104"/>
      <c r="O150" s="90" t="s">
        <v>23</v>
      </c>
      <c r="P150" s="153">
        <v>37</v>
      </c>
      <c r="Q150" s="126">
        <v>14.05</v>
      </c>
      <c r="R150" s="104"/>
      <c r="S150" s="126">
        <v>15.2</v>
      </c>
      <c r="T150" s="153"/>
      <c r="U150" s="153"/>
      <c r="V150" s="153"/>
      <c r="W150" s="153"/>
      <c r="X150" s="104"/>
      <c r="Y150" s="101"/>
      <c r="Z150" s="101" t="str" cm="1">
        <f t="array" ref="Z150">IF(
ISNUMBER(FIND("A",$B150)),
$B150 &amp; IF(ISNUMBER(FIND("A",     INDEX($B151:$B$3247,MATCH(FALSE,ISBLANK($B151:$B$3247),0)))),"", INDEX($B151:$B$3247,MATCH(FALSE,ISBLANK($B151:$B$3247),0))  ),$Z149
)</f>
        <v>GA08T4761</v>
      </c>
      <c r="AA150" s="90" t="str" cm="1">
        <f t="array" ref="AA150">IF(
ISNUMBER(FIND("A",$C150)),
$C150 &amp; IF(ISNUMBER(FIND("A",     INDEX($C151:$C$3247,MATCH(FALSE,ISBLANK($C151:$C$3247),0)))),"", INDEX($C151:$C$3247,MATCH(FALSE,ISBLANK($C151:$C$3247),0))  ),$AA149
)</f>
        <v>MB 19A</v>
      </c>
      <c r="AB150" s="90" t="e">
        <f>_xlfn.IFNA(VLOOKUP(MBSchedule[[#This Row],[ow]], ETMRoutes, 3, FALSE),VLOOKUP(MBSchedule[[#This Row],[re]], ETMRoutes, 3, FALSE))</f>
        <v>#REF!</v>
      </c>
      <c r="AC15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MRG:*:CNC-*MRG*</v>
      </c>
      <c r="AD15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MRG:*:MRG-*CNC*</v>
      </c>
      <c r="AE150" s="90" t="str">
        <f>IF(ISNA(VLOOKUP(MBSchedule[[#This Row],[ow]], ETMRoutes, 3, FALSE)),IF(ISNA(VLOOKUP(MBSchedule[[#This Row],[re]], ETMRoutes, 3, FALSE)),"U","R"), "O")</f>
        <v>O</v>
      </c>
    </row>
    <row r="151" spans="1:31">
      <c r="A151" s="104" t="str">
        <f t="shared" si="2"/>
        <v>MRG</v>
      </c>
      <c r="B151" s="90"/>
      <c r="C151" s="90"/>
      <c r="D151" s="90" t="str">
        <f>_xlfn.IFNA(VLOOKUP(MBSchedule[[#This Row],[From-a]],Loc2Code,2,FALSE),"")</f>
        <v>CNC</v>
      </c>
      <c r="E151" s="90" t="str">
        <f>_xlfn.IFNA(VLOOKUP(MBSchedule[[#This Row],[Via-a]],Loc2Code,2,FALSE),"")</f>
        <v/>
      </c>
      <c r="F151" s="90" t="str">
        <f>_xlfn.IFNA(VLOOKUP(MBSchedule[[#This Row],[To-a]],Loc2Code,2,FALSE),"")</f>
        <v>KOA</v>
      </c>
      <c r="G151" s="90" t="str">
        <f>_xlfn.IFNA(VLOOKUP(MBSchedule[[#This Row],[From Code]],Code2Loc,2,FALSE),"")</f>
        <v>CANACONA</v>
      </c>
      <c r="H151" s="90" t="str">
        <f>_xlfn.IFNA(VLOOKUP(MBSchedule[[#This Row],[Via1 Code]],Code2Loc,2,FALSE),"")</f>
        <v/>
      </c>
      <c r="I151" s="90" t="str">
        <f>_xlfn.IFNA(VLOOKUP(MBSchedule[[#This Row],[Destination Code]],Code2Loc,2,FALSE),"")</f>
        <v>KHOLA</v>
      </c>
      <c r="J151" s="122">
        <f>TIME(TRUNC(MBSchedule[[#This Row],[Dept.]]),60*(MBSchedule[[#This Row],[Dept.]]-TRUNC(MBSchedule[[#This Row],[Dept.]]))/0.6,0)</f>
        <v>0.65277777777777779</v>
      </c>
      <c r="K151" s="122" t="str">
        <f>IF(ISBLANK(MBSchedule[[#This Row],[Via Dep]]),"", TIME(TRUNC(MBSchedule[[#This Row],[Via Dep]]),60*(MBSchedule[[#This Row],[Via Dep]]-TRUNC(MBSchedule[[#This Row],[Via Dep]]))/0.6,0))</f>
        <v/>
      </c>
      <c r="L151" s="122">
        <f>IF(ISBLANK(MBSchedule[[#This Row],[Arrv.]]),"", TIME(TRUNC(MBSchedule[[#This Row],[Arrv.]]),60*(MBSchedule[[#This Row],[Arrv.]]-TRUNC(MBSchedule[[#This Row],[Arrv.]]))/0.6,0))</f>
        <v>0.68402777777777779</v>
      </c>
      <c r="M151" s="90" t="s">
        <v>23</v>
      </c>
      <c r="N151" s="90"/>
      <c r="O151" s="90" t="s">
        <v>24</v>
      </c>
      <c r="P151" s="152">
        <v>17</v>
      </c>
      <c r="Q151" s="123">
        <v>15.4</v>
      </c>
      <c r="R151" s="90"/>
      <c r="S151" s="123">
        <v>16.25</v>
      </c>
      <c r="T151" s="152"/>
      <c r="U151" s="152"/>
      <c r="V151" s="152"/>
      <c r="W151" s="152"/>
      <c r="X151" s="90"/>
      <c r="Y151" s="101"/>
      <c r="Z151" s="101" t="str" cm="1">
        <f t="array" ref="Z151">IF(
ISNUMBER(FIND("A",$B151)),
$B151 &amp; IF(ISNUMBER(FIND("A",     INDEX($B152:$B$3247,MATCH(FALSE,ISBLANK($B152:$B$3247),0)))),"", INDEX($B152:$B$3247,MATCH(FALSE,ISBLANK($B152:$B$3247),0))  ),$Z150
)</f>
        <v>GA08T4761</v>
      </c>
      <c r="AA151" s="90" t="str" cm="1">
        <f t="array" ref="AA151">IF(
ISNUMBER(FIND("A",$C151)),
$C151 &amp; IF(ISNUMBER(FIND("A",     INDEX($C152:$C$3247,MATCH(FALSE,ISBLANK($C152:$C$3247),0)))),"", INDEX($C152:$C$3247,MATCH(FALSE,ISBLANK($C152:$C$3247),0))  ),$AA150
)</f>
        <v>MB 19A</v>
      </c>
      <c r="AB151" s="90" t="e">
        <f>_xlfn.IFNA(VLOOKUP(MBSchedule[[#This Row],[ow]], ETMRoutes, 3, FALSE),VLOOKUP(MBSchedule[[#This Row],[re]], ETMRoutes, 3, FALSE))</f>
        <v>#REF!</v>
      </c>
      <c r="AC15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15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151" s="90" t="str">
        <f>IF(ISNA(VLOOKUP(MBSchedule[[#This Row],[ow]], ETMRoutes, 3, FALSE)),IF(ISNA(VLOOKUP(MBSchedule[[#This Row],[re]], ETMRoutes, 3, FALSE)),"U","R"), "O")</f>
        <v>O</v>
      </c>
    </row>
    <row r="152" spans="1:31">
      <c r="A152" s="104" t="str">
        <f t="shared" si="2"/>
        <v>MRG</v>
      </c>
      <c r="B152" s="90"/>
      <c r="C152" s="90"/>
      <c r="D152" s="90" t="str">
        <f>_xlfn.IFNA(VLOOKUP(MBSchedule[[#This Row],[From-a]],Loc2Code,2,FALSE),"")</f>
        <v>KOA</v>
      </c>
      <c r="E152" s="90" t="str">
        <f>_xlfn.IFNA(VLOOKUP(MBSchedule[[#This Row],[Via-a]],Loc2Code,2,FALSE),"")</f>
        <v/>
      </c>
      <c r="F152" s="90" t="str">
        <f>_xlfn.IFNA(VLOOKUP(MBSchedule[[#This Row],[To-a]],Loc2Code,2,FALSE),"")</f>
        <v>CNC</v>
      </c>
      <c r="G152" s="90" t="str">
        <f>_xlfn.IFNA(VLOOKUP(MBSchedule[[#This Row],[From Code]],Code2Loc,2,FALSE),"")</f>
        <v>KHOLA</v>
      </c>
      <c r="H152" s="90" t="str">
        <f>_xlfn.IFNA(VLOOKUP(MBSchedule[[#This Row],[Via1 Code]],Code2Loc,2,FALSE),"")</f>
        <v/>
      </c>
      <c r="I152" s="90" t="str">
        <f>_xlfn.IFNA(VLOOKUP(MBSchedule[[#This Row],[Destination Code]],Code2Loc,2,FALSE),"")</f>
        <v>CANACONA</v>
      </c>
      <c r="J152" s="122">
        <f>TIME(TRUNC(MBSchedule[[#This Row],[Dept.]]),60*(MBSchedule[[#This Row],[Dept.]]-TRUNC(MBSchedule[[#This Row],[Dept.]]))/0.6,0)</f>
        <v>0.6875</v>
      </c>
      <c r="K152" s="122" t="str">
        <f>IF(ISBLANK(MBSchedule[[#This Row],[Via Dep]]),"", TIME(TRUNC(MBSchedule[[#This Row],[Via Dep]]),60*(MBSchedule[[#This Row],[Via Dep]]-TRUNC(MBSchedule[[#This Row],[Via Dep]]))/0.6,0))</f>
        <v/>
      </c>
      <c r="L152" s="122">
        <f>IF(ISBLANK(MBSchedule[[#This Row],[Arrv.]]),"", TIME(TRUNC(MBSchedule[[#This Row],[Arrv.]]),60*(MBSchedule[[#This Row],[Arrv.]]-TRUNC(MBSchedule[[#This Row],[Arrv.]]))/0.6,0))</f>
        <v>0.71875</v>
      </c>
      <c r="M152" s="90" t="s">
        <v>24</v>
      </c>
      <c r="N152" s="104"/>
      <c r="O152" s="90" t="s">
        <v>23</v>
      </c>
      <c r="P152" s="152">
        <v>17</v>
      </c>
      <c r="Q152" s="123">
        <v>16.3</v>
      </c>
      <c r="R152" s="123"/>
      <c r="S152" s="123">
        <v>17.149999999999999</v>
      </c>
      <c r="T152" s="152"/>
      <c r="U152" s="152"/>
      <c r="V152" s="152"/>
      <c r="W152" s="152"/>
      <c r="X152" s="90"/>
      <c r="Y152" s="92"/>
      <c r="Z152" s="92" t="str" cm="1">
        <f t="array" ref="Z152">IF(
ISNUMBER(FIND("A",$B152)),
$B152 &amp; IF(ISNUMBER(FIND("A",     INDEX($B153:$B$3247,MATCH(FALSE,ISBLANK($B153:$B$3247),0)))),"", INDEX($B153:$B$3247,MATCH(FALSE,ISBLANK($B153:$B$3247),0))  ),$Z151
)</f>
        <v>GA08T4761</v>
      </c>
      <c r="AA152" s="90" t="str" cm="1">
        <f t="array" ref="AA152">IF(
ISNUMBER(FIND("A",$C152)),
$C152 &amp; IF(ISNUMBER(FIND("A",     INDEX($C153:$C$3247,MATCH(FALSE,ISBLANK($C153:$C$3247),0)))),"", INDEX($C153:$C$3247,MATCH(FALSE,ISBLANK($C153:$C$3247),0))  ),$AA151
)</f>
        <v>MB 19A</v>
      </c>
      <c r="AB152" s="90" t="e">
        <f>_xlfn.IFNA(VLOOKUP(MBSchedule[[#This Row],[ow]], ETMRoutes, 3, FALSE),VLOOKUP(MBSchedule[[#This Row],[re]], ETMRoutes, 3, FALSE))</f>
        <v>#REF!</v>
      </c>
      <c r="AC15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D15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E152" s="90" t="str">
        <f>IF(ISNA(VLOOKUP(MBSchedule[[#This Row],[ow]], ETMRoutes, 3, FALSE)),IF(ISNA(VLOOKUP(MBSchedule[[#This Row],[re]], ETMRoutes, 3, FALSE)),"U","R"), "O")</f>
        <v>O</v>
      </c>
    </row>
    <row r="153" spans="1:31">
      <c r="A153" s="104" t="str">
        <f t="shared" si="2"/>
        <v>MRG</v>
      </c>
      <c r="B153" s="90"/>
      <c r="C153" s="90"/>
      <c r="D153" s="90" t="str">
        <f>_xlfn.IFNA(VLOOKUP(MBSchedule[[#This Row],[From-a]],Loc2Code,2,FALSE),"")</f>
        <v>CNC</v>
      </c>
      <c r="E153" s="90" t="str">
        <f>_xlfn.IFNA(VLOOKUP(MBSchedule[[#This Row],[Via-a]],Loc2Code,2,FALSE),"")</f>
        <v/>
      </c>
      <c r="F153" s="90" t="str">
        <f>_xlfn.IFNA(VLOOKUP(MBSchedule[[#This Row],[To-a]],Loc2Code,2,FALSE),"")</f>
        <v>MRG</v>
      </c>
      <c r="G153" s="90" t="str">
        <f>_xlfn.IFNA(VLOOKUP(MBSchedule[[#This Row],[From Code]],Code2Loc,2,FALSE),"")</f>
        <v>CANACONA</v>
      </c>
      <c r="H153" s="90" t="str">
        <f>_xlfn.IFNA(VLOOKUP(MBSchedule[[#This Row],[Via1 Code]],Code2Loc,2,FALSE),"")</f>
        <v/>
      </c>
      <c r="I153" s="90" t="str">
        <f>_xlfn.IFNA(VLOOKUP(MBSchedule[[#This Row],[Destination Code]],Code2Loc,2,FALSE),"")</f>
        <v>MARGAO</v>
      </c>
      <c r="J153" s="122">
        <f>TIME(TRUNC(MBSchedule[[#This Row],[Dept.]]),60*(MBSchedule[[#This Row],[Dept.]]-TRUNC(MBSchedule[[#This Row],[Dept.]]))/0.6,0)</f>
        <v>0.72569444444444453</v>
      </c>
      <c r="K153" s="122" t="str">
        <f>IF(ISBLANK(MBSchedule[[#This Row],[Via Dep]]),"", TIME(TRUNC(MBSchedule[[#This Row],[Via Dep]]),60*(MBSchedule[[#This Row],[Via Dep]]-TRUNC(MBSchedule[[#This Row],[Via Dep]]))/0.6,0))</f>
        <v/>
      </c>
      <c r="L153" s="122">
        <f>IF(ISBLANK(MBSchedule[[#This Row],[Arrv.]]),"", TIME(TRUNC(MBSchedule[[#This Row],[Arrv.]]),60*(MBSchedule[[#This Row],[Arrv.]]-TRUNC(MBSchedule[[#This Row],[Arrv.]]))/0.6,0))</f>
        <v>0.77777777777777779</v>
      </c>
      <c r="M153" s="90" t="s">
        <v>23</v>
      </c>
      <c r="N153" s="104"/>
      <c r="O153" s="90" t="s">
        <v>26</v>
      </c>
      <c r="P153" s="152">
        <v>37</v>
      </c>
      <c r="Q153" s="123">
        <v>17.25</v>
      </c>
      <c r="R153" s="123"/>
      <c r="S153" s="123">
        <v>18.399999999999999</v>
      </c>
      <c r="T153" s="152"/>
      <c r="U153" s="152"/>
      <c r="V153" s="152"/>
      <c r="W153" s="152"/>
      <c r="X153" s="90"/>
      <c r="Y153" s="92" t="s">
        <v>45</v>
      </c>
      <c r="Z153" s="92" t="str" cm="1">
        <f t="array" ref="Z153">IF(
ISNUMBER(FIND("A",$B153)),
$B153 &amp; IF(ISNUMBER(FIND("A",     INDEX($B154:$B$3247,MATCH(FALSE,ISBLANK($B154:$B$3247),0)))),"", INDEX($B154:$B$3247,MATCH(FALSE,ISBLANK($B154:$B$3247),0))  ),$Z152
)</f>
        <v>GA08T4761</v>
      </c>
      <c r="AA153" s="90" t="str" cm="1">
        <f t="array" ref="AA153">IF(
ISNUMBER(FIND("A",$C153)),
$C153 &amp; IF(ISNUMBER(FIND("A",     INDEX($C154:$C$3247,MATCH(FALSE,ISBLANK($C154:$C$3247),0)))),"", INDEX($C154:$C$3247,MATCH(FALSE,ISBLANK($C154:$C$3247),0))  ),$AA152
)</f>
        <v>MB 19A</v>
      </c>
      <c r="AB153" s="90" t="e">
        <f>_xlfn.IFNA(VLOOKUP(MBSchedule[[#This Row],[ow]], ETMRoutes, 3, FALSE),VLOOKUP(MBSchedule[[#This Row],[re]], ETMRoutes, 3, FALSE))</f>
        <v>#REF!</v>
      </c>
      <c r="AC15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MRG:*:MRG-*CNC*</v>
      </c>
      <c r="AD15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MRG:*:CNC-*MRG*</v>
      </c>
      <c r="AE153" s="90" t="str">
        <f>IF(ISNA(VLOOKUP(MBSchedule[[#This Row],[ow]], ETMRoutes, 3, FALSE)),IF(ISNA(VLOOKUP(MBSchedule[[#This Row],[re]], ETMRoutes, 3, FALSE)),"U","R"), "O")</f>
        <v>O</v>
      </c>
    </row>
    <row r="154" spans="1:31">
      <c r="A154" s="104" t="str">
        <f t="shared" si="2"/>
        <v>MRG</v>
      </c>
      <c r="B154" s="90"/>
      <c r="C154" s="90"/>
      <c r="D154" s="90" t="str">
        <f>_xlfn.IFNA(VLOOKUP(MBSchedule[[#This Row],[From-a]],Loc2Code,2,FALSE),"")</f>
        <v>MRG</v>
      </c>
      <c r="E154" s="90" t="str">
        <f>_xlfn.IFNA(VLOOKUP(MBSchedule[[#This Row],[Via-a]],Loc2Code,2,FALSE),"")</f>
        <v>CNC</v>
      </c>
      <c r="F154" s="90" t="str">
        <f>_xlfn.IFNA(VLOOKUP(MBSchedule[[#This Row],[To-a]],Loc2Code,2,FALSE),"")</f>
        <v>KOA</v>
      </c>
      <c r="G154" s="90" t="str">
        <f>_xlfn.IFNA(VLOOKUP(MBSchedule[[#This Row],[From Code]],Code2Loc,2,FALSE),"")</f>
        <v>MARGAO</v>
      </c>
      <c r="H154" s="90" t="str">
        <f>_xlfn.IFNA(VLOOKUP(MBSchedule[[#This Row],[Via1 Code]],Code2Loc,2,FALSE),"")</f>
        <v>CANACONA</v>
      </c>
      <c r="I154" s="90" t="str">
        <f>_xlfn.IFNA(VLOOKUP(MBSchedule[[#This Row],[Destination Code]],Code2Loc,2,FALSE),"")</f>
        <v>KHOLA</v>
      </c>
      <c r="J154" s="122">
        <f>TIME(TRUNC(MBSchedule[[#This Row],[Dept.]]),60*(MBSchedule[[#This Row],[Dept.]]-TRUNC(MBSchedule[[#This Row],[Dept.]]))/0.6,0)</f>
        <v>0.78472222222222221</v>
      </c>
      <c r="K154" s="122" t="str">
        <f>IF(ISBLANK(MBSchedule[[#This Row],[Via Dep]]),"", TIME(TRUNC(MBSchedule[[#This Row],[Via Dep]]),60*(MBSchedule[[#This Row],[Via Dep]]-TRUNC(MBSchedule[[#This Row],[Via Dep]]))/0.6,0))</f>
        <v/>
      </c>
      <c r="L154" s="122">
        <f>IF(ISBLANK(MBSchedule[[#This Row],[Arrv.]]),"", TIME(TRUNC(MBSchedule[[#This Row],[Arrv.]]),60*(MBSchedule[[#This Row],[Arrv.]]-TRUNC(MBSchedule[[#This Row],[Arrv.]]))/0.6,0))</f>
        <v>0.85416666666666663</v>
      </c>
      <c r="M154" s="90" t="s">
        <v>26</v>
      </c>
      <c r="N154" s="90" t="s">
        <v>23</v>
      </c>
      <c r="O154" s="90" t="s">
        <v>24</v>
      </c>
      <c r="P154" s="152">
        <v>54</v>
      </c>
      <c r="Q154" s="123">
        <v>18.5</v>
      </c>
      <c r="R154" s="90"/>
      <c r="S154" s="123">
        <v>20.3</v>
      </c>
      <c r="T154" s="152">
        <v>1</v>
      </c>
      <c r="U154" s="152">
        <v>1</v>
      </c>
      <c r="V154" s="152"/>
      <c r="W154" s="152"/>
      <c r="X154" s="129">
        <f>SUM(P146:P154)</f>
        <v>290</v>
      </c>
      <c r="Y154" s="128" t="s">
        <v>88</v>
      </c>
      <c r="Z154" s="128" t="str" cm="1">
        <f t="array" ref="Z154">IF(
ISNUMBER(FIND("A",$B154)),
$B154 &amp; IF(ISNUMBER(FIND("A",     INDEX($B155:$B$3247,MATCH(FALSE,ISBLANK($B155:$B$3247),0)))),"", INDEX($B155:$B$3247,MATCH(FALSE,ISBLANK($B155:$B$3247),0))  ),$Z153
)</f>
        <v>GA08T4761</v>
      </c>
      <c r="AA154" s="90" t="str" cm="1">
        <f t="array" ref="AA154">IF(
ISNUMBER(FIND("A",$C154)),
$C154 &amp; IF(ISNUMBER(FIND("A",     INDEX($C155:$C$3247,MATCH(FALSE,ISBLANK($C155:$C$3247),0)))),"", INDEX($C155:$C$3247,MATCH(FALSE,ISBLANK($C155:$C$3247),0))  ),$AA153
)</f>
        <v>MB 19A</v>
      </c>
      <c r="AB154" s="90" t="e">
        <f>_xlfn.IFNA(VLOOKUP(MBSchedule[[#This Row],[ow]], ETMRoutes, 3, FALSE),VLOOKUP(MBSchedule[[#This Row],[re]], ETMRoutes, 3, FALSE))</f>
        <v>#REF!</v>
      </c>
      <c r="AC15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MRG:*:KOA-*CNC-*MRG*</v>
      </c>
      <c r="AD15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MRG:*:MRG-*CNC-*KOA*</v>
      </c>
      <c r="AE154" s="90" t="str">
        <f>IF(ISNA(VLOOKUP(MBSchedule[[#This Row],[ow]], ETMRoutes, 3, FALSE)),IF(ISNA(VLOOKUP(MBSchedule[[#This Row],[re]], ETMRoutes, 3, FALSE)),"U","R"), "O")</f>
        <v>O</v>
      </c>
    </row>
    <row r="155" spans="1:31">
      <c r="A155" s="104" t="str">
        <f t="shared" si="2"/>
        <v>MRG</v>
      </c>
      <c r="B155" s="90" t="s">
        <v>103</v>
      </c>
      <c r="C155" s="90" t="s">
        <v>104</v>
      </c>
      <c r="D155" s="90" t="str">
        <f>_xlfn.IFNA(VLOOKUP(MBSchedule[[#This Row],[From-a]],Loc2Code,2,FALSE),"")</f>
        <v>AVI</v>
      </c>
      <c r="E155" s="90" t="str">
        <f>_xlfn.IFNA(VLOOKUP(MBSchedule[[#This Row],[Via-a]],Loc2Code,2,FALSE),"")</f>
        <v/>
      </c>
      <c r="F155" s="90" t="str">
        <f>_xlfn.IFNA(VLOOKUP(MBSchedule[[#This Row],[To-a]],Loc2Code,2,FALSE),"")</f>
        <v>CNC</v>
      </c>
      <c r="G155" s="90" t="str">
        <f>_xlfn.IFNA(VLOOKUP(MBSchedule[[#This Row],[From Code]],Code2Loc,2,FALSE),"")</f>
        <v>AVALI</v>
      </c>
      <c r="H155" s="90" t="str">
        <f>_xlfn.IFNA(VLOOKUP(MBSchedule[[#This Row],[Via1 Code]],Code2Loc,2,FALSE),"")</f>
        <v/>
      </c>
      <c r="I155" s="90" t="str">
        <f>_xlfn.IFNA(VLOOKUP(MBSchedule[[#This Row],[Destination Code]],Code2Loc,2,FALSE),"")</f>
        <v>CANACONA</v>
      </c>
      <c r="J155" s="122">
        <f>TIME(TRUNC(MBSchedule[[#This Row],[Dept.]]),60*(MBSchedule[[#This Row],[Dept.]]-TRUNC(MBSchedule[[#This Row],[Dept.]]))/0.6,0)</f>
        <v>0.29166666666666669</v>
      </c>
      <c r="K155" s="122" t="str">
        <f>IF(ISBLANK(MBSchedule[[#This Row],[Via Dep]]),"", TIME(TRUNC(MBSchedule[[#This Row],[Via Dep]]),60*(MBSchedule[[#This Row],[Via Dep]]-TRUNC(MBSchedule[[#This Row],[Via Dep]]))/0.6,0))</f>
        <v/>
      </c>
      <c r="L155" s="122">
        <f>IF(ISBLANK(MBSchedule[[#This Row],[Arrv.]]),"", TIME(TRUNC(MBSchedule[[#This Row],[Arrv.]]),60*(MBSchedule[[#This Row],[Arrv.]]-TRUNC(MBSchedule[[#This Row],[Arrv.]]))/0.6,0))</f>
        <v>0.32291666666666669</v>
      </c>
      <c r="M155" s="90" t="s">
        <v>105</v>
      </c>
      <c r="N155" s="90"/>
      <c r="O155" s="90" t="s">
        <v>23</v>
      </c>
      <c r="P155" s="152">
        <v>20</v>
      </c>
      <c r="Q155" s="123">
        <v>7</v>
      </c>
      <c r="R155" s="123"/>
      <c r="S155" s="123">
        <v>7.45</v>
      </c>
      <c r="T155" s="152"/>
      <c r="U155" s="152"/>
      <c r="V155" s="152"/>
      <c r="W155" s="152"/>
      <c r="X155" s="90"/>
      <c r="Y155" s="98"/>
      <c r="Z155" s="98" t="str" cm="1">
        <f t="array" ref="Z155">IF(
ISNUMBER(FIND("A",$B155)),
$B155 &amp; IF(ISNUMBER(FIND("A",     INDEX($B156:$B$3247,MATCH(FALSE,ISBLANK($B156:$B$3247),0)))),"", INDEX($B156:$B$3247,MATCH(FALSE,ISBLANK($B156:$B$3247),0))  ),$Z154
)</f>
        <v>GA08T4035</v>
      </c>
      <c r="AA155" s="90" t="str" cm="1">
        <f t="array" ref="AA155">IF(
ISNUMBER(FIND("A",$C155)),
$C155 &amp; IF(ISNUMBER(FIND("A",     INDEX($C156:$C$3247,MATCH(FALSE,ISBLANK($C156:$C$3247),0)))),"", INDEX($C156:$C$3247,MATCH(FALSE,ISBLANK($C156:$C$3247),0))  ),$AA154
)</f>
        <v>MB 20A</v>
      </c>
      <c r="AB155" s="90" t="e">
        <f>_xlfn.IFNA(VLOOKUP(MBSchedule[[#This Row],[ow]], ETMRoutes, 3, FALSE),VLOOKUP(MBSchedule[[#This Row],[re]], ETMRoutes, 3, FALSE))</f>
        <v>#REF!</v>
      </c>
      <c r="AC15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MRG:*:CNC-*AVI*</v>
      </c>
      <c r="AD15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MRG:*:AVI-*CNC*</v>
      </c>
      <c r="AE155" s="90" t="str">
        <f>IF(ISNA(VLOOKUP(MBSchedule[[#This Row],[ow]], ETMRoutes, 3, FALSE)),IF(ISNA(VLOOKUP(MBSchedule[[#This Row],[re]], ETMRoutes, 3, FALSE)),"U","R"), "O")</f>
        <v>O</v>
      </c>
    </row>
    <row r="156" spans="1:31">
      <c r="A156" s="104" t="str">
        <f t="shared" si="2"/>
        <v>MRG</v>
      </c>
      <c r="B156" s="90"/>
      <c r="C156" s="90"/>
      <c r="D156" s="90" t="str">
        <f>_xlfn.IFNA(VLOOKUP(MBSchedule[[#This Row],[From-a]],Loc2Code,2,FALSE),"")</f>
        <v>CNC</v>
      </c>
      <c r="E156" s="90" t="str">
        <f>_xlfn.IFNA(VLOOKUP(MBSchedule[[#This Row],[Via-a]],Loc2Code,2,FALSE),"")</f>
        <v/>
      </c>
      <c r="F156" s="90" t="s">
        <v>1735</v>
      </c>
      <c r="G156" s="90" t="str">
        <f>_xlfn.IFNA(VLOOKUP(MBSchedule[[#This Row],[From Code]],Code2Loc,2,FALSE),"")</f>
        <v>CANACONA</v>
      </c>
      <c r="H156" s="90" t="str">
        <f>_xlfn.IFNA(VLOOKUP(MBSchedule[[#This Row],[Via1 Code]],Code2Loc,2,FALSE),"")</f>
        <v/>
      </c>
      <c r="I156" s="90" t="str">
        <f>_xlfn.IFNA(VLOOKUP(MBSchedule[[#This Row],[Destination Code]],Code2Loc,2,FALSE),"")</f>
        <v>KUSKEM</v>
      </c>
      <c r="J156" s="122">
        <f>TIME(TRUNC(MBSchedule[[#This Row],[Dept.]]),60*(MBSchedule[[#This Row],[Dept.]]-TRUNC(MBSchedule[[#This Row],[Dept.]]))/0.6,0)</f>
        <v>0.34375</v>
      </c>
      <c r="K156" s="122" t="str">
        <f>IF(ISBLANK(MBSchedule[[#This Row],[Via Dep]]),"", TIME(TRUNC(MBSchedule[[#This Row],[Via Dep]]),60*(MBSchedule[[#This Row],[Via Dep]]-TRUNC(MBSchedule[[#This Row],[Via Dep]]))/0.6,0))</f>
        <v/>
      </c>
      <c r="L156" s="122">
        <f>IF(ISBLANK(MBSchedule[[#This Row],[Arrv.]]),"", TIME(TRUNC(MBSchedule[[#This Row],[Arrv.]]),60*(MBSchedule[[#This Row],[Arrv.]]-TRUNC(MBSchedule[[#This Row],[Arrv.]]))/0.6,0))</f>
        <v>0.375</v>
      </c>
      <c r="M156" s="90" t="s">
        <v>23</v>
      </c>
      <c r="N156" s="90"/>
      <c r="O156" s="90" t="s">
        <v>106</v>
      </c>
      <c r="P156" s="152">
        <v>20</v>
      </c>
      <c r="Q156" s="123">
        <v>8.15</v>
      </c>
      <c r="R156" s="90"/>
      <c r="S156" s="123">
        <v>9</v>
      </c>
      <c r="T156" s="152"/>
      <c r="U156" s="152"/>
      <c r="V156" s="152"/>
      <c r="W156" s="152"/>
      <c r="X156" s="90"/>
      <c r="Y156" s="98"/>
      <c r="Z156" s="98" t="str" cm="1">
        <f t="array" ref="Z156">IF(
ISNUMBER(FIND("A",$B156)),
$B156 &amp; IF(ISNUMBER(FIND("A",     INDEX($B157:$B$3247,MATCH(FALSE,ISBLANK($B157:$B$3247),0)))),"", INDEX($B157:$B$3247,MATCH(FALSE,ISBLANK($B157:$B$3247),0))  ),$Z155
)</f>
        <v>GA08T4035</v>
      </c>
      <c r="AA156" s="90" t="str" cm="1">
        <f t="array" ref="AA156">IF(
ISNUMBER(FIND("A",$C156)),
$C156 &amp; IF(ISNUMBER(FIND("A",     INDEX($C157:$C$3247,MATCH(FALSE,ISBLANK($C157:$C$3247),0)))),"", INDEX($C157:$C$3247,MATCH(FALSE,ISBLANK($C157:$C$3247),0))  ),$AA155
)</f>
        <v>MB 20A</v>
      </c>
      <c r="AB156" s="90" t="e">
        <f>_xlfn.IFNA(VLOOKUP(MBSchedule[[#This Row],[ow]], ETMRoutes, 3, FALSE),VLOOKUP(MBSchedule[[#This Row],[re]], ETMRoutes, 3, FALSE))</f>
        <v>#REF!</v>
      </c>
      <c r="AC15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MRG:*:KSK-*CNC*</v>
      </c>
      <c r="AD15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MRG:*:CNC-*KSK*</v>
      </c>
      <c r="AE156" s="90" t="str">
        <f>IF(ISNA(VLOOKUP(MBSchedule[[#This Row],[ow]], ETMRoutes, 3, FALSE)),IF(ISNA(VLOOKUP(MBSchedule[[#This Row],[re]], ETMRoutes, 3, FALSE)),"U","R"), "O")</f>
        <v>O</v>
      </c>
    </row>
    <row r="157" spans="1:31" ht="15.75" customHeight="1">
      <c r="A157" s="104" t="str">
        <f t="shared" si="2"/>
        <v>MRG</v>
      </c>
      <c r="B157" s="90"/>
      <c r="C157" s="90"/>
      <c r="D157" s="90" t="s">
        <v>1735</v>
      </c>
      <c r="E157" s="90" t="str">
        <f>_xlfn.IFNA(VLOOKUP(MBSchedule[[#This Row],[Via-a]],Loc2Code,2,FALSE),"")</f>
        <v>CNC</v>
      </c>
      <c r="F157" s="90" t="str">
        <f>_xlfn.IFNA(VLOOKUP(MBSchedule[[#This Row],[To-a]],Loc2Code,2,FALSE),"")</f>
        <v>MRG</v>
      </c>
      <c r="G157" s="90" t="str">
        <f>_xlfn.IFNA(VLOOKUP(MBSchedule[[#This Row],[From Code]],Code2Loc,2,FALSE),"")</f>
        <v>KUSKEM</v>
      </c>
      <c r="H157" s="90" t="str">
        <f>_xlfn.IFNA(VLOOKUP(MBSchedule[[#This Row],[Via1 Code]],Code2Loc,2,FALSE),"")</f>
        <v>CANACONA</v>
      </c>
      <c r="I157" s="90" t="str">
        <f>_xlfn.IFNA(VLOOKUP(MBSchedule[[#This Row],[Destination Code]],Code2Loc,2,FALSE),"")</f>
        <v>MARGAO</v>
      </c>
      <c r="J157" s="122">
        <f>TIME(TRUNC(MBSchedule[[#This Row],[Dept.]]),60*(MBSchedule[[#This Row],[Dept.]]-TRUNC(MBSchedule[[#This Row],[Dept.]]))/0.6,0)</f>
        <v>0.38194444444444442</v>
      </c>
      <c r="K157" s="122" t="str">
        <f>IF(ISBLANK(MBSchedule[[#This Row],[Via Dep]]),"", TIME(TRUNC(MBSchedule[[#This Row],[Via Dep]]),60*(MBSchedule[[#This Row],[Via Dep]]-TRUNC(MBSchedule[[#This Row],[Via Dep]]))/0.6,0))</f>
        <v/>
      </c>
      <c r="L157" s="122">
        <f>IF(ISBLANK(MBSchedule[[#This Row],[Arrv.]]),"", TIME(TRUNC(MBSchedule[[#This Row],[Arrv.]]),60*(MBSchedule[[#This Row],[Arrv.]]-TRUNC(MBSchedule[[#This Row],[Arrv.]]))/0.6,0))</f>
        <v>0.46875</v>
      </c>
      <c r="M157" s="90" t="s">
        <v>106</v>
      </c>
      <c r="N157" s="90" t="s">
        <v>23</v>
      </c>
      <c r="O157" s="91" t="s">
        <v>26</v>
      </c>
      <c r="P157" s="152">
        <v>63</v>
      </c>
      <c r="Q157" s="123">
        <v>9.1</v>
      </c>
      <c r="R157" s="90"/>
      <c r="S157" s="123">
        <v>11.15</v>
      </c>
      <c r="T157" s="152"/>
      <c r="U157" s="152"/>
      <c r="V157" s="152"/>
      <c r="W157" s="152"/>
      <c r="X157" s="90"/>
      <c r="Y157" s="98"/>
      <c r="Z157" s="98" t="str" cm="1">
        <f t="array" ref="Z157">IF(
ISNUMBER(FIND("A",$B157)),
$B157 &amp; IF(ISNUMBER(FIND("A",     INDEX($B158:$B$3247,MATCH(FALSE,ISBLANK($B158:$B$3247),0)))),"", INDEX($B158:$B$3247,MATCH(FALSE,ISBLANK($B158:$B$3247),0))  ),$Z156
)</f>
        <v>GA08T4035</v>
      </c>
      <c r="AA157" s="90" t="str" cm="1">
        <f t="array" ref="AA157">IF(
ISNUMBER(FIND("A",$C157)),
$C157 &amp; IF(ISNUMBER(FIND("A",     INDEX($C158:$C$3247,MATCH(FALSE,ISBLANK($C158:$C$3247),0)))),"", INDEX($C158:$C$3247,MATCH(FALSE,ISBLANK($C158:$C$3247),0))  ),$AA156
)</f>
        <v>MB 20A</v>
      </c>
      <c r="AB157" s="90" t="e">
        <f>_xlfn.IFNA(VLOOKUP(MBSchedule[[#This Row],[ow]], ETMRoutes, 3, FALSE),VLOOKUP(MBSchedule[[#This Row],[re]], ETMRoutes, 3, FALSE))</f>
        <v>#REF!</v>
      </c>
      <c r="AC15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MRG:*:MRG-*CNC-*KSK*</v>
      </c>
      <c r="AD15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MRG:*:KSK-*CNC-*MRG*</v>
      </c>
      <c r="AE157" s="90" t="str">
        <f>IF(ISNA(VLOOKUP(MBSchedule[[#This Row],[ow]], ETMRoutes, 3, FALSE)),IF(ISNA(VLOOKUP(MBSchedule[[#This Row],[re]], ETMRoutes, 3, FALSE)),"U","R"), "O")</f>
        <v>O</v>
      </c>
    </row>
    <row r="158" spans="1:31">
      <c r="A158" s="104" t="str">
        <f t="shared" si="2"/>
        <v>MRG</v>
      </c>
      <c r="B158" s="90"/>
      <c r="C158" s="90"/>
      <c r="D158" s="90" t="str">
        <f>_xlfn.IFNA(VLOOKUP(MBSchedule[[#This Row],[From-a]],Loc2Code,2,FALSE),"")</f>
        <v>MRG</v>
      </c>
      <c r="E158" s="90" t="str">
        <f>_xlfn.IFNA(VLOOKUP(MBSchedule[[#This Row],[Via-a]],Loc2Code,2,FALSE),"")</f>
        <v/>
      </c>
      <c r="F158" s="90" t="str">
        <f>_xlfn.IFNA(VLOOKUP(MBSchedule[[#This Row],[To-a]],Loc2Code,2,FALSE),"")</f>
        <v>GOK</v>
      </c>
      <c r="G158" s="90" t="str">
        <f>_xlfn.IFNA(VLOOKUP(MBSchedule[[#This Row],[From Code]],Code2Loc,2,FALSE),"")</f>
        <v>MARGAO</v>
      </c>
      <c r="H158" s="90" t="str">
        <f>_xlfn.IFNA(VLOOKUP(MBSchedule[[#This Row],[Via1 Code]],Code2Loc,2,FALSE),"")</f>
        <v/>
      </c>
      <c r="I158" s="90" t="str">
        <f>_xlfn.IFNA(VLOOKUP(MBSchedule[[#This Row],[Destination Code]],Code2Loc,2,FALSE),"")</f>
        <v>GOKULDE</v>
      </c>
      <c r="J158" s="122">
        <f>TIME(TRUNC(MBSchedule[[#This Row],[Dept.]]),60*(MBSchedule[[#This Row],[Dept.]]-TRUNC(MBSchedule[[#This Row],[Dept.]]))/0.6,0)</f>
        <v>0.48958333333333331</v>
      </c>
      <c r="K158" s="122" t="str">
        <f>IF(ISBLANK(MBSchedule[[#This Row],[Via Dep]]),"", TIME(TRUNC(MBSchedule[[#This Row],[Via Dep]]),60*(MBSchedule[[#This Row],[Via Dep]]-TRUNC(MBSchedule[[#This Row],[Via Dep]]))/0.6,0))</f>
        <v/>
      </c>
      <c r="L158" s="122">
        <f>IF(ISBLANK(MBSchedule[[#This Row],[Arrv.]]),"", TIME(TRUNC(MBSchedule[[#This Row],[Arrv.]]),60*(MBSchedule[[#This Row],[Arrv.]]-TRUNC(MBSchedule[[#This Row],[Arrv.]]))/0.6,0))</f>
        <v>0.53125</v>
      </c>
      <c r="M158" s="91" t="s">
        <v>26</v>
      </c>
      <c r="N158" s="90"/>
      <c r="O158" s="90" t="s">
        <v>107</v>
      </c>
      <c r="P158" s="152">
        <v>43</v>
      </c>
      <c r="Q158" s="123">
        <v>11.45</v>
      </c>
      <c r="R158" s="90"/>
      <c r="S158" s="123">
        <v>12.45</v>
      </c>
      <c r="T158" s="152"/>
      <c r="U158" s="152"/>
      <c r="V158" s="152"/>
      <c r="W158" s="152"/>
      <c r="X158" s="90"/>
      <c r="Y158" s="92"/>
      <c r="Z158" s="92" t="str" cm="1">
        <f t="array" ref="Z158">IF(
ISNUMBER(FIND("A",$B158)),
$B158 &amp; IF(ISNUMBER(FIND("A",     INDEX($B159:$B$3247,MATCH(FALSE,ISBLANK($B159:$B$3247),0)))),"", INDEX($B159:$B$3247,MATCH(FALSE,ISBLANK($B159:$B$3247),0))  ),$Z157
)</f>
        <v>GA08T4035</v>
      </c>
      <c r="AA158" s="90" t="str" cm="1">
        <f t="array" ref="AA158">IF(
ISNUMBER(FIND("A",$C158)),
$C158 &amp; IF(ISNUMBER(FIND("A",     INDEX($C159:$C$3247,MATCH(FALSE,ISBLANK($C159:$C$3247),0)))),"", INDEX($C159:$C$3247,MATCH(FALSE,ISBLANK($C159:$C$3247),0))  ),$AA157
)</f>
        <v>MB 20A</v>
      </c>
      <c r="AB158" s="90" t="e">
        <f>_xlfn.IFNA(VLOOKUP(MBSchedule[[#This Row],[ow]], ETMRoutes, 3, FALSE),VLOOKUP(MBSchedule[[#This Row],[re]], ETMRoutes, 3, FALSE))</f>
        <v>#REF!</v>
      </c>
      <c r="AC15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MRG:*:GOK-*MRG*</v>
      </c>
      <c r="AD15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MRG:*:MRG-*GOK*</v>
      </c>
      <c r="AE158" s="90" t="str">
        <f>IF(ISNA(VLOOKUP(MBSchedule[[#This Row],[ow]], ETMRoutes, 3, FALSE)),IF(ISNA(VLOOKUP(MBSchedule[[#This Row],[re]], ETMRoutes, 3, FALSE)),"U","R"), "O")</f>
        <v>O</v>
      </c>
    </row>
    <row r="159" spans="1:31">
      <c r="A159" s="104" t="str">
        <f t="shared" si="2"/>
        <v>MRG</v>
      </c>
      <c r="B159" s="104"/>
      <c r="C159" s="104"/>
      <c r="D159" s="104" t="str">
        <f>_xlfn.IFNA(VLOOKUP(MBSchedule[[#This Row],[From-a]],Loc2Code,2,FALSE),"")</f>
        <v>GOK</v>
      </c>
      <c r="E159" s="104" t="str">
        <f>_xlfn.IFNA(VLOOKUP(MBSchedule[[#This Row],[Via-a]],Loc2Code,2,FALSE),"")</f>
        <v/>
      </c>
      <c r="F159" s="104" t="str">
        <f>_xlfn.IFNA(VLOOKUP(MBSchedule[[#This Row],[To-a]],Loc2Code,2,FALSE),"")</f>
        <v>CNC</v>
      </c>
      <c r="G159" s="104" t="str">
        <f>_xlfn.IFNA(VLOOKUP(MBSchedule[[#This Row],[From Code]],Code2Loc,2,FALSE),"")</f>
        <v>GOKULDE</v>
      </c>
      <c r="H159" s="104" t="str">
        <f>_xlfn.IFNA(VLOOKUP(MBSchedule[[#This Row],[Via1 Code]],Code2Loc,2,FALSE),"")</f>
        <v/>
      </c>
      <c r="I159" s="104" t="str">
        <f>_xlfn.IFNA(VLOOKUP(MBSchedule[[#This Row],[Destination Code]],Code2Loc,2,FALSE),"")</f>
        <v>CANACONA</v>
      </c>
      <c r="J159" s="125">
        <f>TIME(TRUNC(MBSchedule[[#This Row],[Dept.]]),60*(MBSchedule[[#This Row],[Dept.]]-TRUNC(MBSchedule[[#This Row],[Dept.]]))/0.6,0)</f>
        <v>0.62152777777777779</v>
      </c>
      <c r="K159" s="125" t="str">
        <f>IF(ISBLANK(MBSchedule[[#This Row],[Via Dep]]),"", TIME(TRUNC(MBSchedule[[#This Row],[Via Dep]]),60*(MBSchedule[[#This Row],[Via Dep]]-TRUNC(MBSchedule[[#This Row],[Via Dep]]))/0.6,0))</f>
        <v/>
      </c>
      <c r="L159" s="125">
        <f>IF(ISBLANK(MBSchedule[[#This Row],[Arrv.]]),"", TIME(TRUNC(MBSchedule[[#This Row],[Arrv.]]),60*(MBSchedule[[#This Row],[Arrv.]]-TRUNC(MBSchedule[[#This Row],[Arrv.]]))/0.6,0))</f>
        <v>0.64583333333333337</v>
      </c>
      <c r="M159" s="90" t="s">
        <v>107</v>
      </c>
      <c r="N159" s="90"/>
      <c r="O159" s="90" t="s">
        <v>23</v>
      </c>
      <c r="P159" s="153">
        <v>20</v>
      </c>
      <c r="Q159" s="126">
        <v>14.55</v>
      </c>
      <c r="R159" s="104"/>
      <c r="S159" s="126">
        <v>15.3</v>
      </c>
      <c r="T159" s="153"/>
      <c r="U159" s="153"/>
      <c r="V159" s="153"/>
      <c r="W159" s="153"/>
      <c r="X159" s="104"/>
      <c r="Y159" s="92" t="s">
        <v>45</v>
      </c>
      <c r="Z159" s="92" t="str" cm="1">
        <f t="array" ref="Z159">IF(
ISNUMBER(FIND("A",$B159)),
$B159 &amp; IF(ISNUMBER(FIND("A",     INDEX($B160:$B$3247,MATCH(FALSE,ISBLANK($B160:$B$3247),0)))),"", INDEX($B160:$B$3247,MATCH(FALSE,ISBLANK($B160:$B$3247),0))  ),$Z158
)</f>
        <v>GA08T4035</v>
      </c>
      <c r="AA159" s="90" t="str" cm="1">
        <f t="array" ref="AA159">IF(
ISNUMBER(FIND("A",$C159)),
$C159 &amp; IF(ISNUMBER(FIND("A",     INDEX($C160:$C$3247,MATCH(FALSE,ISBLANK($C160:$C$3247),0)))),"", INDEX($C160:$C$3247,MATCH(FALSE,ISBLANK($C160:$C$3247),0))  ),$AA158
)</f>
        <v>MB 20A</v>
      </c>
      <c r="AB159" s="90" t="e">
        <f>_xlfn.IFNA(VLOOKUP(MBSchedule[[#This Row],[ow]], ETMRoutes, 3, FALSE),VLOOKUP(MBSchedule[[#This Row],[re]], ETMRoutes, 3, FALSE))</f>
        <v>#REF!</v>
      </c>
      <c r="AC15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MRG:*:CNC-*GOK*</v>
      </c>
      <c r="AD15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MRG:*:GOK-*CNC*</v>
      </c>
      <c r="AE159" s="90" t="str">
        <f>IF(ISNA(VLOOKUP(MBSchedule[[#This Row],[ow]], ETMRoutes, 3, FALSE)),IF(ISNA(VLOOKUP(MBSchedule[[#This Row],[re]], ETMRoutes, 3, FALSE)),"U","R"), "O")</f>
        <v>O</v>
      </c>
    </row>
    <row r="160" spans="1:31">
      <c r="A160" s="104" t="str">
        <f t="shared" si="2"/>
        <v>MRG</v>
      </c>
      <c r="B160" s="109"/>
      <c r="C160" s="109"/>
      <c r="D160" s="109" t="str">
        <f>_xlfn.IFNA(VLOOKUP(MBSchedule[[#This Row],[From-a]],Loc2Code,2,FALSE),"")</f>
        <v>CNC</v>
      </c>
      <c r="E160" s="109" t="str">
        <f>_xlfn.IFNA(VLOOKUP(MBSchedule[[#This Row],[Via-a]],Loc2Code,2,FALSE),"")</f>
        <v/>
      </c>
      <c r="F160" s="109" t="str">
        <f>_xlfn.IFNA(VLOOKUP(MBSchedule[[#This Row],[To-a]],Loc2Code,2,FALSE),"")</f>
        <v>AVI</v>
      </c>
      <c r="G160" s="109" t="str">
        <f>_xlfn.IFNA(VLOOKUP(MBSchedule[[#This Row],[From Code]],Code2Loc,2,FALSE),"")</f>
        <v>CANACONA</v>
      </c>
      <c r="H160" s="109" t="str">
        <f>_xlfn.IFNA(VLOOKUP(MBSchedule[[#This Row],[Via1 Code]],Code2Loc,2,FALSE),"")</f>
        <v/>
      </c>
      <c r="I160" s="109" t="str">
        <f>_xlfn.IFNA(VLOOKUP(MBSchedule[[#This Row],[Destination Code]],Code2Loc,2,FALSE),"")</f>
        <v>AVALI</v>
      </c>
      <c r="J160" s="132">
        <f>TIME(TRUNC(MBSchedule[[#This Row],[Dept.]]),60*(MBSchedule[[#This Row],[Dept.]]-TRUNC(MBSchedule[[#This Row],[Dept.]]))/0.6,0)</f>
        <v>0.71875</v>
      </c>
      <c r="K160" s="132" t="str">
        <f>IF(ISBLANK(MBSchedule[[#This Row],[Via Dep]]),"", TIME(TRUNC(MBSchedule[[#This Row],[Via Dep]]),60*(MBSchedule[[#This Row],[Via Dep]]-TRUNC(MBSchedule[[#This Row],[Via Dep]]))/0.6,0))</f>
        <v/>
      </c>
      <c r="L160" s="132">
        <f>IF(ISBLANK(MBSchedule[[#This Row],[Arrv.]]),"", TIME(TRUNC(MBSchedule[[#This Row],[Arrv.]]),60*(MBSchedule[[#This Row],[Arrv.]]-TRUNC(MBSchedule[[#This Row],[Arrv.]]))/0.6,0))</f>
        <v>0.75</v>
      </c>
      <c r="M160" s="109" t="s">
        <v>23</v>
      </c>
      <c r="N160" s="109"/>
      <c r="O160" s="109" t="s">
        <v>105</v>
      </c>
      <c r="P160" s="154">
        <v>20</v>
      </c>
      <c r="Q160" s="133">
        <v>17.149999999999999</v>
      </c>
      <c r="R160" s="109"/>
      <c r="S160" s="133">
        <v>18</v>
      </c>
      <c r="T160" s="154">
        <v>1</v>
      </c>
      <c r="U160" s="154">
        <v>1</v>
      </c>
      <c r="V160" s="154"/>
      <c r="W160" s="154"/>
      <c r="X160" s="127">
        <f>SUM(P155:P160)</f>
        <v>186</v>
      </c>
      <c r="Y160" s="134" t="s">
        <v>108</v>
      </c>
      <c r="Z160" s="134" t="str" cm="1">
        <f t="array" ref="Z160">IF(
ISNUMBER(FIND("A",$B160)),
$B160 &amp; IF(ISNUMBER(FIND("A",     INDEX($B161:$B$3247,MATCH(FALSE,ISBLANK($B161:$B$3247),0)))),"", INDEX($B161:$B$3247,MATCH(FALSE,ISBLANK($B161:$B$3247),0))  ),$Z159
)</f>
        <v>GA08T4035</v>
      </c>
      <c r="AA160" s="109" t="str" cm="1">
        <f t="array" ref="AA160">IF(
ISNUMBER(FIND("A",$C160)),
$C160 &amp; IF(ISNUMBER(FIND("A",     INDEX($C161:$C$3247,MATCH(FALSE,ISBLANK($C161:$C$3247),0)))),"", INDEX($C161:$C$3247,MATCH(FALSE,ISBLANK($C161:$C$3247),0))  ),$AA159
)</f>
        <v>MB 20A</v>
      </c>
      <c r="AB160" s="109" t="e">
        <f>_xlfn.IFNA(VLOOKUP(MBSchedule[[#This Row],[ow]], ETMRoutes, 3, FALSE),VLOOKUP(MBSchedule[[#This Row],[re]], ETMRoutes, 3, FALSE))</f>
        <v>#REF!</v>
      </c>
      <c r="AC160" s="109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MRG:*:AVI-*CNC*</v>
      </c>
      <c r="AD160" s="109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MRG:*:CNC-*AVI*</v>
      </c>
      <c r="AE160" s="109" t="str">
        <f>IF(ISNA(VLOOKUP(MBSchedule[[#This Row],[ow]], ETMRoutes, 3, FALSE)),IF(ISNA(VLOOKUP(MBSchedule[[#This Row],[re]], ETMRoutes, 3, FALSE)),"U","R"), "O")</f>
        <v>O</v>
      </c>
    </row>
    <row r="161" spans="1:31">
      <c r="A161" s="104" t="str">
        <f t="shared" si="2"/>
        <v>MRG</v>
      </c>
      <c r="B161" s="90" t="s">
        <v>109</v>
      </c>
      <c r="C161" s="90" t="s">
        <v>110</v>
      </c>
      <c r="D161" s="140" t="str">
        <f>_xlfn.IFNA(VLOOKUP(MBSchedule[[#This Row],[From-a]],Loc2Code,2,FALSE),"")</f>
        <v>ASI</v>
      </c>
      <c r="E161" s="140" t="str">
        <f>_xlfn.IFNA(VLOOKUP(MBSchedule[[#This Row],[Via-a]],Loc2Code,2,FALSE),"")</f>
        <v/>
      </c>
      <c r="F161" s="140" t="str">
        <f>_xlfn.IFNA(VLOOKUP(MBSchedule[[#This Row],[To-a]],Loc2Code,2,FALSE),"")</f>
        <v>MRG</v>
      </c>
      <c r="G161" s="140" t="str">
        <f>_xlfn.IFNA(VLOOKUP(MBSchedule[[#This Row],[From Code]],Code2Loc,2,FALSE),"")</f>
        <v>ASALI</v>
      </c>
      <c r="H161" s="140" t="str">
        <f>_xlfn.IFNA(VLOOKUP(MBSchedule[[#This Row],[Via1 Code]],Code2Loc,2,FALSE),"")</f>
        <v/>
      </c>
      <c r="I161" s="140" t="str">
        <f>_xlfn.IFNA(VLOOKUP(MBSchedule[[#This Row],[Destination Code]],Code2Loc,2,FALSE),"")</f>
        <v>MARGAO</v>
      </c>
      <c r="J161" s="122">
        <f>TIME(TRUNC(MBSchedule[[#This Row],[Dept.]]),60*(MBSchedule[[#This Row],[Dept.]]-TRUNC(MBSchedule[[#This Row],[Dept.]]))/0.6,0)</f>
        <v>0.27777777777777779</v>
      </c>
      <c r="K161" s="122" t="str">
        <f>IF(ISBLANK(MBSchedule[[#This Row],[Via Dep]]),"", TIME(TRUNC(MBSchedule[[#This Row],[Via Dep]]),60*(MBSchedule[[#This Row],[Via Dep]]-TRUNC(MBSchedule[[#This Row],[Via Dep]]))/0.6,0))</f>
        <v/>
      </c>
      <c r="L161" s="122">
        <f>IF(ISBLANK(MBSchedule[[#This Row],[Arrv.]]),"", TIME(TRUNC(MBSchedule[[#This Row],[Arrv.]]),60*(MBSchedule[[#This Row],[Arrv.]]-TRUNC(MBSchedule[[#This Row],[Arrv.]]))/0.6,0))</f>
        <v>0.34027777777777773</v>
      </c>
      <c r="M161" s="90" t="s">
        <v>111</v>
      </c>
      <c r="N161" s="90"/>
      <c r="O161" s="90" t="s">
        <v>26</v>
      </c>
      <c r="P161" s="152">
        <v>45</v>
      </c>
      <c r="Q161" s="123">
        <v>6.4</v>
      </c>
      <c r="R161" s="123"/>
      <c r="S161" s="123">
        <v>8.1</v>
      </c>
      <c r="T161" s="152"/>
      <c r="U161" s="152"/>
      <c r="V161" s="152"/>
      <c r="W161" s="152"/>
      <c r="X161" s="90"/>
      <c r="Y161" s="98"/>
      <c r="Z161" s="141" t="str" cm="1">
        <f t="array" ref="Z161">IF(
ISNUMBER(FIND("A",$B161)),
$B161 &amp; IF(ISNUMBER(FIND("A",     INDEX($B162:$B$3247,MATCH(FALSE,ISBLANK($B162:$B$3247),0)))),"", INDEX($B162:$B$3247,MATCH(FALSE,ISBLANK($B162:$B$3247),0))  ),$Z160
)</f>
        <v>GA08U0009</v>
      </c>
      <c r="AA161" s="140" t="str" cm="1">
        <f t="array" ref="AA161">IF(
ISNUMBER(FIND("A",$C161)),
$C161 &amp; IF(ISNUMBER(FIND("A",     INDEX($C162:$C$3247,MATCH(FALSE,ISBLANK($C162:$C$3247),0)))),"", INDEX($C162:$C$3247,MATCH(FALSE,ISBLANK($C162:$C$3247),0))  ),$AA160
)</f>
        <v>MB 21A</v>
      </c>
      <c r="AB161" s="90" t="e">
        <f>_xlfn.IFNA(VLOOKUP(MBSchedule[[#This Row],[ow]], ETMRoutes, 3, FALSE),VLOOKUP(MBSchedule[[#This Row],[re]], ETMRoutes, 3, FALSE))</f>
        <v>#REF!</v>
      </c>
      <c r="AC16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MRG:*:MRG-*ASI*</v>
      </c>
      <c r="AD16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MRG:*:ASI-*MRG*</v>
      </c>
      <c r="AE161" s="90" t="str">
        <f>IF(ISNA(VLOOKUP(MBSchedule[[#This Row],[ow]], ETMRoutes, 3, FALSE)),IF(ISNA(VLOOKUP(MBSchedule[[#This Row],[re]], ETMRoutes, 3, FALSE)),"U","R"), "O")</f>
        <v>O</v>
      </c>
    </row>
    <row r="162" spans="1:31">
      <c r="A162" s="104" t="str">
        <f t="shared" si="2"/>
        <v>MRG</v>
      </c>
      <c r="B162" s="90"/>
      <c r="C162" s="90"/>
      <c r="D162" s="140" t="str">
        <f>_xlfn.IFNA(VLOOKUP(MBSchedule[[#This Row],[From-a]],Loc2Code,2,FALSE),"")</f>
        <v>MRG</v>
      </c>
      <c r="E162" s="140" t="str">
        <f>_xlfn.IFNA(VLOOKUP(MBSchedule[[#This Row],[Via-a]],Loc2Code,2,FALSE),"")</f>
        <v/>
      </c>
      <c r="F162" s="140" t="str">
        <f>_xlfn.IFNA(VLOOKUP(MBSchedule[[#This Row],[To-a]],Loc2Code,2,FALSE),"")</f>
        <v/>
      </c>
      <c r="G162" s="140" t="str">
        <f>_xlfn.IFNA(VLOOKUP(MBSchedule[[#This Row],[From Code]],Code2Loc,2,FALSE),"")</f>
        <v>MARGAO</v>
      </c>
      <c r="H162" s="140" t="str">
        <f>_xlfn.IFNA(VLOOKUP(MBSchedule[[#This Row],[Via1 Code]],Code2Loc,2,FALSE),"")</f>
        <v/>
      </c>
      <c r="I162" s="140" t="str">
        <f>_xlfn.IFNA(VLOOKUP(MBSchedule[[#This Row],[Destination Code]],Code2Loc,2,FALSE),"")</f>
        <v/>
      </c>
      <c r="J162" s="122">
        <f>TIME(TRUNC(MBSchedule[[#This Row],[Dept.]]),60*(MBSchedule[[#This Row],[Dept.]]-TRUNC(MBSchedule[[#This Row],[Dept.]]))/0.6,0)</f>
        <v>0.35069444444444442</v>
      </c>
      <c r="K162" s="122" t="str">
        <f>IF(ISBLANK(MBSchedule[[#This Row],[Via Dep]]),"", TIME(TRUNC(MBSchedule[[#This Row],[Via Dep]]),60*(MBSchedule[[#This Row],[Via Dep]]-TRUNC(MBSchedule[[#This Row],[Via Dep]]))/0.6,0))</f>
        <v/>
      </c>
      <c r="L162" s="122">
        <f>IF(ISBLANK(MBSchedule[[#This Row],[Arrv.]]),"", TIME(TRUNC(MBSchedule[[#This Row],[Arrv.]]),60*(MBSchedule[[#This Row],[Arrv.]]-TRUNC(MBSchedule[[#This Row],[Arrv.]]))/0.6,0))</f>
        <v>0.41319444444444442</v>
      </c>
      <c r="M162" s="90" t="s">
        <v>26</v>
      </c>
      <c r="N162" s="90"/>
      <c r="O162" s="90" t="s">
        <v>58</v>
      </c>
      <c r="P162" s="152">
        <v>41</v>
      </c>
      <c r="Q162" s="123">
        <v>8.25</v>
      </c>
      <c r="R162" s="90"/>
      <c r="S162" s="123">
        <v>9.5500000000000007</v>
      </c>
      <c r="T162" s="152"/>
      <c r="U162" s="152"/>
      <c r="V162" s="152"/>
      <c r="W162" s="152"/>
      <c r="X162" s="90"/>
      <c r="Y162" s="98"/>
      <c r="Z162" s="141" t="str" cm="1">
        <f t="array" ref="Z162">IF(
ISNUMBER(FIND("A",$B162)),
$B162 &amp; IF(ISNUMBER(FIND("A",     INDEX($B163:$B$3247,MATCH(FALSE,ISBLANK($B163:$B$3247),0)))),"", INDEX($B163:$B$3247,MATCH(FALSE,ISBLANK($B163:$B$3247),0))  ),$Z161
)</f>
        <v>GA08U0009</v>
      </c>
      <c r="AA162" s="140" t="str" cm="1">
        <f t="array" ref="AA162">IF(
ISNUMBER(FIND("A",$C162)),
$C162 &amp; IF(ISNUMBER(FIND("A",     INDEX($C163:$C$3247,MATCH(FALSE,ISBLANK($C163:$C$3247),0)))),"", INDEX($C163:$C$3247,MATCH(FALSE,ISBLANK($C163:$C$3247),0))  ),$AA161
)</f>
        <v>MB 21A</v>
      </c>
      <c r="AB162" s="90" t="e">
        <f>_xlfn.IFNA(VLOOKUP(MBSchedule[[#This Row],[ow]], ETMRoutes, 3, FALSE),VLOOKUP(MBSchedule[[#This Row],[re]], ETMRoutes, 3, FALSE))</f>
        <v>#REF!</v>
      </c>
      <c r="AC16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MRG:*:-*MRG*</v>
      </c>
      <c r="AD16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MRG:*:MRG-**</v>
      </c>
      <c r="AE162" s="90" t="str">
        <f>IF(ISNA(VLOOKUP(MBSchedule[[#This Row],[ow]], ETMRoutes, 3, FALSE)),IF(ISNA(VLOOKUP(MBSchedule[[#This Row],[re]], ETMRoutes, 3, FALSE)),"U","R"), "O")</f>
        <v>O</v>
      </c>
    </row>
    <row r="163" spans="1:31">
      <c r="A163" s="104" t="str">
        <f t="shared" si="2"/>
        <v>MRG</v>
      </c>
      <c r="B163" s="90"/>
      <c r="C163" s="90"/>
      <c r="D163" s="140" t="str">
        <f>_xlfn.IFNA(VLOOKUP(MBSchedule[[#This Row],[From-a]],Loc2Code,2,FALSE),"")</f>
        <v/>
      </c>
      <c r="E163" s="140" t="str">
        <f>_xlfn.IFNA(VLOOKUP(MBSchedule[[#This Row],[Via-a]],Loc2Code,2,FALSE),"")</f>
        <v>CNC</v>
      </c>
      <c r="F163" s="140" t="str">
        <f>_xlfn.IFNA(VLOOKUP(MBSchedule[[#This Row],[To-a]],Loc2Code,2,FALSE),"")</f>
        <v>MRG</v>
      </c>
      <c r="G163" s="140" t="str">
        <f>_xlfn.IFNA(VLOOKUP(MBSchedule[[#This Row],[From Code]],Code2Loc,2,FALSE),"")</f>
        <v/>
      </c>
      <c r="H163" s="140" t="str">
        <f>_xlfn.IFNA(VLOOKUP(MBSchedule[[#This Row],[Via1 Code]],Code2Loc,2,FALSE),"")</f>
        <v>CANACONA</v>
      </c>
      <c r="I163" s="140" t="str">
        <f>_xlfn.IFNA(VLOOKUP(MBSchedule[[#This Row],[Destination Code]],Code2Loc,2,FALSE),"")</f>
        <v>MARGAO</v>
      </c>
      <c r="J163" s="122">
        <f>TIME(TRUNC(MBSchedule[[#This Row],[Dept.]]),60*(MBSchedule[[#This Row],[Dept.]]-TRUNC(MBSchedule[[#This Row],[Dept.]]))/0.6,0)</f>
        <v>0.44097222222222227</v>
      </c>
      <c r="K163" s="122" t="str">
        <f>IF(ISBLANK(MBSchedule[[#This Row],[Via Dep]]),"", TIME(TRUNC(MBSchedule[[#This Row],[Via Dep]]),60*(MBSchedule[[#This Row],[Via Dep]]-TRUNC(MBSchedule[[#This Row],[Via Dep]]))/0.6,0))</f>
        <v/>
      </c>
      <c r="L163" s="122">
        <f>IF(ISBLANK(MBSchedule[[#This Row],[Arrv.]]),"", TIME(TRUNC(MBSchedule[[#This Row],[Arrv.]]),60*(MBSchedule[[#This Row],[Arrv.]]-TRUNC(MBSchedule[[#This Row],[Arrv.]]))/0.6,0))</f>
        <v>0.49305555555555558</v>
      </c>
      <c r="M163" s="90" t="s">
        <v>58</v>
      </c>
      <c r="N163" s="90" t="s">
        <v>23</v>
      </c>
      <c r="O163" s="90" t="s">
        <v>26</v>
      </c>
      <c r="P163" s="152">
        <v>41</v>
      </c>
      <c r="Q163" s="123">
        <v>10.35</v>
      </c>
      <c r="R163" s="90"/>
      <c r="S163" s="123">
        <v>11.5</v>
      </c>
      <c r="T163" s="152"/>
      <c r="U163" s="152"/>
      <c r="V163" s="152"/>
      <c r="W163" s="152"/>
      <c r="X163" s="90"/>
      <c r="Y163" s="98"/>
      <c r="Z163" s="141" t="str" cm="1">
        <f t="array" ref="Z163">IF(
ISNUMBER(FIND("A",$B163)),
$B163 &amp; IF(ISNUMBER(FIND("A",     INDEX($B164:$B$3247,MATCH(FALSE,ISBLANK($B164:$B$3247),0)))),"", INDEX($B164:$B$3247,MATCH(FALSE,ISBLANK($B164:$B$3247),0))  ),$Z162
)</f>
        <v>GA08U0009</v>
      </c>
      <c r="AA163" s="140" t="str" cm="1">
        <f t="array" ref="AA163">IF(
ISNUMBER(FIND("A",$C163)),
$C163 &amp; IF(ISNUMBER(FIND("A",     INDEX($C164:$C$3247,MATCH(FALSE,ISBLANK($C164:$C$3247),0)))),"", INDEX($C164:$C$3247,MATCH(FALSE,ISBLANK($C164:$C$3247),0))  ),$AA162
)</f>
        <v>MB 21A</v>
      </c>
      <c r="AB163" s="90" t="e">
        <f>_xlfn.IFNA(VLOOKUP(MBSchedule[[#This Row],[ow]], ETMRoutes, 3, FALSE),VLOOKUP(MBSchedule[[#This Row],[re]], ETMRoutes, 3, FALSE))</f>
        <v>#REF!</v>
      </c>
      <c r="AC16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D16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E163" s="90" t="str">
        <f>IF(ISNA(VLOOKUP(MBSchedule[[#This Row],[ow]], ETMRoutes, 3, FALSE)),IF(ISNA(VLOOKUP(MBSchedule[[#This Row],[re]], ETMRoutes, 3, FALSE)),"U","R"), "O")</f>
        <v>O</v>
      </c>
    </row>
    <row r="164" spans="1:31">
      <c r="A164" s="104" t="str">
        <f t="shared" si="2"/>
        <v>MRG</v>
      </c>
      <c r="B164" s="90"/>
      <c r="C164" s="90"/>
      <c r="D164" s="140" t="str">
        <f>_xlfn.IFNA(VLOOKUP(MBSchedule[[#This Row],[From-a]],Loc2Code,2,FALSE),"")</f>
        <v>MRG</v>
      </c>
      <c r="E164" s="140" t="str">
        <f>_xlfn.IFNA(VLOOKUP(MBSchedule[[#This Row],[Via-a]],Loc2Code,2,FALSE),"")</f>
        <v>CNC</v>
      </c>
      <c r="F164" s="140" t="str">
        <f>_xlfn.IFNA(VLOOKUP(MBSchedule[[#This Row],[To-a]],Loc2Code,2,FALSE),"")</f>
        <v/>
      </c>
      <c r="G164" s="140" t="str">
        <f>_xlfn.IFNA(VLOOKUP(MBSchedule[[#This Row],[From Code]],Code2Loc,2,FALSE),"")</f>
        <v>MARGAO</v>
      </c>
      <c r="H164" s="140" t="str">
        <f>_xlfn.IFNA(VLOOKUP(MBSchedule[[#This Row],[Via1 Code]],Code2Loc,2,FALSE),"")</f>
        <v>CANACONA</v>
      </c>
      <c r="I164" s="140" t="str">
        <f>_xlfn.IFNA(VLOOKUP(MBSchedule[[#This Row],[Destination Code]],Code2Loc,2,FALSE),"")</f>
        <v/>
      </c>
      <c r="J164" s="122">
        <f>TIME(TRUNC(MBSchedule[[#This Row],[Dept.]]),60*(MBSchedule[[#This Row],[Dept.]]-TRUNC(MBSchedule[[#This Row],[Dept.]]))/0.6,0)</f>
        <v>0.54861111111111105</v>
      </c>
      <c r="K164" s="122" t="str">
        <f>IF(ISBLANK(MBSchedule[[#This Row],[Via Dep]]),"", TIME(TRUNC(MBSchedule[[#This Row],[Via Dep]]),60*(MBSchedule[[#This Row],[Via Dep]]-TRUNC(MBSchedule[[#This Row],[Via Dep]]))/0.6,0))</f>
        <v/>
      </c>
      <c r="L164" s="122">
        <f>IF(ISBLANK(MBSchedule[[#This Row],[Arrv.]]),"", TIME(TRUNC(MBSchedule[[#This Row],[Arrv.]]),60*(MBSchedule[[#This Row],[Arrv.]]-TRUNC(MBSchedule[[#This Row],[Arrv.]]))/0.6,0))</f>
        <v>0.61111111111111105</v>
      </c>
      <c r="M164" s="90" t="s">
        <v>26</v>
      </c>
      <c r="N164" s="90" t="s">
        <v>23</v>
      </c>
      <c r="O164" s="90" t="s">
        <v>58</v>
      </c>
      <c r="P164" s="152">
        <v>41</v>
      </c>
      <c r="Q164" s="123">
        <v>13.1</v>
      </c>
      <c r="R164" s="90"/>
      <c r="S164" s="123">
        <v>14.4</v>
      </c>
      <c r="T164" s="152"/>
      <c r="U164" s="152"/>
      <c r="V164" s="152"/>
      <c r="W164" s="152"/>
      <c r="X164" s="90"/>
      <c r="Y164" s="92"/>
      <c r="Z164" s="142" t="str" cm="1">
        <f t="array" ref="Z164">IF(
ISNUMBER(FIND("A",$B164)),
$B164 &amp; IF(ISNUMBER(FIND("A",     INDEX($B165:$B$3247,MATCH(FALSE,ISBLANK($B165:$B$3247),0)))),"", INDEX($B165:$B$3247,MATCH(FALSE,ISBLANK($B165:$B$3247),0))  ),$Z163
)</f>
        <v>GA08U0009</v>
      </c>
      <c r="AA164" s="140" t="str" cm="1">
        <f t="array" ref="AA164">IF(
ISNUMBER(FIND("A",$C164)),
$C164 &amp; IF(ISNUMBER(FIND("A",     INDEX($C165:$C$3247,MATCH(FALSE,ISBLANK($C165:$C$3247),0)))),"", INDEX($C165:$C$3247,MATCH(FALSE,ISBLANK($C165:$C$3247),0))  ),$AA163
)</f>
        <v>MB 21A</v>
      </c>
      <c r="AB164" s="90" t="e">
        <f>_xlfn.IFNA(VLOOKUP(MBSchedule[[#This Row],[ow]], ETMRoutes, 3, FALSE),VLOOKUP(MBSchedule[[#This Row],[re]], ETMRoutes, 3, FALSE))</f>
        <v>#REF!</v>
      </c>
      <c r="AC16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D16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E164" s="90" t="str">
        <f>IF(ISNA(VLOOKUP(MBSchedule[[#This Row],[ow]], ETMRoutes, 3, FALSE)),IF(ISNA(VLOOKUP(MBSchedule[[#This Row],[re]], ETMRoutes, 3, FALSE)),"U","R"), "O")</f>
        <v>O</v>
      </c>
    </row>
    <row r="165" spans="1:31">
      <c r="A165" s="104" t="str">
        <f t="shared" si="2"/>
        <v>MRG</v>
      </c>
      <c r="B165" s="90"/>
      <c r="C165" s="90"/>
      <c r="D165" s="140" t="str">
        <f>_xlfn.IFNA(VLOOKUP(MBSchedule[[#This Row],[From-a]],Loc2Code,2,FALSE),"")</f>
        <v/>
      </c>
      <c r="E165" s="140" t="str">
        <f>_xlfn.IFNA(VLOOKUP(MBSchedule[[#This Row],[Via-a]],Loc2Code,2,FALSE),"")</f>
        <v>CNC</v>
      </c>
      <c r="F165" s="140" t="str">
        <f>_xlfn.IFNA(VLOOKUP(MBSchedule[[#This Row],[To-a]],Loc2Code,2,FALSE),"")</f>
        <v>MRG</v>
      </c>
      <c r="G165" s="140" t="str">
        <f>_xlfn.IFNA(VLOOKUP(MBSchedule[[#This Row],[From Code]],Code2Loc,2,FALSE),"")</f>
        <v/>
      </c>
      <c r="H165" s="140" t="str">
        <f>_xlfn.IFNA(VLOOKUP(MBSchedule[[#This Row],[Via1 Code]],Code2Loc,2,FALSE),"")</f>
        <v>CANACONA</v>
      </c>
      <c r="I165" s="140" t="str">
        <f>_xlfn.IFNA(VLOOKUP(MBSchedule[[#This Row],[Destination Code]],Code2Loc,2,FALSE),"")</f>
        <v>MARGAO</v>
      </c>
      <c r="J165" s="122">
        <f>TIME(TRUNC(MBSchedule[[#This Row],[Dept.]]),60*(MBSchedule[[#This Row],[Dept.]]-TRUNC(MBSchedule[[#This Row],[Dept.]]))/0.6,0)</f>
        <v>0.66666666666666663</v>
      </c>
      <c r="K165" s="122" t="str">
        <f>IF(ISBLANK(MBSchedule[[#This Row],[Via Dep]]),"", TIME(TRUNC(MBSchedule[[#This Row],[Via Dep]]),60*(MBSchedule[[#This Row],[Via Dep]]-TRUNC(MBSchedule[[#This Row],[Via Dep]]))/0.6,0))</f>
        <v/>
      </c>
      <c r="L165" s="122">
        <f>IF(ISBLANK(MBSchedule[[#This Row],[Arrv.]]),"", TIME(TRUNC(MBSchedule[[#This Row],[Arrv.]]),60*(MBSchedule[[#This Row],[Arrv.]]-TRUNC(MBSchedule[[#This Row],[Arrv.]]))/0.6,0))</f>
        <v>0.72916666666666663</v>
      </c>
      <c r="M165" s="90" t="s">
        <v>58</v>
      </c>
      <c r="N165" s="90" t="s">
        <v>23</v>
      </c>
      <c r="O165" s="90" t="s">
        <v>26</v>
      </c>
      <c r="P165" s="152">
        <v>41</v>
      </c>
      <c r="Q165" s="123">
        <v>16</v>
      </c>
      <c r="R165" s="90"/>
      <c r="S165" s="123">
        <v>17.3</v>
      </c>
      <c r="T165" s="152"/>
      <c r="U165" s="152"/>
      <c r="V165" s="152"/>
      <c r="W165" s="153"/>
      <c r="X165" s="90"/>
      <c r="Y165" s="92" t="s">
        <v>45</v>
      </c>
      <c r="Z165" s="142" t="str" cm="1">
        <f t="array" ref="Z165">IF(
ISNUMBER(FIND("A",$B165)),
$B165 &amp; IF(ISNUMBER(FIND("A",     INDEX($B166:$B$3247,MATCH(FALSE,ISBLANK($B166:$B$3247),0)))),"", INDEX($B166:$B$3247,MATCH(FALSE,ISBLANK($B166:$B$3247),0))  ),$Z164
)</f>
        <v>GA08U0009</v>
      </c>
      <c r="AA165" s="140" t="str" cm="1">
        <f t="array" ref="AA165">IF(
ISNUMBER(FIND("A",$C165)),
$C165 &amp; IF(ISNUMBER(FIND("A",     INDEX($C166:$C$3247,MATCH(FALSE,ISBLANK($C166:$C$3247),0)))),"", INDEX($C166:$C$3247,MATCH(FALSE,ISBLANK($C166:$C$3247),0))  ),$AA164
)</f>
        <v>MB 21A</v>
      </c>
      <c r="AB165" s="90" t="e">
        <f>_xlfn.IFNA(VLOOKUP(MBSchedule[[#This Row],[ow]], ETMRoutes, 3, FALSE),VLOOKUP(MBSchedule[[#This Row],[re]], ETMRoutes, 3, FALSE))</f>
        <v>#REF!</v>
      </c>
      <c r="AC16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D16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E165" s="90" t="str">
        <f>IF(ISNA(VLOOKUP(MBSchedule[[#This Row],[ow]], ETMRoutes, 3, FALSE)),IF(ISNA(VLOOKUP(MBSchedule[[#This Row],[re]], ETMRoutes, 3, FALSE)),"U","R"), "O")</f>
        <v>O</v>
      </c>
    </row>
    <row r="166" spans="1:31">
      <c r="A166" s="104" t="str">
        <f t="shared" si="2"/>
        <v>MRG</v>
      </c>
      <c r="B166" s="90"/>
      <c r="C166" s="90"/>
      <c r="D166" s="140" t="str">
        <f>_xlfn.IFNA(VLOOKUP(MBSchedule[[#This Row],[From-a]],Loc2Code,2,FALSE),"")</f>
        <v>MRG</v>
      </c>
      <c r="E166" s="140" t="str">
        <f>_xlfn.IFNA(VLOOKUP(MBSchedule[[#This Row],[Via-a]],Loc2Code,2,FALSE),"")</f>
        <v>CNC</v>
      </c>
      <c r="F166" s="140" t="str">
        <f>_xlfn.IFNA(VLOOKUP(MBSchedule[[#This Row],[To-a]],Loc2Code,2,FALSE),"")</f>
        <v>ASI</v>
      </c>
      <c r="G166" s="140" t="str">
        <f>_xlfn.IFNA(VLOOKUP(MBSchedule[[#This Row],[From Code]],Code2Loc,2,FALSE),"")</f>
        <v>MARGAO</v>
      </c>
      <c r="H166" s="140" t="str">
        <f>_xlfn.IFNA(VLOOKUP(MBSchedule[[#This Row],[Via1 Code]],Code2Loc,2,FALSE),"")</f>
        <v>CANACONA</v>
      </c>
      <c r="I166" s="140" t="str">
        <f>_xlfn.IFNA(VLOOKUP(MBSchedule[[#This Row],[Destination Code]],Code2Loc,2,FALSE),"")</f>
        <v>ASALI</v>
      </c>
      <c r="J166" s="122">
        <f>TIME(TRUNC(MBSchedule[[#This Row],[Dept.]]),60*(MBSchedule[[#This Row],[Dept.]]-TRUNC(MBSchedule[[#This Row],[Dept.]]))/0.6,0)</f>
        <v>0.74305555555555547</v>
      </c>
      <c r="K166" s="122" t="str">
        <f>IF(ISBLANK(MBSchedule[[#This Row],[Via Dep]]),"", TIME(TRUNC(MBSchedule[[#This Row],[Via Dep]]),60*(MBSchedule[[#This Row],[Via Dep]]-TRUNC(MBSchedule[[#This Row],[Via Dep]]))/0.6,0))</f>
        <v/>
      </c>
      <c r="L166" s="122">
        <f>IF(ISBLANK(MBSchedule[[#This Row],[Arrv.]]),"", TIME(TRUNC(MBSchedule[[#This Row],[Arrv.]]),60*(MBSchedule[[#This Row],[Arrv.]]-TRUNC(MBSchedule[[#This Row],[Arrv.]]))/0.6,0))</f>
        <v>0.8125</v>
      </c>
      <c r="M166" s="90" t="s">
        <v>26</v>
      </c>
      <c r="N166" s="90" t="s">
        <v>23</v>
      </c>
      <c r="O166" s="90" t="s">
        <v>111</v>
      </c>
      <c r="P166" s="152">
        <v>45</v>
      </c>
      <c r="Q166" s="123">
        <v>17.5</v>
      </c>
      <c r="R166" s="90"/>
      <c r="S166" s="123">
        <v>19.3</v>
      </c>
      <c r="T166" s="152">
        <v>1</v>
      </c>
      <c r="U166" s="152">
        <v>1</v>
      </c>
      <c r="V166" s="152"/>
      <c r="W166" s="152"/>
      <c r="X166" s="90">
        <f>SUM(P161:P166)</f>
        <v>254</v>
      </c>
      <c r="Y166" s="101" t="s">
        <v>112</v>
      </c>
      <c r="Z166" s="143" t="str" cm="1">
        <f t="array" ref="Z166">IF(
ISNUMBER(FIND("A",$B166)),
$B166 &amp; IF(ISNUMBER(FIND("A",     INDEX($B167:$B$3247,MATCH(FALSE,ISBLANK($B167:$B$3247),0)))),"", INDEX($B167:$B$3247,MATCH(FALSE,ISBLANK($B167:$B$3247),0))  ),$Z165
)</f>
        <v>GA08U0009</v>
      </c>
      <c r="AA166" s="140" t="str" cm="1">
        <f t="array" ref="AA166">IF(
ISNUMBER(FIND("A",$C166)),
$C166 &amp; IF(ISNUMBER(FIND("A",     INDEX($C167:$C$3247,MATCH(FALSE,ISBLANK($C167:$C$3247),0)))),"", INDEX($C167:$C$3247,MATCH(FALSE,ISBLANK($C167:$C$3247),0))  ),$AA165
)</f>
        <v>MB 21A</v>
      </c>
      <c r="AB166" s="90" t="e">
        <f>_xlfn.IFNA(VLOOKUP(MBSchedule[[#This Row],[ow]], ETMRoutes, 3, FALSE),VLOOKUP(MBSchedule[[#This Row],[re]], ETMRoutes, 3, FALSE))</f>
        <v>#REF!</v>
      </c>
      <c r="AC16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MRG:*:ASI-*CNC-*MRG*</v>
      </c>
      <c r="AD16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MRG:*:MRG-*CNC-*ASI*</v>
      </c>
      <c r="AE166" s="90" t="str">
        <f>IF(ISNA(VLOOKUP(MBSchedule[[#This Row],[ow]], ETMRoutes, 3, FALSE)),IF(ISNA(VLOOKUP(MBSchedule[[#This Row],[re]], ETMRoutes, 3, FALSE)),"U","R"), "O")</f>
        <v>O</v>
      </c>
    </row>
    <row r="167" spans="1:31">
      <c r="A167" s="104" t="str">
        <f t="shared" si="2"/>
        <v>MRG</v>
      </c>
      <c r="B167" s="90" t="s">
        <v>113</v>
      </c>
      <c r="C167" s="90" t="s">
        <v>114</v>
      </c>
      <c r="D167" s="140" t="str">
        <f>_xlfn.IFNA(VLOOKUP(MBSchedule[[#This Row],[From-a]],Loc2Code,2,FALSE),"")</f>
        <v>ASI</v>
      </c>
      <c r="E167" s="140" t="str">
        <f>_xlfn.IFNA(VLOOKUP(MBSchedule[[#This Row],[Via-a]],Loc2Code,2,FALSE),"")</f>
        <v>CNC</v>
      </c>
      <c r="F167" s="140" t="str">
        <f>_xlfn.IFNA(VLOOKUP(MBSchedule[[#This Row],[To-a]],Loc2Code,2,FALSE),"")</f>
        <v>MRG</v>
      </c>
      <c r="G167" s="140" t="str">
        <f>_xlfn.IFNA(VLOOKUP(MBSchedule[[#This Row],[From Code]],Code2Loc,2,FALSE),"")</f>
        <v>ASALI</v>
      </c>
      <c r="H167" s="140" t="str">
        <f>_xlfn.IFNA(VLOOKUP(MBSchedule[[#This Row],[Via1 Code]],Code2Loc,2,FALSE),"")</f>
        <v>CANACONA</v>
      </c>
      <c r="I167" s="140" t="str">
        <f>_xlfn.IFNA(VLOOKUP(MBSchedule[[#This Row],[Destination Code]],Code2Loc,2,FALSE),"")</f>
        <v>MARGAO</v>
      </c>
      <c r="J167" s="122">
        <f>TIME(TRUNC(MBSchedule[[#This Row],[Dept.]]),60*(MBSchedule[[#This Row],[Dept.]]-TRUNC(MBSchedule[[#This Row],[Dept.]]))/0.6,0)</f>
        <v>0.27777777777777779</v>
      </c>
      <c r="K167" s="122" t="str">
        <f>IF(ISBLANK(MBSchedule[[#This Row],[Via Dep]]),"", TIME(TRUNC(MBSchedule[[#This Row],[Via Dep]]),60*(MBSchedule[[#This Row],[Via Dep]]-TRUNC(MBSchedule[[#This Row],[Via Dep]]))/0.6,0))</f>
        <v/>
      </c>
      <c r="L167" s="122">
        <f>IF(ISBLANK(MBSchedule[[#This Row],[Arrv.]]),"", TIME(TRUNC(MBSchedule[[#This Row],[Arrv.]]),60*(MBSchedule[[#This Row],[Arrv.]]-TRUNC(MBSchedule[[#This Row],[Arrv.]]))/0.6,0))</f>
        <v>0.34027777777777773</v>
      </c>
      <c r="M167" s="90" t="s">
        <v>111</v>
      </c>
      <c r="N167" s="90" t="s">
        <v>23</v>
      </c>
      <c r="O167" s="90" t="s">
        <v>26</v>
      </c>
      <c r="P167" s="152">
        <v>45</v>
      </c>
      <c r="Q167" s="123">
        <v>6.4</v>
      </c>
      <c r="R167" s="123"/>
      <c r="S167" s="123">
        <v>8.1</v>
      </c>
      <c r="T167" s="152"/>
      <c r="U167" s="152"/>
      <c r="V167" s="152"/>
      <c r="W167" s="152"/>
      <c r="X167" s="90"/>
      <c r="Y167" s="98"/>
      <c r="Z167" s="141" t="str" cm="1">
        <f t="array" ref="Z167">IF(
ISNUMBER(FIND("A",$B167)),
$B167 &amp; IF(ISNUMBER(FIND("A",     INDEX($B168:$B$3247,MATCH(FALSE,ISBLANK($B168:$B$3247),0)))),"", INDEX($B168:$B$3247,MATCH(FALSE,ISBLANK($B168:$B$3247),0))  ),$Z166
)</f>
        <v>GA09U1367</v>
      </c>
      <c r="AA167" s="140" t="str" cm="1">
        <f t="array" ref="AA167">IF(
ISNUMBER(FIND("A",$C167)),
$C167 &amp; IF(ISNUMBER(FIND("A",     INDEX($C168:$C$3247,MATCH(FALSE,ISBLANK($C168:$C$3247),0)))),"", INDEX($C168:$C$3247,MATCH(FALSE,ISBLANK($C168:$C$3247),0))  ),$AA166
)</f>
        <v>MB 22A</v>
      </c>
      <c r="AB167" s="90" t="e">
        <f>_xlfn.IFNA(VLOOKUP(MBSchedule[[#This Row],[ow]], ETMRoutes, 3, FALSE),VLOOKUP(MBSchedule[[#This Row],[re]], ETMRoutes, 3, FALSE))</f>
        <v>#REF!</v>
      </c>
      <c r="AC16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MRG:*:MRG-*CNC-*ASI*</v>
      </c>
      <c r="AD16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MRG:*:ASI-*CNC-*MRG*</v>
      </c>
      <c r="AE167" s="90" t="str">
        <f>IF(ISNA(VLOOKUP(MBSchedule[[#This Row],[ow]], ETMRoutes, 3, FALSE)),IF(ISNA(VLOOKUP(MBSchedule[[#This Row],[re]], ETMRoutes, 3, FALSE)),"U","R"), "O")</f>
        <v>O</v>
      </c>
    </row>
    <row r="168" spans="1:31">
      <c r="A168" s="104" t="str">
        <f t="shared" si="2"/>
        <v>MRG</v>
      </c>
      <c r="B168" s="90"/>
      <c r="C168" s="90"/>
      <c r="D168" s="140" t="str">
        <f>_xlfn.IFNA(VLOOKUP(MBSchedule[[#This Row],[From-a]],Loc2Code,2,FALSE),"")</f>
        <v>MRG</v>
      </c>
      <c r="E168" s="140" t="str">
        <f>_xlfn.IFNA(VLOOKUP(MBSchedule[[#This Row],[Via-a]],Loc2Code,2,FALSE),"")</f>
        <v>CNC</v>
      </c>
      <c r="F168" s="140" t="str">
        <f>_xlfn.IFNA(VLOOKUP(MBSchedule[[#This Row],[To-a]],Loc2Code,2,FALSE),"")</f>
        <v/>
      </c>
      <c r="G168" s="140" t="str">
        <f>_xlfn.IFNA(VLOOKUP(MBSchedule[[#This Row],[From Code]],Code2Loc,2,FALSE),"")</f>
        <v>MARGAO</v>
      </c>
      <c r="H168" s="140" t="str">
        <f>_xlfn.IFNA(VLOOKUP(MBSchedule[[#This Row],[Via1 Code]],Code2Loc,2,FALSE),"")</f>
        <v>CANACONA</v>
      </c>
      <c r="I168" s="140" t="str">
        <f>_xlfn.IFNA(VLOOKUP(MBSchedule[[#This Row],[Destination Code]],Code2Loc,2,FALSE),"")</f>
        <v/>
      </c>
      <c r="J168" s="122">
        <f>TIME(TRUNC(MBSchedule[[#This Row],[Dept.]]),60*(MBSchedule[[#This Row],[Dept.]]-TRUNC(MBSchedule[[#This Row],[Dept.]]))/0.6,0)</f>
        <v>0.35069444444444442</v>
      </c>
      <c r="K168" s="122" t="str">
        <f>IF(ISBLANK(MBSchedule[[#This Row],[Via Dep]]),"", TIME(TRUNC(MBSchedule[[#This Row],[Via Dep]]),60*(MBSchedule[[#This Row],[Via Dep]]-TRUNC(MBSchedule[[#This Row],[Via Dep]]))/0.6,0))</f>
        <v/>
      </c>
      <c r="L168" s="122">
        <f>IF(ISBLANK(MBSchedule[[#This Row],[Arrv.]]),"", TIME(TRUNC(MBSchedule[[#This Row],[Arrv.]]),60*(MBSchedule[[#This Row],[Arrv.]]-TRUNC(MBSchedule[[#This Row],[Arrv.]]))/0.6,0))</f>
        <v>0.41319444444444442</v>
      </c>
      <c r="M168" s="90" t="s">
        <v>26</v>
      </c>
      <c r="N168" s="90" t="s">
        <v>23</v>
      </c>
      <c r="O168" s="90" t="s">
        <v>58</v>
      </c>
      <c r="P168" s="152">
        <v>41</v>
      </c>
      <c r="Q168" s="123">
        <v>8.25</v>
      </c>
      <c r="R168" s="90"/>
      <c r="S168" s="123">
        <v>9.5500000000000007</v>
      </c>
      <c r="T168" s="152"/>
      <c r="U168" s="152"/>
      <c r="V168" s="152"/>
      <c r="W168" s="152"/>
      <c r="X168" s="90"/>
      <c r="Y168" s="98" t="s">
        <v>333</v>
      </c>
      <c r="Z168" s="141" t="str" cm="1">
        <f t="array" ref="Z168">IF(
ISNUMBER(FIND("A",$B168)),
$B168 &amp; IF(ISNUMBER(FIND("A",     INDEX($B169:$B$3247,MATCH(FALSE,ISBLANK($B169:$B$3247),0)))),"", INDEX($B169:$B$3247,MATCH(FALSE,ISBLANK($B169:$B$3247),0))  ),$Z167
)</f>
        <v>GA09U1367</v>
      </c>
      <c r="AA168" s="140" t="str" cm="1">
        <f t="array" ref="AA168">IF(
ISNUMBER(FIND("A",$C168)),
$C168 &amp; IF(ISNUMBER(FIND("A",     INDEX($C169:$C$3247,MATCH(FALSE,ISBLANK($C169:$C$3247),0)))),"", INDEX($C169:$C$3247,MATCH(FALSE,ISBLANK($C169:$C$3247),0))  ),$AA167
)</f>
        <v>MB 22A</v>
      </c>
      <c r="AB168" s="90" t="e">
        <f>_xlfn.IFNA(VLOOKUP(MBSchedule[[#This Row],[ow]], ETMRoutes, 3, FALSE),VLOOKUP(MBSchedule[[#This Row],[re]], ETMRoutes, 3, FALSE))</f>
        <v>#REF!</v>
      </c>
      <c r="AC16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D16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E168" s="90" t="str">
        <f>IF(ISNA(VLOOKUP(MBSchedule[[#This Row],[ow]], ETMRoutes, 3, FALSE)),IF(ISNA(VLOOKUP(MBSchedule[[#This Row],[re]], ETMRoutes, 3, FALSE)),"U","R"), "O")</f>
        <v>O</v>
      </c>
    </row>
    <row r="169" spans="1:31">
      <c r="A169" s="104" t="str">
        <f t="shared" si="2"/>
        <v>MRG</v>
      </c>
      <c r="B169" s="90"/>
      <c r="C169" s="90"/>
      <c r="D169" s="140" t="str">
        <f>_xlfn.IFNA(VLOOKUP(MBSchedule[[#This Row],[From-a]],Loc2Code,2,FALSE),"")</f>
        <v/>
      </c>
      <c r="E169" s="140" t="str">
        <f>_xlfn.IFNA(VLOOKUP(MBSchedule[[#This Row],[Via-a]],Loc2Code,2,FALSE),"")</f>
        <v>CNC</v>
      </c>
      <c r="F169" s="140" t="str">
        <f>_xlfn.IFNA(VLOOKUP(MBSchedule[[#This Row],[To-a]],Loc2Code,2,FALSE),"")</f>
        <v>MRG</v>
      </c>
      <c r="G169" s="140" t="str">
        <f>_xlfn.IFNA(VLOOKUP(MBSchedule[[#This Row],[From Code]],Code2Loc,2,FALSE),"")</f>
        <v/>
      </c>
      <c r="H169" s="140" t="str">
        <f>_xlfn.IFNA(VLOOKUP(MBSchedule[[#This Row],[Via1 Code]],Code2Loc,2,FALSE),"")</f>
        <v>CANACONA</v>
      </c>
      <c r="I169" s="140" t="str">
        <f>_xlfn.IFNA(VLOOKUP(MBSchedule[[#This Row],[Destination Code]],Code2Loc,2,FALSE),"")</f>
        <v>MARGAO</v>
      </c>
      <c r="J169" s="122">
        <f>TIME(TRUNC(MBSchedule[[#This Row],[Dept.]]),60*(MBSchedule[[#This Row],[Dept.]]-TRUNC(MBSchedule[[#This Row],[Dept.]]))/0.6,0)</f>
        <v>0.44097222222222227</v>
      </c>
      <c r="K169" s="122" t="str">
        <f>IF(ISBLANK(MBSchedule[[#This Row],[Via Dep]]),"", TIME(TRUNC(MBSchedule[[#This Row],[Via Dep]]),60*(MBSchedule[[#This Row],[Via Dep]]-TRUNC(MBSchedule[[#This Row],[Via Dep]]))/0.6,0))</f>
        <v/>
      </c>
      <c r="L169" s="122">
        <f>IF(ISBLANK(MBSchedule[[#This Row],[Arrv.]]),"", TIME(TRUNC(MBSchedule[[#This Row],[Arrv.]]),60*(MBSchedule[[#This Row],[Arrv.]]-TRUNC(MBSchedule[[#This Row],[Arrv.]]))/0.6,0))</f>
        <v>0.50347222222222221</v>
      </c>
      <c r="M169" s="90" t="s">
        <v>58</v>
      </c>
      <c r="N169" s="90" t="s">
        <v>23</v>
      </c>
      <c r="O169" s="90" t="s">
        <v>26</v>
      </c>
      <c r="P169" s="152">
        <v>41</v>
      </c>
      <c r="Q169" s="123">
        <v>10.35</v>
      </c>
      <c r="R169" s="90"/>
      <c r="S169" s="123">
        <v>12.05</v>
      </c>
      <c r="T169" s="152"/>
      <c r="U169" s="152"/>
      <c r="V169" s="152"/>
      <c r="W169" s="152"/>
      <c r="X169" s="90"/>
      <c r="Y169" s="98"/>
      <c r="Z169" s="141" t="str" cm="1">
        <f t="array" ref="Z169">IF(
ISNUMBER(FIND("A",$B169)),
$B169 &amp; IF(ISNUMBER(FIND("A",     INDEX($B170:$B$3247,MATCH(FALSE,ISBLANK($B170:$B$3247),0)))),"", INDEX($B170:$B$3247,MATCH(FALSE,ISBLANK($B170:$B$3247),0))  ),$Z168
)</f>
        <v>GA09U1367</v>
      </c>
      <c r="AA169" s="140" t="str" cm="1">
        <f t="array" ref="AA169">IF(
ISNUMBER(FIND("A",$C169)),
$C169 &amp; IF(ISNUMBER(FIND("A",     INDEX($C170:$C$3247,MATCH(FALSE,ISBLANK($C170:$C$3247),0)))),"", INDEX($C170:$C$3247,MATCH(FALSE,ISBLANK($C170:$C$3247),0))  ),$AA168
)</f>
        <v>MB 22A</v>
      </c>
      <c r="AB169" s="90" t="e">
        <f>_xlfn.IFNA(VLOOKUP(MBSchedule[[#This Row],[ow]], ETMRoutes, 3, FALSE),VLOOKUP(MBSchedule[[#This Row],[re]], ETMRoutes, 3, FALSE))</f>
        <v>#REF!</v>
      </c>
      <c r="AC16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D16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E169" s="90" t="str">
        <f>IF(ISNA(VLOOKUP(MBSchedule[[#This Row],[ow]], ETMRoutes, 3, FALSE)),IF(ISNA(VLOOKUP(MBSchedule[[#This Row],[re]], ETMRoutes, 3, FALSE)),"U","R"), "O")</f>
        <v>O</v>
      </c>
    </row>
    <row r="170" spans="1:31">
      <c r="A170" s="104" t="str">
        <f t="shared" si="2"/>
        <v>MRG</v>
      </c>
      <c r="B170" s="90"/>
      <c r="C170" s="90"/>
      <c r="D170" s="140" t="str">
        <f>_xlfn.IFNA(VLOOKUP(MBSchedule[[#This Row],[From-a]],Loc2Code,2,FALSE),"")</f>
        <v>MRG</v>
      </c>
      <c r="E170" s="140" t="str">
        <f>_xlfn.IFNA(VLOOKUP(MBSchedule[[#This Row],[Via-a]],Loc2Code,2,FALSE),"")</f>
        <v>CNC</v>
      </c>
      <c r="F170" s="140" t="str">
        <f>_xlfn.IFNA(VLOOKUP(MBSchedule[[#This Row],[To-a]],Loc2Code,2,FALSE),"")</f>
        <v/>
      </c>
      <c r="G170" s="140" t="str">
        <f>_xlfn.IFNA(VLOOKUP(MBSchedule[[#This Row],[From Code]],Code2Loc,2,FALSE),"")</f>
        <v>MARGAO</v>
      </c>
      <c r="H170" s="140" t="str">
        <f>_xlfn.IFNA(VLOOKUP(MBSchedule[[#This Row],[Via1 Code]],Code2Loc,2,FALSE),"")</f>
        <v>CANACONA</v>
      </c>
      <c r="I170" s="140" t="str">
        <f>_xlfn.IFNA(VLOOKUP(MBSchedule[[#This Row],[Destination Code]],Code2Loc,2,FALSE),"")</f>
        <v/>
      </c>
      <c r="J170" s="122">
        <f>TIME(TRUNC(MBSchedule[[#This Row],[Dept.]]),60*(MBSchedule[[#This Row],[Dept.]]-TRUNC(MBSchedule[[#This Row],[Dept.]]))/0.6,0)</f>
        <v>0.54861111111111105</v>
      </c>
      <c r="K170" s="122" t="str">
        <f>IF(ISBLANK(MBSchedule[[#This Row],[Via Dep]]),"", TIME(TRUNC(MBSchedule[[#This Row],[Via Dep]]),60*(MBSchedule[[#This Row],[Via Dep]]-TRUNC(MBSchedule[[#This Row],[Via Dep]]))/0.6,0))</f>
        <v/>
      </c>
      <c r="L170" s="122">
        <f>IF(ISBLANK(MBSchedule[[#This Row],[Arrv.]]),"", TIME(TRUNC(MBSchedule[[#This Row],[Arrv.]]),60*(MBSchedule[[#This Row],[Arrv.]]-TRUNC(MBSchedule[[#This Row],[Arrv.]]))/0.6,0))</f>
        <v>0.61111111111111105</v>
      </c>
      <c r="M170" s="90" t="s">
        <v>26</v>
      </c>
      <c r="N170" s="90" t="s">
        <v>23</v>
      </c>
      <c r="O170" s="90" t="s">
        <v>58</v>
      </c>
      <c r="P170" s="152">
        <v>41</v>
      </c>
      <c r="Q170" s="123">
        <v>13.1</v>
      </c>
      <c r="R170" s="90"/>
      <c r="S170" s="123">
        <v>14.4</v>
      </c>
      <c r="T170" s="152"/>
      <c r="U170" s="152"/>
      <c r="V170" s="152"/>
      <c r="W170" s="152"/>
      <c r="X170" s="90"/>
      <c r="Y170" s="92"/>
      <c r="Z170" s="142" t="str" cm="1">
        <f t="array" ref="Z170">IF(
ISNUMBER(FIND("A",$B170)),
$B170 &amp; IF(ISNUMBER(FIND("A",     INDEX($B171:$B$3247,MATCH(FALSE,ISBLANK($B171:$B$3247),0)))),"", INDEX($B171:$B$3247,MATCH(FALSE,ISBLANK($B171:$B$3247),0))  ),$Z169
)</f>
        <v>GA09U1367</v>
      </c>
      <c r="AA170" s="140" t="str" cm="1">
        <f t="array" ref="AA170">IF(
ISNUMBER(FIND("A",$C170)),
$C170 &amp; IF(ISNUMBER(FIND("A",     INDEX($C171:$C$3247,MATCH(FALSE,ISBLANK($C171:$C$3247),0)))),"", INDEX($C171:$C$3247,MATCH(FALSE,ISBLANK($C171:$C$3247),0))  ),$AA169
)</f>
        <v>MB 22A</v>
      </c>
      <c r="AB170" s="90" t="e">
        <f>_xlfn.IFNA(VLOOKUP(MBSchedule[[#This Row],[ow]], ETMRoutes, 3, FALSE),VLOOKUP(MBSchedule[[#This Row],[re]], ETMRoutes, 3, FALSE))</f>
        <v>#REF!</v>
      </c>
      <c r="AC17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D17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E170" s="90" t="str">
        <f>IF(ISNA(VLOOKUP(MBSchedule[[#This Row],[ow]], ETMRoutes, 3, FALSE)),IF(ISNA(VLOOKUP(MBSchedule[[#This Row],[re]], ETMRoutes, 3, FALSE)),"U","R"), "O")</f>
        <v>O</v>
      </c>
    </row>
    <row r="171" spans="1:31">
      <c r="A171" s="104" t="str">
        <f t="shared" si="2"/>
        <v>MRG</v>
      </c>
      <c r="B171" s="90"/>
      <c r="C171" s="90"/>
      <c r="D171" s="140" t="str">
        <f>_xlfn.IFNA(VLOOKUP(MBSchedule[[#This Row],[From-a]],Loc2Code,2,FALSE),"")</f>
        <v/>
      </c>
      <c r="E171" s="140" t="str">
        <f>_xlfn.IFNA(VLOOKUP(MBSchedule[[#This Row],[Via-a]],Loc2Code,2,FALSE),"")</f>
        <v>CNC</v>
      </c>
      <c r="F171" s="140" t="str">
        <f>_xlfn.IFNA(VLOOKUP(MBSchedule[[#This Row],[To-a]],Loc2Code,2,FALSE),"")</f>
        <v>MRG</v>
      </c>
      <c r="G171" s="140" t="str">
        <f>_xlfn.IFNA(VLOOKUP(MBSchedule[[#This Row],[From Code]],Code2Loc,2,FALSE),"")</f>
        <v/>
      </c>
      <c r="H171" s="140" t="str">
        <f>_xlfn.IFNA(VLOOKUP(MBSchedule[[#This Row],[Via1 Code]],Code2Loc,2,FALSE),"")</f>
        <v>CANACONA</v>
      </c>
      <c r="I171" s="140" t="str">
        <f>_xlfn.IFNA(VLOOKUP(MBSchedule[[#This Row],[Destination Code]],Code2Loc,2,FALSE),"")</f>
        <v>MARGAO</v>
      </c>
      <c r="J171" s="122">
        <f>TIME(TRUNC(MBSchedule[[#This Row],[Dept.]]),60*(MBSchedule[[#This Row],[Dept.]]-TRUNC(MBSchedule[[#This Row],[Dept.]]))/0.6,0)</f>
        <v>0.66666666666666663</v>
      </c>
      <c r="K171" s="122" t="str">
        <f>IF(ISBLANK(MBSchedule[[#This Row],[Via Dep]]),"", TIME(TRUNC(MBSchedule[[#This Row],[Via Dep]]),60*(MBSchedule[[#This Row],[Via Dep]]-TRUNC(MBSchedule[[#This Row],[Via Dep]]))/0.6,0))</f>
        <v/>
      </c>
      <c r="L171" s="122">
        <f>IF(ISBLANK(MBSchedule[[#This Row],[Arrv.]]),"", TIME(TRUNC(MBSchedule[[#This Row],[Arrv.]]),60*(MBSchedule[[#This Row],[Arrv.]]-TRUNC(MBSchedule[[#This Row],[Arrv.]]))/0.6,0))</f>
        <v>0.73611111111111116</v>
      </c>
      <c r="M171" s="90" t="s">
        <v>58</v>
      </c>
      <c r="N171" s="90" t="s">
        <v>23</v>
      </c>
      <c r="O171" s="90" t="s">
        <v>26</v>
      </c>
      <c r="P171" s="152">
        <v>41</v>
      </c>
      <c r="Q171" s="123">
        <v>16</v>
      </c>
      <c r="R171" s="90"/>
      <c r="S171" s="123">
        <v>17.399999999999999</v>
      </c>
      <c r="T171" s="152"/>
      <c r="U171" s="152"/>
      <c r="V171" s="152"/>
      <c r="W171" s="153"/>
      <c r="X171" s="90"/>
      <c r="Y171" s="92" t="s">
        <v>45</v>
      </c>
      <c r="Z171" s="142" t="str" cm="1">
        <f t="array" ref="Z171">IF(
ISNUMBER(FIND("A",$B171)),
$B171 &amp; IF(ISNUMBER(FIND("A",     INDEX($B172:$B$3247,MATCH(FALSE,ISBLANK($B172:$B$3247),0)))),"", INDEX($B172:$B$3247,MATCH(FALSE,ISBLANK($B172:$B$3247),0))  ),$Z170
)</f>
        <v>GA09U1367</v>
      </c>
      <c r="AA171" s="140" t="str" cm="1">
        <f t="array" ref="AA171">IF(
ISNUMBER(FIND("A",$C171)),
$C171 &amp; IF(ISNUMBER(FIND("A",     INDEX($C172:$C$3247,MATCH(FALSE,ISBLANK($C172:$C$3247),0)))),"", INDEX($C172:$C$3247,MATCH(FALSE,ISBLANK($C172:$C$3247),0))  ),$AA170
)</f>
        <v>MB 22A</v>
      </c>
      <c r="AB171" s="90" t="e">
        <f>_xlfn.IFNA(VLOOKUP(MBSchedule[[#This Row],[ow]], ETMRoutes, 3, FALSE),VLOOKUP(MBSchedule[[#This Row],[re]], ETMRoutes, 3, FALSE))</f>
        <v>#REF!</v>
      </c>
      <c r="AC17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D17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E171" s="90" t="str">
        <f>IF(ISNA(VLOOKUP(MBSchedule[[#This Row],[ow]], ETMRoutes, 3, FALSE)),IF(ISNA(VLOOKUP(MBSchedule[[#This Row],[re]], ETMRoutes, 3, FALSE)),"U","R"), "O")</f>
        <v>O</v>
      </c>
    </row>
    <row r="172" spans="1:31" ht="15.75" customHeight="1">
      <c r="A172" s="104" t="str">
        <f t="shared" si="2"/>
        <v>MRG</v>
      </c>
      <c r="B172" s="90"/>
      <c r="C172" s="90"/>
      <c r="D172" s="140" t="str">
        <f>_xlfn.IFNA(VLOOKUP(MBSchedule[[#This Row],[From-a]],Loc2Code,2,FALSE),"")</f>
        <v>MRG</v>
      </c>
      <c r="E172" s="140" t="str">
        <f>_xlfn.IFNA(VLOOKUP(MBSchedule[[#This Row],[Via-a]],Loc2Code,2,FALSE),"")</f>
        <v>CNC</v>
      </c>
      <c r="F172" s="140" t="str">
        <f>_xlfn.IFNA(VLOOKUP(MBSchedule[[#This Row],[To-a]],Loc2Code,2,FALSE),"")</f>
        <v>ASI</v>
      </c>
      <c r="G172" s="140" t="str">
        <f>_xlfn.IFNA(VLOOKUP(MBSchedule[[#This Row],[From Code]],Code2Loc,2,FALSE),"")</f>
        <v>MARGAO</v>
      </c>
      <c r="H172" s="140" t="str">
        <f>_xlfn.IFNA(VLOOKUP(MBSchedule[[#This Row],[Via1 Code]],Code2Loc,2,FALSE),"")</f>
        <v>CANACONA</v>
      </c>
      <c r="I172" s="140" t="str">
        <f>_xlfn.IFNA(VLOOKUP(MBSchedule[[#This Row],[Destination Code]],Code2Loc,2,FALSE),"")</f>
        <v>ASALI</v>
      </c>
      <c r="J172" s="122">
        <f>TIME(TRUNC(MBSchedule[[#This Row],[Dept.]]),60*(MBSchedule[[#This Row],[Dept.]]-TRUNC(MBSchedule[[#This Row],[Dept.]]))/0.6,0)</f>
        <v>0.74305555555555547</v>
      </c>
      <c r="K172" s="122" t="str">
        <f>IF(ISBLANK(MBSchedule[[#This Row],[Via Dep]]),"", TIME(TRUNC(MBSchedule[[#This Row],[Via Dep]]),60*(MBSchedule[[#This Row],[Via Dep]]-TRUNC(MBSchedule[[#This Row],[Via Dep]]))/0.6,0))</f>
        <v/>
      </c>
      <c r="L172" s="122">
        <f>IF(ISBLANK(MBSchedule[[#This Row],[Arrv.]]),"", TIME(TRUNC(MBSchedule[[#This Row],[Arrv.]]),60*(MBSchedule[[#This Row],[Arrv.]]-TRUNC(MBSchedule[[#This Row],[Arrv.]]))/0.6,0))</f>
        <v>0.80555555555555547</v>
      </c>
      <c r="M172" s="90" t="s">
        <v>26</v>
      </c>
      <c r="N172" s="90" t="s">
        <v>23</v>
      </c>
      <c r="O172" s="90" t="s">
        <v>111</v>
      </c>
      <c r="P172" s="152">
        <v>45</v>
      </c>
      <c r="Q172" s="123">
        <v>17.5</v>
      </c>
      <c r="R172" s="90"/>
      <c r="S172" s="123">
        <v>19.2</v>
      </c>
      <c r="T172" s="152">
        <v>1</v>
      </c>
      <c r="U172" s="152">
        <v>1</v>
      </c>
      <c r="V172" s="152"/>
      <c r="W172" s="152"/>
      <c r="X172" s="90">
        <f>SUM(P167:P172)</f>
        <v>254</v>
      </c>
      <c r="Y172" s="101" t="s">
        <v>112</v>
      </c>
      <c r="Z172" s="143" t="str" cm="1">
        <f t="array" ref="Z172">IF(
ISNUMBER(FIND("A",$B172)),
$B172 &amp; IF(ISNUMBER(FIND("A",     INDEX($B173:$B$3247,MATCH(FALSE,ISBLANK($B173:$B$3247),0)))),"", INDEX($B173:$B$3247,MATCH(FALSE,ISBLANK($B173:$B$3247),0))  ),$Z171
)</f>
        <v>GA09U1367</v>
      </c>
      <c r="AA172" s="140" t="str" cm="1">
        <f t="array" ref="AA172">IF(
ISNUMBER(FIND("A",$C172)),
$C172 &amp; IF(ISNUMBER(FIND("A",     INDEX($C173:$C$3247,MATCH(FALSE,ISBLANK($C173:$C$3247),0)))),"", INDEX($C173:$C$3247,MATCH(FALSE,ISBLANK($C173:$C$3247),0))  ),$AA171
)</f>
        <v>MB 22A</v>
      </c>
      <c r="AB172" s="90" t="e">
        <f>_xlfn.IFNA(VLOOKUP(MBSchedule[[#This Row],[ow]], ETMRoutes, 3, FALSE),VLOOKUP(MBSchedule[[#This Row],[re]], ETMRoutes, 3, FALSE))</f>
        <v>#REF!</v>
      </c>
      <c r="AC17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MRG:*:ASI-*CNC-*MRG*</v>
      </c>
      <c r="AD17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MRG:*:MRG-*CNC-*ASI*</v>
      </c>
      <c r="AE172" s="90" t="str">
        <f>IF(ISNA(VLOOKUP(MBSchedule[[#This Row],[ow]], ETMRoutes, 3, FALSE)),IF(ISNA(VLOOKUP(MBSchedule[[#This Row],[re]], ETMRoutes, 3, FALSE)),"U","R"), "O")</f>
        <v>O</v>
      </c>
    </row>
    <row r="173" spans="1:31">
      <c r="A173" s="104" t="str">
        <f t="shared" si="2"/>
        <v>MRG</v>
      </c>
      <c r="B173" s="90" t="s">
        <v>115</v>
      </c>
      <c r="C173" s="90" t="s">
        <v>116</v>
      </c>
      <c r="D173" s="140" t="str">
        <f>_xlfn.IFNA(VLOOKUP(MBSchedule[[#This Row],[From-a]],Loc2Code,2,FALSE),"")</f>
        <v/>
      </c>
      <c r="E173" s="140" t="str">
        <f>_xlfn.IFNA(VLOOKUP(MBSchedule[[#This Row],[Via-a]],Loc2Code,2,FALSE),"")</f>
        <v/>
      </c>
      <c r="F173" s="140" t="str">
        <f>_xlfn.IFNA(VLOOKUP(MBSchedule[[#This Row],[To-a]],Loc2Code,2,FALSE),"")</f>
        <v>CNC</v>
      </c>
      <c r="G173" s="140" t="str">
        <f>_xlfn.IFNA(VLOOKUP(MBSchedule[[#This Row],[From Code]],Code2Loc,2,FALSE),"")</f>
        <v/>
      </c>
      <c r="H173" s="140" t="str">
        <f>_xlfn.IFNA(VLOOKUP(MBSchedule[[#This Row],[Via1 Code]],Code2Loc,2,FALSE),"")</f>
        <v/>
      </c>
      <c r="I173" s="140" t="str">
        <f>_xlfn.IFNA(VLOOKUP(MBSchedule[[#This Row],[Destination Code]],Code2Loc,2,FALSE),"")</f>
        <v>CANACONA</v>
      </c>
      <c r="J173" s="122">
        <f>TIME(TRUNC(MBSchedule[[#This Row],[Dept.]]),60*(MBSchedule[[#This Row],[Dept.]]-TRUNC(MBSchedule[[#This Row],[Dept.]]))/0.6,0)</f>
        <v>0.35069444444444442</v>
      </c>
      <c r="K173" s="122" t="str">
        <f>IF(ISBLANK(MBSchedule[[#This Row],[Via Dep]]),"", TIME(TRUNC(MBSchedule[[#This Row],[Via Dep]]),60*(MBSchedule[[#This Row],[Via Dep]]-TRUNC(MBSchedule[[#This Row],[Via Dep]]))/0.6,0))</f>
        <v/>
      </c>
      <c r="L173" s="122">
        <f>IF(ISBLANK(MBSchedule[[#This Row],[Arrv.]]),"", TIME(TRUNC(MBSchedule[[#This Row],[Arrv.]]),60*(MBSchedule[[#This Row],[Arrv.]]-TRUNC(MBSchedule[[#This Row],[Arrv.]]))/0.6,0))</f>
        <v>0.36458333333333331</v>
      </c>
      <c r="M173" s="90" t="s">
        <v>331</v>
      </c>
      <c r="N173" s="90"/>
      <c r="O173" s="90" t="s">
        <v>23</v>
      </c>
      <c r="P173" s="152">
        <v>15</v>
      </c>
      <c r="Q173" s="123">
        <v>8.25</v>
      </c>
      <c r="R173" s="123"/>
      <c r="S173" s="123">
        <v>8.4499999999999993</v>
      </c>
      <c r="T173" s="152"/>
      <c r="U173" s="152"/>
      <c r="V173" s="152"/>
      <c r="W173" s="152"/>
      <c r="X173" s="90"/>
      <c r="Y173" s="98"/>
      <c r="Z173" s="141" t="str" cm="1">
        <f t="array" ref="Z173">IF(
ISNUMBER(FIND("A",$B173)),
$B173 &amp; IF(ISNUMBER(FIND("A",     INDEX($B174:$B$3247,MATCH(FALSE,ISBLANK($B174:$B$3247),0)))),"", INDEX($B174:$B$3247,MATCH(FALSE,ISBLANK($B174:$B$3247),0))  ),$Z172
)</f>
        <v>GA10T0394</v>
      </c>
      <c r="AA173" s="140" t="str" cm="1">
        <f t="array" ref="AA173">IF(
ISNUMBER(FIND("A",$C173)),
$C173 &amp; IF(ISNUMBER(FIND("A",     INDEX($C174:$C$3247,MATCH(FALSE,ISBLANK($C174:$C$3247),0)))),"", INDEX($C174:$C$3247,MATCH(FALSE,ISBLANK($C174:$C$3247),0))  ),$AA172
)</f>
        <v>MB 23A</v>
      </c>
      <c r="AB173" s="90" t="e">
        <f>_xlfn.IFNA(VLOOKUP(MBSchedule[[#This Row],[ow]], ETMRoutes, 3, FALSE),VLOOKUP(MBSchedule[[#This Row],[re]], ETMRoutes, 3, FALSE))</f>
        <v>#REF!</v>
      </c>
      <c r="AC17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D17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E173" s="90" t="str">
        <f>IF(ISNA(VLOOKUP(MBSchedule[[#This Row],[ow]], ETMRoutes, 3, FALSE)),IF(ISNA(VLOOKUP(MBSchedule[[#This Row],[re]], ETMRoutes, 3, FALSE)),"U","R"), "O")</f>
        <v>O</v>
      </c>
    </row>
    <row r="174" spans="1:31">
      <c r="A174" s="104" t="str">
        <f t="shared" si="2"/>
        <v>MRG</v>
      </c>
      <c r="B174" s="90"/>
      <c r="C174" s="90"/>
      <c r="D174" s="140" t="str">
        <f>_xlfn.IFNA(VLOOKUP(MBSchedule[[#This Row],[From-a]],Loc2Code,2,FALSE),"")</f>
        <v>CNC</v>
      </c>
      <c r="E174" s="140" t="str">
        <f>_xlfn.IFNA(VLOOKUP(MBSchedule[[#This Row],[Via-a]],Loc2Code,2,FALSE),"")</f>
        <v>CUN</v>
      </c>
      <c r="F174" s="140" t="str">
        <f>_xlfn.IFNA(VLOOKUP(MBSchedule[[#This Row],[To-a]],Loc2Code,2,FALSE),"")</f>
        <v>MRG</v>
      </c>
      <c r="G174" s="140" t="str">
        <f>_xlfn.IFNA(VLOOKUP(MBSchedule[[#This Row],[From Code]],Code2Loc,2,FALSE),"")</f>
        <v>CANACONA</v>
      </c>
      <c r="H174" s="140" t="str">
        <f>_xlfn.IFNA(VLOOKUP(MBSchedule[[#This Row],[Via1 Code]],Code2Loc,2,FALSE),"")</f>
        <v>CUNCOLIM</v>
      </c>
      <c r="I174" s="140" t="str">
        <f>_xlfn.IFNA(VLOOKUP(MBSchedule[[#This Row],[Destination Code]],Code2Loc,2,FALSE),"")</f>
        <v>MARGAO</v>
      </c>
      <c r="J174" s="122">
        <f>TIME(TRUNC(MBSchedule[[#This Row],[Dept.]]),60*(MBSchedule[[#This Row],[Dept.]]-TRUNC(MBSchedule[[#This Row],[Dept.]]))/0.6,0)</f>
        <v>0.37847222222222227</v>
      </c>
      <c r="K174" s="122" t="str">
        <f>IF(ISBLANK(MBSchedule[[#This Row],[Via Dep]]),"", TIME(TRUNC(MBSchedule[[#This Row],[Via Dep]]),60*(MBSchedule[[#This Row],[Via Dep]]-TRUNC(MBSchedule[[#This Row],[Via Dep]]))/0.6,0))</f>
        <v/>
      </c>
      <c r="L174" s="122">
        <f>IF(ISBLANK(MBSchedule[[#This Row],[Arrv.]]),"", TIME(TRUNC(MBSchedule[[#This Row],[Arrv.]]),60*(MBSchedule[[#This Row],[Arrv.]]-TRUNC(MBSchedule[[#This Row],[Arrv.]]))/0.6,0))</f>
        <v>0.43055555555555558</v>
      </c>
      <c r="M174" s="90" t="s">
        <v>23</v>
      </c>
      <c r="N174" s="90" t="s">
        <v>25</v>
      </c>
      <c r="O174" s="90" t="s">
        <v>26</v>
      </c>
      <c r="P174" s="152">
        <v>37</v>
      </c>
      <c r="Q174" s="123">
        <v>9.0500000000000007</v>
      </c>
      <c r="R174" s="90"/>
      <c r="S174" s="123">
        <v>10.199999999999999</v>
      </c>
      <c r="T174" s="152"/>
      <c r="U174" s="152"/>
      <c r="V174" s="152"/>
      <c r="W174" s="152"/>
      <c r="X174" s="90"/>
      <c r="Y174" s="98"/>
      <c r="Z174" s="141" t="str" cm="1">
        <f t="array" ref="Z174">IF(
ISNUMBER(FIND("A",$B174)),
$B174 &amp; IF(ISNUMBER(FIND("A",     INDEX($B175:$B$3247,MATCH(FALSE,ISBLANK($B175:$B$3247),0)))),"", INDEX($B175:$B$3247,MATCH(FALSE,ISBLANK($B175:$B$3247),0))  ),$Z173
)</f>
        <v>GA10T0394</v>
      </c>
      <c r="AA174" s="140" t="str" cm="1">
        <f t="array" ref="AA174">IF(
ISNUMBER(FIND("A",$C174)),
$C174 &amp; IF(ISNUMBER(FIND("A",     INDEX($C175:$C$3247,MATCH(FALSE,ISBLANK($C175:$C$3247),0)))),"", INDEX($C175:$C$3247,MATCH(FALSE,ISBLANK($C175:$C$3247),0))  ),$AA173
)</f>
        <v>MB 23A</v>
      </c>
      <c r="AB174" s="90" t="e">
        <f>_xlfn.IFNA(VLOOKUP(MBSchedule[[#This Row],[ow]], ETMRoutes, 3, FALSE),VLOOKUP(MBSchedule[[#This Row],[re]], ETMRoutes, 3, FALSE))</f>
        <v>#REF!</v>
      </c>
      <c r="AC17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17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174" s="90" t="str">
        <f>IF(ISNA(VLOOKUP(MBSchedule[[#This Row],[ow]], ETMRoutes, 3, FALSE)),IF(ISNA(VLOOKUP(MBSchedule[[#This Row],[re]], ETMRoutes, 3, FALSE)),"U","R"), "O")</f>
        <v>O</v>
      </c>
    </row>
    <row r="175" spans="1:31">
      <c r="A175" s="104" t="str">
        <f t="shared" si="2"/>
        <v>MRG</v>
      </c>
      <c r="B175" s="90"/>
      <c r="C175" s="90"/>
      <c r="D175" s="140" t="str">
        <f>_xlfn.IFNA(VLOOKUP(MBSchedule[[#This Row],[From-a]],Loc2Code,2,FALSE),"")</f>
        <v>MRG</v>
      </c>
      <c r="E175" s="140" t="str">
        <f>_xlfn.IFNA(VLOOKUP(MBSchedule[[#This Row],[Via-a]],Loc2Code,2,FALSE),"")</f>
        <v>CNC</v>
      </c>
      <c r="F175" s="140" t="str">
        <f>_xlfn.IFNA(VLOOKUP(MBSchedule[[#This Row],[To-a]],Loc2Code,2,FALSE),"")</f>
        <v>PLL</v>
      </c>
      <c r="G175" s="140" t="str">
        <f>_xlfn.IFNA(VLOOKUP(MBSchedule[[#This Row],[From Code]],Code2Loc,2,FALSE),"")</f>
        <v>MARGAO</v>
      </c>
      <c r="H175" s="140" t="str">
        <f>_xlfn.IFNA(VLOOKUP(MBSchedule[[#This Row],[Via1 Code]],Code2Loc,2,FALSE),"")</f>
        <v>CANACONA</v>
      </c>
      <c r="I175" s="140" t="str">
        <f>_xlfn.IFNA(VLOOKUP(MBSchedule[[#This Row],[Destination Code]],Code2Loc,2,FALSE),"")</f>
        <v>POLLEM</v>
      </c>
      <c r="J175" s="122">
        <f>TIME(TRUNC(MBSchedule[[#This Row],[Dept.]]),60*(MBSchedule[[#This Row],[Dept.]]-TRUNC(MBSchedule[[#This Row],[Dept.]]))/0.6,0)</f>
        <v>0.4375</v>
      </c>
      <c r="K175" s="122" t="str">
        <f>IF(ISBLANK(MBSchedule[[#This Row],[Via Dep]]),"", TIME(TRUNC(MBSchedule[[#This Row],[Via Dep]]),60*(MBSchedule[[#This Row],[Via Dep]]-TRUNC(MBSchedule[[#This Row],[Via Dep]]))/0.6,0))</f>
        <v/>
      </c>
      <c r="L175" s="122">
        <f>IF(ISBLANK(MBSchedule[[#This Row],[Arrv.]]),"", TIME(TRUNC(MBSchedule[[#This Row],[Arrv.]]),60*(MBSchedule[[#This Row],[Arrv.]]-TRUNC(MBSchedule[[#This Row],[Arrv.]]))/0.6,0))</f>
        <v>0.52083333333333337</v>
      </c>
      <c r="M175" s="90" t="s">
        <v>26</v>
      </c>
      <c r="N175" s="90" t="s">
        <v>23</v>
      </c>
      <c r="O175" s="90" t="s">
        <v>33</v>
      </c>
      <c r="P175" s="152">
        <v>65</v>
      </c>
      <c r="Q175" s="123">
        <v>10.3</v>
      </c>
      <c r="R175" s="90"/>
      <c r="S175" s="123">
        <v>12.3</v>
      </c>
      <c r="T175" s="152"/>
      <c r="U175" s="152"/>
      <c r="V175" s="152"/>
      <c r="W175" s="152"/>
      <c r="X175" s="90"/>
      <c r="Y175" s="98"/>
      <c r="Z175" s="141" t="str" cm="1">
        <f t="array" ref="Z175">IF(
ISNUMBER(FIND("A",$B175)),
$B175 &amp; IF(ISNUMBER(FIND("A",     INDEX($B176:$B$3247,MATCH(FALSE,ISBLANK($B176:$B$3247),0)))),"", INDEX($B176:$B$3247,MATCH(FALSE,ISBLANK($B176:$B$3247),0))  ),$Z174
)</f>
        <v>GA10T0394</v>
      </c>
      <c r="AA175" s="140" t="str" cm="1">
        <f t="array" ref="AA175">IF(
ISNUMBER(FIND("A",$C175)),
$C175 &amp; IF(ISNUMBER(FIND("A",     INDEX($C176:$C$3247,MATCH(FALSE,ISBLANK($C176:$C$3247),0)))),"", INDEX($C176:$C$3247,MATCH(FALSE,ISBLANK($C176:$C$3247),0))  ),$AA174
)</f>
        <v>MB 23A</v>
      </c>
      <c r="AB175" s="90" t="e">
        <f>_xlfn.IFNA(VLOOKUP(MBSchedule[[#This Row],[ow]], ETMRoutes, 3, FALSE),VLOOKUP(MBSchedule[[#This Row],[re]], ETMRoutes, 3, FALSE))</f>
        <v>#REF!</v>
      </c>
      <c r="AC17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17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175" s="90" t="str">
        <f>IF(ISNA(VLOOKUP(MBSchedule[[#This Row],[ow]], ETMRoutes, 3, FALSE)),IF(ISNA(VLOOKUP(MBSchedule[[#This Row],[re]], ETMRoutes, 3, FALSE)),"U","R"), "O")</f>
        <v>O</v>
      </c>
    </row>
    <row r="176" spans="1:31">
      <c r="A176" s="104" t="str">
        <f t="shared" si="2"/>
        <v>MRG</v>
      </c>
      <c r="B176" s="90"/>
      <c r="C176" s="90"/>
      <c r="D176" s="140" t="str">
        <f>_xlfn.IFNA(VLOOKUP(MBSchedule[[#This Row],[From-a]],Loc2Code,2,FALSE),"")</f>
        <v>PLL</v>
      </c>
      <c r="E176" s="140" t="str">
        <f>_xlfn.IFNA(VLOOKUP(MBSchedule[[#This Row],[Via-a]],Loc2Code,2,FALSE),"")</f>
        <v/>
      </c>
      <c r="F176" s="140" t="str">
        <f>_xlfn.IFNA(VLOOKUP(MBSchedule[[#This Row],[To-a]],Loc2Code,2,FALSE),"")</f>
        <v>CNC</v>
      </c>
      <c r="G176" s="140" t="str">
        <f>_xlfn.IFNA(VLOOKUP(MBSchedule[[#This Row],[From Code]],Code2Loc,2,FALSE),"")</f>
        <v>POLLEM</v>
      </c>
      <c r="H176" s="140" t="str">
        <f>_xlfn.IFNA(VLOOKUP(MBSchedule[[#This Row],[Via1 Code]],Code2Loc,2,FALSE),"")</f>
        <v/>
      </c>
      <c r="I176" s="140" t="str">
        <f>_xlfn.IFNA(VLOOKUP(MBSchedule[[#This Row],[Destination Code]],Code2Loc,2,FALSE),"")</f>
        <v>CANACONA</v>
      </c>
      <c r="J176" s="122">
        <f>TIME(TRUNC(MBSchedule[[#This Row],[Dept.]]),60*(MBSchedule[[#This Row],[Dept.]]-TRUNC(MBSchedule[[#This Row],[Dept.]]))/0.6,0)</f>
        <v>0.56944444444444442</v>
      </c>
      <c r="K176" s="122" t="str">
        <f>IF(ISBLANK(MBSchedule[[#This Row],[Via Dep]]),"", TIME(TRUNC(MBSchedule[[#This Row],[Via Dep]]),60*(MBSchedule[[#This Row],[Via Dep]]-TRUNC(MBSchedule[[#This Row],[Via Dep]]))/0.6,0))</f>
        <v/>
      </c>
      <c r="L176" s="122">
        <f>IF(ISBLANK(MBSchedule[[#This Row],[Arrv.]]),"", TIME(TRUNC(MBSchedule[[#This Row],[Arrv.]]),60*(MBSchedule[[#This Row],[Arrv.]]-TRUNC(MBSchedule[[#This Row],[Arrv.]]))/0.6,0))</f>
        <v>0.60416666666666663</v>
      </c>
      <c r="M176" s="90" t="s">
        <v>33</v>
      </c>
      <c r="N176" s="90"/>
      <c r="O176" s="90" t="s">
        <v>23</v>
      </c>
      <c r="P176" s="152">
        <v>28</v>
      </c>
      <c r="Q176" s="123">
        <v>13.4</v>
      </c>
      <c r="R176" s="90"/>
      <c r="S176" s="123">
        <v>14.3</v>
      </c>
      <c r="T176" s="152"/>
      <c r="U176" s="152"/>
      <c r="V176" s="152"/>
      <c r="W176" s="152"/>
      <c r="X176" s="90"/>
      <c r="Y176" s="92"/>
      <c r="Z176" s="142" t="str" cm="1">
        <f t="array" ref="Z176">IF(
ISNUMBER(FIND("A",$B176)),
$B176 &amp; IF(ISNUMBER(FIND("A",     INDEX($B177:$B$3247,MATCH(FALSE,ISBLANK($B177:$B$3247),0)))),"", INDEX($B177:$B$3247,MATCH(FALSE,ISBLANK($B177:$B$3247),0))  ),$Z175
)</f>
        <v>GA10T0394</v>
      </c>
      <c r="AA176" s="140" t="str" cm="1">
        <f t="array" ref="AA176">IF(
ISNUMBER(FIND("A",$C176)),
$C176 &amp; IF(ISNUMBER(FIND("A",     INDEX($C177:$C$3247,MATCH(FALSE,ISBLANK($C177:$C$3247),0)))),"", INDEX($C177:$C$3247,MATCH(FALSE,ISBLANK($C177:$C$3247),0))  ),$AA175
)</f>
        <v>MB 23A</v>
      </c>
      <c r="AB176" s="90" t="e">
        <f>_xlfn.IFNA(VLOOKUP(MBSchedule[[#This Row],[ow]], ETMRoutes, 3, FALSE),VLOOKUP(MBSchedule[[#This Row],[re]], ETMRoutes, 3, FALSE))</f>
        <v>#REF!</v>
      </c>
      <c r="AC17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MRG:*:CNC-*PLL*</v>
      </c>
      <c r="AD17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MRG:*:PLL-*CNC*</v>
      </c>
      <c r="AE176" s="90" t="str">
        <f>IF(ISNA(VLOOKUP(MBSchedule[[#This Row],[ow]], ETMRoutes, 3, FALSE)),IF(ISNA(VLOOKUP(MBSchedule[[#This Row],[re]], ETMRoutes, 3, FALSE)),"U","R"), "O")</f>
        <v>O</v>
      </c>
    </row>
    <row r="177" spans="1:31">
      <c r="A177" s="104" t="str">
        <f t="shared" si="2"/>
        <v>MRG</v>
      </c>
      <c r="B177" s="90"/>
      <c r="C177" s="90"/>
      <c r="D177" s="140" t="str">
        <f>_xlfn.IFNA(VLOOKUP(MBSchedule[[#This Row],[From-a]],Loc2Code,2,FALSE),"")</f>
        <v>CNC</v>
      </c>
      <c r="E177" s="140" t="str">
        <f>_xlfn.IFNA(VLOOKUP(MBSchedule[[#This Row],[Via-a]],Loc2Code,2,FALSE),"")</f>
        <v>CUN</v>
      </c>
      <c r="F177" s="140" t="str">
        <f>_xlfn.IFNA(VLOOKUP(MBSchedule[[#This Row],[To-a]],Loc2Code,2,FALSE),"")</f>
        <v>MRG</v>
      </c>
      <c r="G177" s="140" t="str">
        <f>_xlfn.IFNA(VLOOKUP(MBSchedule[[#This Row],[From Code]],Code2Loc,2,FALSE),"")</f>
        <v>CANACONA</v>
      </c>
      <c r="H177" s="140" t="str">
        <f>_xlfn.IFNA(VLOOKUP(MBSchedule[[#This Row],[Via1 Code]],Code2Loc,2,FALSE),"")</f>
        <v>CUNCOLIM</v>
      </c>
      <c r="I177" s="140" t="str">
        <f>_xlfn.IFNA(VLOOKUP(MBSchedule[[#This Row],[Destination Code]],Code2Loc,2,FALSE),"")</f>
        <v>MARGAO</v>
      </c>
      <c r="J177" s="122">
        <f>TIME(TRUNC(MBSchedule[[#This Row],[Dept.]]),60*(MBSchedule[[#This Row],[Dept.]]-TRUNC(MBSchedule[[#This Row],[Dept.]]))/0.6,0)</f>
        <v>0.61111111111111105</v>
      </c>
      <c r="K177" s="122" t="str">
        <f>IF(ISBLANK(MBSchedule[[#This Row],[Via Dep]]),"", TIME(TRUNC(MBSchedule[[#This Row],[Via Dep]]),60*(MBSchedule[[#This Row],[Via Dep]]-TRUNC(MBSchedule[[#This Row],[Via Dep]]))/0.6,0))</f>
        <v/>
      </c>
      <c r="L177" s="122">
        <f>IF(ISBLANK(MBSchedule[[#This Row],[Arrv.]]),"", TIME(TRUNC(MBSchedule[[#This Row],[Arrv.]]),60*(MBSchedule[[#This Row],[Arrv.]]-TRUNC(MBSchedule[[#This Row],[Arrv.]]))/0.6,0))</f>
        <v>0.66666666666666663</v>
      </c>
      <c r="M177" s="90" t="s">
        <v>23</v>
      </c>
      <c r="N177" s="90" t="s">
        <v>25</v>
      </c>
      <c r="O177" s="90" t="s">
        <v>26</v>
      </c>
      <c r="P177" s="152">
        <v>37</v>
      </c>
      <c r="Q177" s="123">
        <v>14.4</v>
      </c>
      <c r="R177" s="90"/>
      <c r="S177" s="123">
        <v>16</v>
      </c>
      <c r="T177" s="152"/>
      <c r="U177" s="152"/>
      <c r="V177" s="152"/>
      <c r="W177" s="153"/>
      <c r="X177" s="90"/>
      <c r="Y177" s="92" t="s">
        <v>45</v>
      </c>
      <c r="Z177" s="142" t="str" cm="1">
        <f t="array" ref="Z177">IF(
ISNUMBER(FIND("A",$B177)),
$B177 &amp; IF(ISNUMBER(FIND("A",     INDEX($B178:$B$3247,MATCH(FALSE,ISBLANK($B178:$B$3247),0)))),"", INDEX($B178:$B$3247,MATCH(FALSE,ISBLANK($B178:$B$3247),0))  ),$Z176
)</f>
        <v>GA10T0394</v>
      </c>
      <c r="AA177" s="140" t="str" cm="1">
        <f t="array" ref="AA177">IF(
ISNUMBER(FIND("A",$C177)),
$C177 &amp; IF(ISNUMBER(FIND("A",     INDEX($C178:$C$3247,MATCH(FALSE,ISBLANK($C178:$C$3247),0)))),"", INDEX($C178:$C$3247,MATCH(FALSE,ISBLANK($C178:$C$3247),0))  ),$AA176
)</f>
        <v>MB 23A</v>
      </c>
      <c r="AB177" s="90" t="e">
        <f>_xlfn.IFNA(VLOOKUP(MBSchedule[[#This Row],[ow]], ETMRoutes, 3, FALSE),VLOOKUP(MBSchedule[[#This Row],[re]], ETMRoutes, 3, FALSE))</f>
        <v>#REF!</v>
      </c>
      <c r="AC17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17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177" s="90" t="str">
        <f>IF(ISNA(VLOOKUP(MBSchedule[[#This Row],[ow]], ETMRoutes, 3, FALSE)),IF(ISNA(VLOOKUP(MBSchedule[[#This Row],[re]], ETMRoutes, 3, FALSE)),"U","R"), "O")</f>
        <v>O</v>
      </c>
    </row>
    <row r="178" spans="1:31">
      <c r="A178" s="104" t="str">
        <f t="shared" si="2"/>
        <v>MRG</v>
      </c>
      <c r="B178" s="109"/>
      <c r="C178" s="109"/>
      <c r="D178" s="144" t="str">
        <f>_xlfn.IFNA(VLOOKUP(MBSchedule[[#This Row],[From-a]],Loc2Code,2,FALSE),"")</f>
        <v>MRG</v>
      </c>
      <c r="E178" s="144" t="str">
        <f>_xlfn.IFNA(VLOOKUP(MBSchedule[[#This Row],[Via-a]],Loc2Code,2,FALSE),"")</f>
        <v>CNC</v>
      </c>
      <c r="F178" s="144" t="str">
        <f>_xlfn.IFNA(VLOOKUP(MBSchedule[[#This Row],[To-a]],Loc2Code,2,FALSE),"")</f>
        <v/>
      </c>
      <c r="G178" s="144" t="str">
        <f>_xlfn.IFNA(VLOOKUP(MBSchedule[[#This Row],[From Code]],Code2Loc,2,FALSE),"")</f>
        <v>MARGAO</v>
      </c>
      <c r="H178" s="144" t="str">
        <f>_xlfn.IFNA(VLOOKUP(MBSchedule[[#This Row],[Via1 Code]],Code2Loc,2,FALSE),"")</f>
        <v>CANACONA</v>
      </c>
      <c r="I178" s="144" t="str">
        <f>_xlfn.IFNA(VLOOKUP(MBSchedule[[#This Row],[Destination Code]],Code2Loc,2,FALSE),"")</f>
        <v/>
      </c>
      <c r="J178" s="132">
        <f>TIME(TRUNC(MBSchedule[[#This Row],[Dept.]]),60*(MBSchedule[[#This Row],[Dept.]]-TRUNC(MBSchedule[[#This Row],[Dept.]]))/0.6,0)</f>
        <v>0.73958333333333337</v>
      </c>
      <c r="K178" s="132" t="str">
        <f>IF(ISBLANK(MBSchedule[[#This Row],[Via Dep]]),"", TIME(TRUNC(MBSchedule[[#This Row],[Via Dep]]),60*(MBSchedule[[#This Row],[Via Dep]]-TRUNC(MBSchedule[[#This Row],[Via Dep]]))/0.6,0))</f>
        <v/>
      </c>
      <c r="L178" s="132">
        <f>IF(ISBLANK(MBSchedule[[#This Row],[Arrv.]]),"", TIME(TRUNC(MBSchedule[[#This Row],[Arrv.]]),60*(MBSchedule[[#This Row],[Arrv.]]-TRUNC(MBSchedule[[#This Row],[Arrv.]]))/0.6,0))</f>
        <v>0.81944444444444453</v>
      </c>
      <c r="M178" s="109" t="s">
        <v>26</v>
      </c>
      <c r="N178" s="109" t="s">
        <v>23</v>
      </c>
      <c r="O178" s="109" t="s">
        <v>331</v>
      </c>
      <c r="P178" s="154">
        <v>52</v>
      </c>
      <c r="Q178" s="133">
        <v>17.45</v>
      </c>
      <c r="R178" s="109"/>
      <c r="S178" s="133">
        <v>19.399999999999999</v>
      </c>
      <c r="T178" s="154">
        <v>1</v>
      </c>
      <c r="U178" s="154">
        <v>1</v>
      </c>
      <c r="V178" s="154"/>
      <c r="W178" s="154"/>
      <c r="X178" s="109">
        <f>SUM(P173:P178)</f>
        <v>234</v>
      </c>
      <c r="Y178" s="134" t="s">
        <v>337</v>
      </c>
      <c r="Z178" s="143" t="str" cm="1">
        <f t="array" ref="Z178">IF(
ISNUMBER(FIND("A",$B178)),
$B178 &amp; IF(ISNUMBER(FIND("A",     INDEX($B179:$B$3247,MATCH(FALSE,ISBLANK($B179:$B$3247),0)))),"", INDEX($B179:$B$3247,MATCH(FALSE,ISBLANK($B179:$B$3247),0))  ),$Z177
)</f>
        <v>GA10T0394</v>
      </c>
      <c r="AA178" s="144" t="str" cm="1">
        <f t="array" ref="AA178">IF(
ISNUMBER(FIND("A",$C178)),
$C178 &amp; IF(ISNUMBER(FIND("A",     INDEX($C179:$C$3247,MATCH(FALSE,ISBLANK($C179:$C$3247),0)))),"", INDEX($C179:$C$3247,MATCH(FALSE,ISBLANK($C179:$C$3247),0))  ),$AA177
)</f>
        <v>MB 23A</v>
      </c>
      <c r="AB178" s="109" t="e">
        <f>_xlfn.IFNA(VLOOKUP(MBSchedule[[#This Row],[ow]], ETMRoutes, 3, FALSE),VLOOKUP(MBSchedule[[#This Row],[re]], ETMRoutes, 3, FALSE))</f>
        <v>#REF!</v>
      </c>
      <c r="AC178" s="109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D178" s="109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E178" s="109" t="str">
        <f>IF(ISNA(VLOOKUP(MBSchedule[[#This Row],[ow]], ETMRoutes, 3, FALSE)),IF(ISNA(VLOOKUP(MBSchedule[[#This Row],[re]], ETMRoutes, 3, FALSE)),"U","R"), "O")</f>
        <v>O</v>
      </c>
    </row>
    <row r="179" spans="1:31">
      <c r="A179" s="104" t="str">
        <f t="shared" si="2"/>
        <v>MRG</v>
      </c>
      <c r="B179" s="90" t="s">
        <v>117</v>
      </c>
      <c r="C179" s="90" t="s">
        <v>118</v>
      </c>
      <c r="D179" s="140" t="str">
        <f>_xlfn.IFNA(VLOOKUP(MBSchedule[[#This Row],[From-a]],Loc2Code,2,FALSE),"")</f>
        <v/>
      </c>
      <c r="E179" s="140" t="str">
        <f>_xlfn.IFNA(VLOOKUP(MBSchedule[[#This Row],[Via-a]],Loc2Code,2,FALSE),"")</f>
        <v>CNC</v>
      </c>
      <c r="F179" s="140" t="str">
        <f>_xlfn.IFNA(VLOOKUP(MBSchedule[[#This Row],[To-a]],Loc2Code,2,FALSE),"")</f>
        <v>MRG</v>
      </c>
      <c r="G179" s="140" t="str">
        <f>_xlfn.IFNA(VLOOKUP(MBSchedule[[#This Row],[From Code]],Code2Loc,2,FALSE),"")</f>
        <v/>
      </c>
      <c r="H179" s="140" t="str">
        <f>_xlfn.IFNA(VLOOKUP(MBSchedule[[#This Row],[Via1 Code]],Code2Loc,2,FALSE),"")</f>
        <v>CANACONA</v>
      </c>
      <c r="I179" s="140" t="str">
        <f>_xlfn.IFNA(VLOOKUP(MBSchedule[[#This Row],[Destination Code]],Code2Loc,2,FALSE),"")</f>
        <v>MARGAO</v>
      </c>
      <c r="J179" s="122">
        <f>TIME(TRUNC(MBSchedule[[#This Row],[Dept.]]),60*(MBSchedule[[#This Row],[Dept.]]-TRUNC(MBSchedule[[#This Row],[Dept.]]))/0.6,0)</f>
        <v>0.33333333333333331</v>
      </c>
      <c r="K179" s="122" t="str">
        <f>IF(ISBLANK(MBSchedule[[#This Row],[Via Dep]]),"", TIME(TRUNC(MBSchedule[[#This Row],[Via Dep]]),60*(MBSchedule[[#This Row],[Via Dep]]-TRUNC(MBSchedule[[#This Row],[Via Dep]]))/0.6,0))</f>
        <v/>
      </c>
      <c r="L179" s="122">
        <f>IF(ISBLANK(MBSchedule[[#This Row],[Arrv.]]),"", TIME(TRUNC(MBSchedule[[#This Row],[Arrv.]]),60*(MBSchedule[[#This Row],[Arrv.]]-TRUNC(MBSchedule[[#This Row],[Arrv.]]))/0.6,0))</f>
        <v>0.40625</v>
      </c>
      <c r="M179" s="90" t="s">
        <v>331</v>
      </c>
      <c r="N179" s="90" t="s">
        <v>23</v>
      </c>
      <c r="O179" s="90" t="s">
        <v>26</v>
      </c>
      <c r="P179" s="152">
        <v>52</v>
      </c>
      <c r="Q179" s="123">
        <v>8</v>
      </c>
      <c r="R179" s="123"/>
      <c r="S179" s="123">
        <v>9.4499999999999993</v>
      </c>
      <c r="T179" s="152"/>
      <c r="U179" s="152"/>
      <c r="V179" s="152"/>
      <c r="W179" s="152"/>
      <c r="X179" s="90"/>
      <c r="Y179" s="98"/>
      <c r="Z179" s="141" t="str" cm="1">
        <f t="array" ref="Z179">IF(
ISNUMBER(FIND("A",$B179)),
$B179 &amp; IF(ISNUMBER(FIND("A",     INDEX($B180:$B$3247,MATCH(FALSE,ISBLANK($B180:$B$3247),0)))),"", INDEX($B180:$B$3247,MATCH(FALSE,ISBLANK($B180:$B$3247),0))  ),$Z178
)</f>
        <v>GA05T1872</v>
      </c>
      <c r="AA179" s="140" t="str" cm="1">
        <f t="array" ref="AA179">IF(
ISNUMBER(FIND("A",$C179)),
$C179 &amp; IF(ISNUMBER(FIND("A",     INDEX($C180:$C$3247,MATCH(FALSE,ISBLANK($C180:$C$3247),0)))),"", INDEX($C180:$C$3247,MATCH(FALSE,ISBLANK($C180:$C$3247),0))  ),$AA178
)</f>
        <v>MB 24A</v>
      </c>
      <c r="AB179" s="90" t="e">
        <f>_xlfn.IFNA(VLOOKUP(MBSchedule[[#This Row],[ow]], ETMRoutes, 3, FALSE),VLOOKUP(MBSchedule[[#This Row],[re]], ETMRoutes, 3, FALSE))</f>
        <v>#REF!</v>
      </c>
      <c r="AC17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D17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E179" s="90" t="str">
        <f>IF(ISNA(VLOOKUP(MBSchedule[[#This Row],[ow]], ETMRoutes, 3, FALSE)),IF(ISNA(VLOOKUP(MBSchedule[[#This Row],[re]], ETMRoutes, 3, FALSE)),"U","R"), "O")</f>
        <v>O</v>
      </c>
    </row>
    <row r="180" spans="1:31">
      <c r="A180" s="104" t="str">
        <f t="shared" si="2"/>
        <v>MRG</v>
      </c>
      <c r="B180" s="90"/>
      <c r="C180" s="90"/>
      <c r="D180" s="140" t="str">
        <f>_xlfn.IFNA(VLOOKUP(MBSchedule[[#This Row],[From-a]],Loc2Code,2,FALSE),"")</f>
        <v>MRG</v>
      </c>
      <c r="E180" s="140" t="str">
        <f>_xlfn.IFNA(VLOOKUP(MBSchedule[[#This Row],[Via-a]],Loc2Code,2,FALSE),"")</f>
        <v>CUN</v>
      </c>
      <c r="F180" s="140" t="str">
        <f>_xlfn.IFNA(VLOOKUP(MBSchedule[[#This Row],[To-a]],Loc2Code,2,FALSE),"")</f>
        <v>CNC</v>
      </c>
      <c r="G180" s="140" t="str">
        <f>_xlfn.IFNA(VLOOKUP(MBSchedule[[#This Row],[From Code]],Code2Loc,2,FALSE),"")</f>
        <v>MARGAO</v>
      </c>
      <c r="H180" s="140" t="str">
        <f>_xlfn.IFNA(VLOOKUP(MBSchedule[[#This Row],[Via1 Code]],Code2Loc,2,FALSE),"")</f>
        <v>CUNCOLIM</v>
      </c>
      <c r="I180" s="140" t="str">
        <f>_xlfn.IFNA(VLOOKUP(MBSchedule[[#This Row],[Destination Code]],Code2Loc,2,FALSE),"")</f>
        <v>CANACONA</v>
      </c>
      <c r="J180" s="122">
        <f>TIME(TRUNC(MBSchedule[[#This Row],[Dept.]]),60*(MBSchedule[[#This Row],[Dept.]]-TRUNC(MBSchedule[[#This Row],[Dept.]]))/0.6,0)</f>
        <v>0.44791666666666669</v>
      </c>
      <c r="K180" s="122" t="str">
        <f>IF(ISBLANK(MBSchedule[[#This Row],[Via Dep]]),"", TIME(TRUNC(MBSchedule[[#This Row],[Via Dep]]),60*(MBSchedule[[#This Row],[Via Dep]]-TRUNC(MBSchedule[[#This Row],[Via Dep]]))/0.6,0))</f>
        <v/>
      </c>
      <c r="L180" s="122">
        <f>IF(ISBLANK(MBSchedule[[#This Row],[Arrv.]]),"", TIME(TRUNC(MBSchedule[[#This Row],[Arrv.]]),60*(MBSchedule[[#This Row],[Arrv.]]-TRUNC(MBSchedule[[#This Row],[Arrv.]]))/0.6,0))</f>
        <v>0.5</v>
      </c>
      <c r="M180" s="90" t="s">
        <v>26</v>
      </c>
      <c r="N180" s="90" t="s">
        <v>25</v>
      </c>
      <c r="O180" s="90" t="s">
        <v>23</v>
      </c>
      <c r="P180" s="152">
        <v>37</v>
      </c>
      <c r="Q180" s="123">
        <v>10.45</v>
      </c>
      <c r="R180" s="90"/>
      <c r="S180" s="123">
        <v>12</v>
      </c>
      <c r="T180" s="152"/>
      <c r="U180" s="152"/>
      <c r="V180" s="152"/>
      <c r="W180" s="152"/>
      <c r="X180" s="90"/>
      <c r="Y180" s="98"/>
      <c r="Z180" s="141" t="str" cm="1">
        <f t="array" ref="Z180">IF(
ISNUMBER(FIND("A",$B180)),
$B180 &amp; IF(ISNUMBER(FIND("A",     INDEX($B181:$B$3247,MATCH(FALSE,ISBLANK($B181:$B$3247),0)))),"", INDEX($B181:$B$3247,MATCH(FALSE,ISBLANK($B181:$B$3247),0))  ),$Z179
)</f>
        <v>GA05T1872</v>
      </c>
      <c r="AA180" s="140" t="str" cm="1">
        <f t="array" ref="AA180">IF(
ISNUMBER(FIND("A",$C180)),
$C180 &amp; IF(ISNUMBER(FIND("A",     INDEX($C181:$C$3247,MATCH(FALSE,ISBLANK($C181:$C$3247),0)))),"", INDEX($C181:$C$3247,MATCH(FALSE,ISBLANK($C181:$C$3247),0))  ),$AA179
)</f>
        <v>MB 24A</v>
      </c>
      <c r="AB180" s="90" t="e">
        <f>_xlfn.IFNA(VLOOKUP(MBSchedule[[#This Row],[ow]], ETMRoutes, 3, FALSE),VLOOKUP(MBSchedule[[#This Row],[re]], ETMRoutes, 3, FALSE))</f>
        <v>#REF!</v>
      </c>
      <c r="AC18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18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180" s="90" t="str">
        <f>IF(ISNA(VLOOKUP(MBSchedule[[#This Row],[ow]], ETMRoutes, 3, FALSE)),IF(ISNA(VLOOKUP(MBSchedule[[#This Row],[re]], ETMRoutes, 3, FALSE)),"U","R"), "O")</f>
        <v>O</v>
      </c>
    </row>
    <row r="181" spans="1:31">
      <c r="A181" s="104" t="str">
        <f t="shared" si="2"/>
        <v>MRG</v>
      </c>
      <c r="B181" s="90"/>
      <c r="C181" s="90"/>
      <c r="D181" s="140" t="str">
        <f>_xlfn.IFNA(VLOOKUP(MBSchedule[[#This Row],[From-a]],Loc2Code,2,FALSE),"")</f>
        <v>CNC</v>
      </c>
      <c r="E181" s="140" t="str">
        <f>_xlfn.IFNA(VLOOKUP(MBSchedule[[#This Row],[Via-a]],Loc2Code,2,FALSE),"")</f>
        <v/>
      </c>
      <c r="F181" s="140" t="str">
        <f>_xlfn.IFNA(VLOOKUP(MBSchedule[[#This Row],[To-a]],Loc2Code,2,FALSE),"")</f>
        <v/>
      </c>
      <c r="G181" s="140" t="str">
        <f>_xlfn.IFNA(VLOOKUP(MBSchedule[[#This Row],[From Code]],Code2Loc,2,FALSE),"")</f>
        <v>CANACONA</v>
      </c>
      <c r="H181" s="140" t="str">
        <f>_xlfn.IFNA(VLOOKUP(MBSchedule[[#This Row],[Via1 Code]],Code2Loc,2,FALSE),"")</f>
        <v/>
      </c>
      <c r="I181" s="140" t="str">
        <f>_xlfn.IFNA(VLOOKUP(MBSchedule[[#This Row],[Destination Code]],Code2Loc,2,FALSE),"")</f>
        <v/>
      </c>
      <c r="J181" s="122">
        <f>TIME(TRUNC(MBSchedule[[#This Row],[Dept.]]),60*(MBSchedule[[#This Row],[Dept.]]-TRUNC(MBSchedule[[#This Row],[Dept.]]))/0.6,0)</f>
        <v>0.51041666666666663</v>
      </c>
      <c r="K181" s="122" t="str">
        <f>IF(ISBLANK(MBSchedule[[#This Row],[Via Dep]]),"", TIME(TRUNC(MBSchedule[[#This Row],[Via Dep]]),60*(MBSchedule[[#This Row],[Via Dep]]-TRUNC(MBSchedule[[#This Row],[Via Dep]]))/0.6,0))</f>
        <v/>
      </c>
      <c r="L181" s="122">
        <f>IF(ISBLANK(MBSchedule[[#This Row],[Arrv.]]),"", TIME(TRUNC(MBSchedule[[#This Row],[Arrv.]]),60*(MBSchedule[[#This Row],[Arrv.]]-TRUNC(MBSchedule[[#This Row],[Arrv.]]))/0.6,0))</f>
        <v>0.52083333333333337</v>
      </c>
      <c r="M181" s="90" t="s">
        <v>23</v>
      </c>
      <c r="N181" s="90"/>
      <c r="O181" s="90" t="s">
        <v>58</v>
      </c>
      <c r="P181" s="152">
        <v>4</v>
      </c>
      <c r="Q181" s="123">
        <v>12.15</v>
      </c>
      <c r="R181" s="90"/>
      <c r="S181" s="123">
        <v>12.3</v>
      </c>
      <c r="T181" s="152"/>
      <c r="U181" s="152"/>
      <c r="V181" s="152"/>
      <c r="W181" s="152"/>
      <c r="X181" s="90"/>
      <c r="Y181" s="98" t="s">
        <v>333</v>
      </c>
      <c r="Z181" s="141" t="str" cm="1">
        <f t="array" ref="Z181">IF(
ISNUMBER(FIND("A",$B181)),
$B181 &amp; IF(ISNUMBER(FIND("A",     INDEX($B182:$B$3247,MATCH(FALSE,ISBLANK($B182:$B$3247),0)))),"", INDEX($B182:$B$3247,MATCH(FALSE,ISBLANK($B182:$B$3247),0))  ),$Z180
)</f>
        <v>GA05T1872</v>
      </c>
      <c r="AA181" s="140" t="str" cm="1">
        <f t="array" ref="AA181">IF(
ISNUMBER(FIND("A",$C181)),
$C181 &amp; IF(ISNUMBER(FIND("A",     INDEX($C182:$C$3247,MATCH(FALSE,ISBLANK($C182:$C$3247),0)))),"", INDEX($C182:$C$3247,MATCH(FALSE,ISBLANK($C182:$C$3247),0))  ),$AA180
)</f>
        <v>MB 24A</v>
      </c>
      <c r="AB181" s="90" t="e">
        <f>_xlfn.IFNA(VLOOKUP(MBSchedule[[#This Row],[ow]], ETMRoutes, 3, FALSE),VLOOKUP(MBSchedule[[#This Row],[re]], ETMRoutes, 3, FALSE))</f>
        <v>#REF!</v>
      </c>
      <c r="AC18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D18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E181" s="90" t="str">
        <f>IF(ISNA(VLOOKUP(MBSchedule[[#This Row],[ow]], ETMRoutes, 3, FALSE)),IF(ISNA(VLOOKUP(MBSchedule[[#This Row],[re]], ETMRoutes, 3, FALSE)),"U","R"), "O")</f>
        <v>O</v>
      </c>
    </row>
    <row r="182" spans="1:31">
      <c r="A182" s="104" t="str">
        <f t="shared" si="2"/>
        <v>MRG</v>
      </c>
      <c r="B182" s="90"/>
      <c r="C182" s="90"/>
      <c r="D182" s="140" t="str">
        <f>_xlfn.IFNA(VLOOKUP(MBSchedule[[#This Row],[From-a]],Loc2Code,2,FALSE),"")</f>
        <v/>
      </c>
      <c r="E182" s="140" t="str">
        <f>_xlfn.IFNA(VLOOKUP(MBSchedule[[#This Row],[Via-a]],Loc2Code,2,FALSE),"")</f>
        <v/>
      </c>
      <c r="F182" s="140" t="str">
        <f>_xlfn.IFNA(VLOOKUP(MBSchedule[[#This Row],[To-a]],Loc2Code,2,FALSE),"")</f>
        <v>ASI</v>
      </c>
      <c r="G182" s="140" t="str">
        <f>_xlfn.IFNA(VLOOKUP(MBSchedule[[#This Row],[From Code]],Code2Loc,2,FALSE),"")</f>
        <v/>
      </c>
      <c r="H182" s="140" t="str">
        <f>_xlfn.IFNA(VLOOKUP(MBSchedule[[#This Row],[Via1 Code]],Code2Loc,2,FALSE),"")</f>
        <v/>
      </c>
      <c r="I182" s="140" t="str">
        <f>_xlfn.IFNA(VLOOKUP(MBSchedule[[#This Row],[Destination Code]],Code2Loc,2,FALSE),"")</f>
        <v>ASALI</v>
      </c>
      <c r="J182" s="122">
        <f>TIME(TRUNC(MBSchedule[[#This Row],[Dept.]]),60*(MBSchedule[[#This Row],[Dept.]]-TRUNC(MBSchedule[[#This Row],[Dept.]]))/0.6,0)</f>
        <v>0.52430555555555558</v>
      </c>
      <c r="K182" s="122" t="str">
        <f>IF(ISBLANK(MBSchedule[[#This Row],[Via Dep]]),"", TIME(TRUNC(MBSchedule[[#This Row],[Via Dep]]),60*(MBSchedule[[#This Row],[Via Dep]]-TRUNC(MBSchedule[[#This Row],[Via Dep]]))/0.6,0))</f>
        <v/>
      </c>
      <c r="L182" s="122">
        <f>IF(ISBLANK(MBSchedule[[#This Row],[Arrv.]]),"", TIME(TRUNC(MBSchedule[[#This Row],[Arrv.]]),60*(MBSchedule[[#This Row],[Arrv.]]-TRUNC(MBSchedule[[#This Row],[Arrv.]]))/0.6,0))</f>
        <v>0.54166666666666663</v>
      </c>
      <c r="M182" s="90" t="s">
        <v>58</v>
      </c>
      <c r="N182" s="90"/>
      <c r="O182" s="90" t="s">
        <v>111</v>
      </c>
      <c r="P182" s="152">
        <v>10</v>
      </c>
      <c r="Q182" s="123">
        <v>12.35</v>
      </c>
      <c r="R182" s="90"/>
      <c r="S182" s="123">
        <v>13</v>
      </c>
      <c r="T182" s="152"/>
      <c r="U182" s="152"/>
      <c r="V182" s="152"/>
      <c r="W182" s="152"/>
      <c r="X182" s="90"/>
      <c r="Y182" s="92"/>
      <c r="Z182" s="142" t="str" cm="1">
        <f t="array" ref="Z182">IF(
ISNUMBER(FIND("A",$B182)),
$B182 &amp; IF(ISNUMBER(FIND("A",     INDEX($B183:$B$3247,MATCH(FALSE,ISBLANK($B183:$B$3247),0)))),"", INDEX($B183:$B$3247,MATCH(FALSE,ISBLANK($B183:$B$3247),0))  ),$Z181
)</f>
        <v>GA05T1872</v>
      </c>
      <c r="AA182" s="140" t="str" cm="1">
        <f t="array" ref="AA182">IF(
ISNUMBER(FIND("A",$C182)),
$C182 &amp; IF(ISNUMBER(FIND("A",     INDEX($C183:$C$3247,MATCH(FALSE,ISBLANK($C183:$C$3247),0)))),"", INDEX($C183:$C$3247,MATCH(FALSE,ISBLANK($C183:$C$3247),0))  ),$AA181
)</f>
        <v>MB 24A</v>
      </c>
      <c r="AB182" s="90" t="e">
        <f>_xlfn.IFNA(VLOOKUP(MBSchedule[[#This Row],[ow]], ETMRoutes, 3, FALSE),VLOOKUP(MBSchedule[[#This Row],[re]], ETMRoutes, 3, FALSE))</f>
        <v>#REF!</v>
      </c>
      <c r="AC18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MRG:*:ASI-**</v>
      </c>
      <c r="AD18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MRG:*:-*ASI*</v>
      </c>
      <c r="AE182" s="90" t="str">
        <f>IF(ISNA(VLOOKUP(MBSchedule[[#This Row],[ow]], ETMRoutes, 3, FALSE)),IF(ISNA(VLOOKUP(MBSchedule[[#This Row],[re]], ETMRoutes, 3, FALSE)),"U","R"), "O")</f>
        <v>O</v>
      </c>
    </row>
    <row r="183" spans="1:31">
      <c r="A183" s="104" t="str">
        <f t="shared" si="2"/>
        <v>MRG</v>
      </c>
      <c r="B183" s="90"/>
      <c r="C183" s="90"/>
      <c r="D183" s="140" t="str">
        <f>_xlfn.IFNA(VLOOKUP(MBSchedule[[#This Row],[From-a]],Loc2Code,2,FALSE),"")</f>
        <v>ASI</v>
      </c>
      <c r="E183" s="140" t="str">
        <f>_xlfn.IFNA(VLOOKUP(MBSchedule[[#This Row],[Via-a]],Loc2Code,2,FALSE),"")</f>
        <v/>
      </c>
      <c r="F183" s="140" t="str">
        <f>_xlfn.IFNA(VLOOKUP(MBSchedule[[#This Row],[To-a]],Loc2Code,2,FALSE),"")</f>
        <v>CNC</v>
      </c>
      <c r="G183" s="140" t="str">
        <f>_xlfn.IFNA(VLOOKUP(MBSchedule[[#This Row],[From Code]],Code2Loc,2,FALSE),"")</f>
        <v>ASALI</v>
      </c>
      <c r="H183" s="140" t="str">
        <f>_xlfn.IFNA(VLOOKUP(MBSchedule[[#This Row],[Via1 Code]],Code2Loc,2,FALSE),"")</f>
        <v/>
      </c>
      <c r="I183" s="140" t="str">
        <f>_xlfn.IFNA(VLOOKUP(MBSchedule[[#This Row],[Destination Code]],Code2Loc,2,FALSE),"")</f>
        <v>CANACONA</v>
      </c>
      <c r="J183" s="122">
        <f>TIME(TRUNC(MBSchedule[[#This Row],[Dept.]]),60*(MBSchedule[[#This Row],[Dept.]]-TRUNC(MBSchedule[[#This Row],[Dept.]]))/0.6,0)</f>
        <v>0.59027777777777779</v>
      </c>
      <c r="K183" s="122" t="str">
        <f>IF(ISBLANK(MBSchedule[[#This Row],[Via Dep]]),"", TIME(TRUNC(MBSchedule[[#This Row],[Via Dep]]),60*(MBSchedule[[#This Row],[Via Dep]]-TRUNC(MBSchedule[[#This Row],[Via Dep]]))/0.6,0))</f>
        <v/>
      </c>
      <c r="L183" s="122">
        <f>IF(ISBLANK(MBSchedule[[#This Row],[Arrv.]]),"", TIME(TRUNC(MBSchedule[[#This Row],[Arrv.]]),60*(MBSchedule[[#This Row],[Arrv.]]-TRUNC(MBSchedule[[#This Row],[Arrv.]]))/0.6,0))</f>
        <v>0.60416666666666663</v>
      </c>
      <c r="M183" s="90" t="s">
        <v>111</v>
      </c>
      <c r="N183" s="90"/>
      <c r="O183" s="90" t="s">
        <v>23</v>
      </c>
      <c r="P183" s="152">
        <v>6</v>
      </c>
      <c r="Q183" s="123">
        <v>14.1</v>
      </c>
      <c r="R183" s="90"/>
      <c r="S183" s="123">
        <v>14.3</v>
      </c>
      <c r="T183" s="152"/>
      <c r="U183" s="152"/>
      <c r="V183" s="152"/>
      <c r="W183" s="153"/>
      <c r="X183" s="90"/>
      <c r="Y183" s="101"/>
      <c r="Z183" s="143" t="str" cm="1">
        <f t="array" ref="Z183">IF(
ISNUMBER(FIND("A",$B183)),
$B183 &amp; IF(ISNUMBER(FIND("A",     INDEX($B184:$B$3247,MATCH(FALSE,ISBLANK($B184:$B$3247),0)))),"", INDEX($B184:$B$3247,MATCH(FALSE,ISBLANK($B184:$B$3247),0))  ),$Z182
)</f>
        <v>GA05T1872</v>
      </c>
      <c r="AA183" s="140" t="str" cm="1">
        <f t="array" ref="AA183">IF(
ISNUMBER(FIND("A",$C183)),
$C183 &amp; IF(ISNUMBER(FIND("A",     INDEX($C184:$C$3247,MATCH(FALSE,ISBLANK($C184:$C$3247),0)))),"", INDEX($C184:$C$3247,MATCH(FALSE,ISBLANK($C184:$C$3247),0))  ),$AA182
)</f>
        <v>MB 24A</v>
      </c>
      <c r="AB183" s="90" t="e">
        <f>_xlfn.IFNA(VLOOKUP(MBSchedule[[#This Row],[ow]], ETMRoutes, 3, FALSE),VLOOKUP(MBSchedule[[#This Row],[re]], ETMRoutes, 3, FALSE))</f>
        <v>#REF!</v>
      </c>
      <c r="AC18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MRG:*:CNC-*ASI*</v>
      </c>
      <c r="AD18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MRG:*:ASI-*CNC*</v>
      </c>
      <c r="AE183" s="90" t="str">
        <f>IF(ISNA(VLOOKUP(MBSchedule[[#This Row],[ow]], ETMRoutes, 3, FALSE)),IF(ISNA(VLOOKUP(MBSchedule[[#This Row],[re]], ETMRoutes, 3, FALSE)),"U","R"), "O")</f>
        <v>O</v>
      </c>
    </row>
    <row r="184" spans="1:31" ht="15.75" customHeight="1">
      <c r="A184" s="104" t="str">
        <f t="shared" si="2"/>
        <v>MRG</v>
      </c>
      <c r="B184" s="90"/>
      <c r="C184" s="90"/>
      <c r="D184" s="140" t="str">
        <f>_xlfn.IFNA(VLOOKUP(MBSchedule[[#This Row],[From-a]],Loc2Code,2,FALSE),"")</f>
        <v>CNC</v>
      </c>
      <c r="E184" s="140" t="str">
        <f>_xlfn.IFNA(VLOOKUP(MBSchedule[[#This Row],[Via-a]],Loc2Code,2,FALSE),"")</f>
        <v>CUN</v>
      </c>
      <c r="F184" s="140" t="str">
        <f>_xlfn.IFNA(VLOOKUP(MBSchedule[[#This Row],[To-a]],Loc2Code,2,FALSE),"")</f>
        <v>MRG</v>
      </c>
      <c r="G184" s="140" t="str">
        <f>_xlfn.IFNA(VLOOKUP(MBSchedule[[#This Row],[From Code]],Code2Loc,2,FALSE),"")</f>
        <v>CANACONA</v>
      </c>
      <c r="H184" s="140" t="str">
        <f>_xlfn.IFNA(VLOOKUP(MBSchedule[[#This Row],[Via1 Code]],Code2Loc,2,FALSE),"")</f>
        <v>CUNCOLIM</v>
      </c>
      <c r="I184" s="140" t="str">
        <f>_xlfn.IFNA(VLOOKUP(MBSchedule[[#This Row],[Destination Code]],Code2Loc,2,FALSE),"")</f>
        <v>MARGAO</v>
      </c>
      <c r="J184" s="122">
        <f>TIME(TRUNC(MBSchedule[[#This Row],[Dept.]]),60*(MBSchedule[[#This Row],[Dept.]]-TRUNC(MBSchedule[[#This Row],[Dept.]]))/0.6,0)</f>
        <v>0.61458333333333337</v>
      </c>
      <c r="K184" s="122" t="str">
        <f>IF(ISBLANK(MBSchedule[[#This Row],[Via Dep]]),"", TIME(TRUNC(MBSchedule[[#This Row],[Via Dep]]),60*(MBSchedule[[#This Row],[Via Dep]]-TRUNC(MBSchedule[[#This Row],[Via Dep]]))/0.6,0))</f>
        <v/>
      </c>
      <c r="L184" s="122">
        <f>IF(ISBLANK(MBSchedule[[#This Row],[Arrv.]]),"", TIME(TRUNC(MBSchedule[[#This Row],[Arrv.]]),60*(MBSchedule[[#This Row],[Arrv.]]-TRUNC(MBSchedule[[#This Row],[Arrv.]]))/0.6,0))</f>
        <v>0.66666666666666663</v>
      </c>
      <c r="M184" s="90" t="s">
        <v>23</v>
      </c>
      <c r="N184" s="90" t="s">
        <v>25</v>
      </c>
      <c r="O184" s="90" t="s">
        <v>26</v>
      </c>
      <c r="P184" s="152">
        <v>37</v>
      </c>
      <c r="Q184" s="123">
        <v>14.45</v>
      </c>
      <c r="R184" s="90"/>
      <c r="S184" s="123">
        <v>16</v>
      </c>
      <c r="T184" s="152"/>
      <c r="U184" s="152"/>
      <c r="V184" s="152"/>
      <c r="W184" s="152"/>
      <c r="X184" s="90"/>
      <c r="Y184" s="92" t="s">
        <v>45</v>
      </c>
      <c r="Z184" s="142" t="str" cm="1">
        <f t="array" ref="Z184">IF(
ISNUMBER(FIND("A",$B184)),
$B184 &amp; IF(ISNUMBER(FIND("A",     INDEX($B185:$B$3247,MATCH(FALSE,ISBLANK($B185:$B$3247),0)))),"", INDEX($B185:$B$3247,MATCH(FALSE,ISBLANK($B185:$B$3247),0))  ),$Z183
)</f>
        <v>GA05T1872</v>
      </c>
      <c r="AA184" s="140" t="str" cm="1">
        <f t="array" ref="AA184">IF(
ISNUMBER(FIND("A",$C184)),
$C184 &amp; IF(ISNUMBER(FIND("A",     INDEX($C185:$C$3247,MATCH(FALSE,ISBLANK($C185:$C$3247),0)))),"", INDEX($C185:$C$3247,MATCH(FALSE,ISBLANK($C185:$C$3247),0))  ),$AA183
)</f>
        <v>MB 24A</v>
      </c>
      <c r="AB184" s="90" t="e">
        <f>_xlfn.IFNA(VLOOKUP(MBSchedule[[#This Row],[ow]], ETMRoutes, 3, FALSE),VLOOKUP(MBSchedule[[#This Row],[re]], ETMRoutes, 3, FALSE))</f>
        <v>#REF!</v>
      </c>
      <c r="AC18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18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184" s="90" t="str">
        <f>IF(ISNA(VLOOKUP(MBSchedule[[#This Row],[ow]], ETMRoutes, 3, FALSE)),IF(ISNA(VLOOKUP(MBSchedule[[#This Row],[re]], ETMRoutes, 3, FALSE)),"U","R"), "O")</f>
        <v>O</v>
      </c>
    </row>
    <row r="185" spans="1:31">
      <c r="A185" s="104" t="str">
        <f t="shared" si="2"/>
        <v>MRG</v>
      </c>
      <c r="B185" s="90"/>
      <c r="C185" s="90"/>
      <c r="D185" s="140" t="str">
        <f>_xlfn.IFNA(VLOOKUP(MBSchedule[[#This Row],[From-a]],Loc2Code,2,FALSE),"")</f>
        <v>MRG</v>
      </c>
      <c r="E185" s="140" t="str">
        <f>_xlfn.IFNA(VLOOKUP(MBSchedule[[#This Row],[Via-a]],Loc2Code,2,FALSE),"")</f>
        <v>CNC</v>
      </c>
      <c r="F185" s="140" t="str">
        <f>_xlfn.IFNA(VLOOKUP(MBSchedule[[#This Row],[To-a]],Loc2Code,2,FALSE),"")</f>
        <v/>
      </c>
      <c r="G185" s="140" t="str">
        <f>_xlfn.IFNA(VLOOKUP(MBSchedule[[#This Row],[From Code]],Code2Loc,2,FALSE),"")</f>
        <v>MARGAO</v>
      </c>
      <c r="H185" s="140" t="str">
        <f>_xlfn.IFNA(VLOOKUP(MBSchedule[[#This Row],[Via1 Code]],Code2Loc,2,FALSE),"")</f>
        <v>CANACONA</v>
      </c>
      <c r="I185" s="140" t="str">
        <f>_xlfn.IFNA(VLOOKUP(MBSchedule[[#This Row],[Destination Code]],Code2Loc,2,FALSE),"")</f>
        <v/>
      </c>
      <c r="J185" s="122">
        <f>TIME(TRUNC(MBSchedule[[#This Row],[Dept.]]),60*(MBSchedule[[#This Row],[Dept.]]-TRUNC(MBSchedule[[#This Row],[Dept.]]))/0.6,0)</f>
        <v>0.68055555555555547</v>
      </c>
      <c r="K185" s="122" t="str">
        <f>IF(ISBLANK(MBSchedule[[#This Row],[Via Dep]]),"", TIME(TRUNC(MBSchedule[[#This Row],[Via Dep]]),60*(MBSchedule[[#This Row],[Via Dep]]-TRUNC(MBSchedule[[#This Row],[Via Dep]]))/0.6,0))</f>
        <v/>
      </c>
      <c r="L185" s="122">
        <f>IF(ISBLANK(MBSchedule[[#This Row],[Arrv.]]),"", TIME(TRUNC(MBSchedule[[#This Row],[Arrv.]]),60*(MBSchedule[[#This Row],[Arrv.]]-TRUNC(MBSchedule[[#This Row],[Arrv.]]))/0.6,0))</f>
        <v>0.75</v>
      </c>
      <c r="M185" s="90" t="s">
        <v>26</v>
      </c>
      <c r="N185" s="90" t="s">
        <v>23</v>
      </c>
      <c r="O185" s="90" t="s">
        <v>331</v>
      </c>
      <c r="P185" s="152">
        <v>52</v>
      </c>
      <c r="Q185" s="123">
        <v>16.2</v>
      </c>
      <c r="R185" s="90"/>
      <c r="S185" s="123">
        <v>18</v>
      </c>
      <c r="T185" s="152">
        <v>1</v>
      </c>
      <c r="U185" s="152">
        <v>1</v>
      </c>
      <c r="V185" s="152"/>
      <c r="W185" s="152"/>
      <c r="X185" s="90">
        <f>SUM(P179:P185)</f>
        <v>198</v>
      </c>
      <c r="Y185" s="101" t="s">
        <v>337</v>
      </c>
      <c r="Z185" s="143" t="str" cm="1">
        <f t="array" ref="Z185">IF(
ISNUMBER(FIND("A",$B185)),
$B185 &amp; IF(ISNUMBER(FIND("A",     INDEX($B186:$B$3247,MATCH(FALSE,ISBLANK($B186:$B$3247),0)))),"", INDEX($B186:$B$3247,MATCH(FALSE,ISBLANK($B186:$B$3247),0))  ),$Z184
)</f>
        <v>GA05T1872</v>
      </c>
      <c r="AA185" s="140" t="str" cm="1">
        <f t="array" ref="AA185">IF(
ISNUMBER(FIND("A",$C185)),
$C185 &amp; IF(ISNUMBER(FIND("A",     INDEX($C186:$C$3247,MATCH(FALSE,ISBLANK($C186:$C$3247),0)))),"", INDEX($C186:$C$3247,MATCH(FALSE,ISBLANK($C186:$C$3247),0))  ),$AA184
)</f>
        <v>MB 24A</v>
      </c>
      <c r="AB185" s="90" t="e">
        <f>_xlfn.IFNA(VLOOKUP(MBSchedule[[#This Row],[ow]], ETMRoutes, 3, FALSE),VLOOKUP(MBSchedule[[#This Row],[re]], ETMRoutes, 3, FALSE))</f>
        <v>#REF!</v>
      </c>
      <c r="AC18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D18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E185" s="90" t="str">
        <f>IF(ISNA(VLOOKUP(MBSchedule[[#This Row],[ow]], ETMRoutes, 3, FALSE)),IF(ISNA(VLOOKUP(MBSchedule[[#This Row],[re]], ETMRoutes, 3, FALSE)),"U","R"), "O")</f>
        <v>O</v>
      </c>
    </row>
    <row r="186" spans="1:31">
      <c r="A186" s="104" t="str">
        <f t="shared" si="2"/>
        <v>MRG</v>
      </c>
      <c r="B186" s="90" t="s">
        <v>338</v>
      </c>
      <c r="C186" s="90" t="s">
        <v>120</v>
      </c>
      <c r="D186" s="140" t="str">
        <f>_xlfn.IFNA(VLOOKUP(MBSchedule[[#This Row],[From-a]],Loc2Code,2,FALSE),"")</f>
        <v/>
      </c>
      <c r="E186" s="140" t="str">
        <f>_xlfn.IFNA(VLOOKUP(MBSchedule[[#This Row],[Via-a]],Loc2Code,2,FALSE),"")</f>
        <v>CNC</v>
      </c>
      <c r="F186" s="140" t="str">
        <f>_xlfn.IFNA(VLOOKUP(MBSchedule[[#This Row],[To-a]],Loc2Code,2,FALSE),"")</f>
        <v>MRG</v>
      </c>
      <c r="G186" s="140" t="str">
        <f>_xlfn.IFNA(VLOOKUP(MBSchedule[[#This Row],[From Code]],Code2Loc,2,FALSE),"")</f>
        <v/>
      </c>
      <c r="H186" s="140" t="str">
        <f>_xlfn.IFNA(VLOOKUP(MBSchedule[[#This Row],[Via1 Code]],Code2Loc,2,FALSE),"")</f>
        <v>CANACONA</v>
      </c>
      <c r="I186" s="140" t="str">
        <f>_xlfn.IFNA(VLOOKUP(MBSchedule[[#This Row],[Destination Code]],Code2Loc,2,FALSE),"")</f>
        <v>MARGAO</v>
      </c>
      <c r="J186" s="122">
        <f>TIME(TRUNC(MBSchedule[[#This Row],[Dept.]]),60*(MBSchedule[[#This Row],[Dept.]]-TRUNC(MBSchedule[[#This Row],[Dept.]]))/0.6,0)</f>
        <v>0.23958333333333334</v>
      </c>
      <c r="K186" s="122" t="str">
        <f>IF(ISBLANK(MBSchedule[[#This Row],[Via Dep]]),"", TIME(TRUNC(MBSchedule[[#This Row],[Via Dep]]),60*(MBSchedule[[#This Row],[Via Dep]]-TRUNC(MBSchedule[[#This Row],[Via Dep]]))/0.6,0))</f>
        <v/>
      </c>
      <c r="L186" s="122">
        <f>IF(ISBLANK(MBSchedule[[#This Row],[Arrv.]]),"", TIME(TRUNC(MBSchedule[[#This Row],[Arrv.]]),60*(MBSchedule[[#This Row],[Arrv.]]-TRUNC(MBSchedule[[#This Row],[Arrv.]]))/0.6,0))</f>
        <v>0.3125</v>
      </c>
      <c r="M186" s="90" t="s">
        <v>339</v>
      </c>
      <c r="N186" s="90" t="s">
        <v>23</v>
      </c>
      <c r="O186" s="90" t="s">
        <v>26</v>
      </c>
      <c r="P186" s="152">
        <v>52</v>
      </c>
      <c r="Q186" s="123">
        <v>5.45</v>
      </c>
      <c r="R186" s="123"/>
      <c r="S186" s="123">
        <v>7.3</v>
      </c>
      <c r="T186" s="152"/>
      <c r="U186" s="152"/>
      <c r="V186" s="152"/>
      <c r="W186" s="152"/>
      <c r="X186" s="90"/>
      <c r="Y186" s="98"/>
      <c r="Z186" s="141" t="str" cm="1">
        <f t="array" ref="Z186">IF(
ISNUMBER(FIND("A",$B186)),
$B186 &amp; IF(ISNUMBER(FIND("A",     INDEX($B187:$B$3247,MATCH(FALSE,ISBLANK($B187:$B$3247),0)))),"", INDEX($B187:$B$3247,MATCH(FALSE,ISBLANK($B187:$B$3247),0))  ),$Z185
)</f>
        <v>GA09U5812</v>
      </c>
      <c r="AA186" s="140" t="str" cm="1">
        <f t="array" ref="AA186">IF(
ISNUMBER(FIND("A",$C186)),
$C186 &amp; IF(ISNUMBER(FIND("A",     INDEX($C187:$C$3247,MATCH(FALSE,ISBLANK($C187:$C$3247),0)))),"", INDEX($C187:$C$3247,MATCH(FALSE,ISBLANK($C187:$C$3247),0))  ),$AA185
)</f>
        <v>MB 25A</v>
      </c>
      <c r="AB186" s="90" t="e">
        <f>_xlfn.IFNA(VLOOKUP(MBSchedule[[#This Row],[ow]], ETMRoutes, 3, FALSE),VLOOKUP(MBSchedule[[#This Row],[re]], ETMRoutes, 3, FALSE))</f>
        <v>#REF!</v>
      </c>
      <c r="AC18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D18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E186" s="90" t="str">
        <f>IF(ISNA(VLOOKUP(MBSchedule[[#This Row],[ow]], ETMRoutes, 3, FALSE)),IF(ISNA(VLOOKUP(MBSchedule[[#This Row],[re]], ETMRoutes, 3, FALSE)),"U","R"), "O")</f>
        <v>O</v>
      </c>
    </row>
    <row r="187" spans="1:31">
      <c r="A187" s="104" t="str">
        <f t="shared" si="2"/>
        <v>MRG</v>
      </c>
      <c r="B187" s="90" t="s">
        <v>119</v>
      </c>
      <c r="C187" s="90"/>
      <c r="D187" s="140" t="str">
        <f>_xlfn.IFNA(VLOOKUP(MBSchedule[[#This Row],[From-a]],Loc2Code,2,FALSE),"")</f>
        <v>MRG</v>
      </c>
      <c r="E187" s="140" t="str">
        <f>_xlfn.IFNA(VLOOKUP(MBSchedule[[#This Row],[Via-a]],Loc2Code,2,FALSE),"")</f>
        <v>CNC</v>
      </c>
      <c r="F187" s="140" t="str">
        <f>_xlfn.IFNA(VLOOKUP(MBSchedule[[#This Row],[To-a]],Loc2Code,2,FALSE),"")</f>
        <v/>
      </c>
      <c r="G187" s="140" t="str">
        <f>_xlfn.IFNA(VLOOKUP(MBSchedule[[#This Row],[From Code]],Code2Loc,2,FALSE),"")</f>
        <v>MARGAO</v>
      </c>
      <c r="H187" s="140" t="str">
        <f>_xlfn.IFNA(VLOOKUP(MBSchedule[[#This Row],[Via1 Code]],Code2Loc,2,FALSE),"")</f>
        <v>CANACONA</v>
      </c>
      <c r="I187" s="140" t="str">
        <f>_xlfn.IFNA(VLOOKUP(MBSchedule[[#This Row],[Destination Code]],Code2Loc,2,FALSE),"")</f>
        <v/>
      </c>
      <c r="J187" s="122">
        <f>TIME(TRUNC(MBSchedule[[#This Row],[Dept.]]),60*(MBSchedule[[#This Row],[Dept.]]-TRUNC(MBSchedule[[#This Row],[Dept.]]))/0.6,0)</f>
        <v>0.31944444444444448</v>
      </c>
      <c r="K187" s="122" t="str">
        <f>IF(ISBLANK(MBSchedule[[#This Row],[Via Dep]]),"", TIME(TRUNC(MBSchedule[[#This Row],[Via Dep]]),60*(MBSchedule[[#This Row],[Via Dep]]-TRUNC(MBSchedule[[#This Row],[Via Dep]]))/0.6,0))</f>
        <v/>
      </c>
      <c r="L187" s="122">
        <f>IF(ISBLANK(MBSchedule[[#This Row],[Arrv.]]),"", TIME(TRUNC(MBSchedule[[#This Row],[Arrv.]]),60*(MBSchedule[[#This Row],[Arrv.]]-TRUNC(MBSchedule[[#This Row],[Arrv.]]))/0.6,0))</f>
        <v>0.3923611111111111</v>
      </c>
      <c r="M187" s="90" t="s">
        <v>26</v>
      </c>
      <c r="N187" s="90" t="s">
        <v>23</v>
      </c>
      <c r="O187" s="90" t="s">
        <v>339</v>
      </c>
      <c r="P187" s="152">
        <v>52</v>
      </c>
      <c r="Q187" s="123">
        <v>7.4</v>
      </c>
      <c r="R187" s="90"/>
      <c r="S187" s="123">
        <v>9.25</v>
      </c>
      <c r="T187" s="152"/>
      <c r="U187" s="152"/>
      <c r="V187" s="152"/>
      <c r="W187" s="152"/>
      <c r="X187" s="90"/>
      <c r="Y187" s="98"/>
      <c r="Z187" s="141" t="str" cm="1">
        <f t="array" ref="Z187">IF(
ISNUMBER(FIND("A",$B187)),
$B187 &amp; IF(ISNUMBER(FIND("A",     INDEX($B188:$B$3247,MATCH(FALSE,ISBLANK($B188:$B$3247),0)))),"", INDEX($B188:$B$3247,MATCH(FALSE,ISBLANK($B188:$B$3247),0))  ),$Z186
)</f>
        <v>GA10T0262</v>
      </c>
      <c r="AA187" s="140" t="str" cm="1">
        <f t="array" ref="AA187">IF(
ISNUMBER(FIND("A",$C187)),
$C187 &amp; IF(ISNUMBER(FIND("A",     INDEX($C188:$C$3247,MATCH(FALSE,ISBLANK($C188:$C$3247),0)))),"", INDEX($C188:$C$3247,MATCH(FALSE,ISBLANK($C188:$C$3247),0))  ),$AA186
)</f>
        <v>MB 25A</v>
      </c>
      <c r="AB187" s="90" t="e">
        <f>_xlfn.IFNA(VLOOKUP(MBSchedule[[#This Row],[ow]], ETMRoutes, 3, FALSE),VLOOKUP(MBSchedule[[#This Row],[re]], ETMRoutes, 3, FALSE))</f>
        <v>#REF!</v>
      </c>
      <c r="AC18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D18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E187" s="90" t="str">
        <f>IF(ISNA(VLOOKUP(MBSchedule[[#This Row],[ow]], ETMRoutes, 3, FALSE)),IF(ISNA(VLOOKUP(MBSchedule[[#This Row],[re]], ETMRoutes, 3, FALSE)),"U","R"), "O")</f>
        <v>O</v>
      </c>
    </row>
    <row r="188" spans="1:31">
      <c r="A188" s="104" t="str">
        <f t="shared" si="2"/>
        <v>MRG</v>
      </c>
      <c r="B188" s="90"/>
      <c r="C188" s="90"/>
      <c r="D188" s="140" t="str">
        <f>_xlfn.IFNA(VLOOKUP(MBSchedule[[#This Row],[From-a]],Loc2Code,2,FALSE),"")</f>
        <v/>
      </c>
      <c r="E188" s="140" t="str">
        <f>_xlfn.IFNA(VLOOKUP(MBSchedule[[#This Row],[Via-a]],Loc2Code,2,FALSE),"")</f>
        <v>CNC</v>
      </c>
      <c r="F188" s="140" t="str">
        <f>_xlfn.IFNA(VLOOKUP(MBSchedule[[#This Row],[To-a]],Loc2Code,2,FALSE),"")</f>
        <v>MRG</v>
      </c>
      <c r="G188" s="140" t="str">
        <f>_xlfn.IFNA(VLOOKUP(MBSchedule[[#This Row],[From Code]],Code2Loc,2,FALSE),"")</f>
        <v/>
      </c>
      <c r="H188" s="140" t="str">
        <f>_xlfn.IFNA(VLOOKUP(MBSchedule[[#This Row],[Via1 Code]],Code2Loc,2,FALSE),"")</f>
        <v>CANACONA</v>
      </c>
      <c r="I188" s="140" t="str">
        <f>_xlfn.IFNA(VLOOKUP(MBSchedule[[#This Row],[Destination Code]],Code2Loc,2,FALSE),"")</f>
        <v>MARGAO</v>
      </c>
      <c r="J188" s="122">
        <f>TIME(TRUNC(MBSchedule[[#This Row],[Dept.]]),60*(MBSchedule[[#This Row],[Dept.]]-TRUNC(MBSchedule[[#This Row],[Dept.]]))/0.6,0)</f>
        <v>0.44444444444444442</v>
      </c>
      <c r="K188" s="122" t="str">
        <f>IF(ISBLANK(MBSchedule[[#This Row],[Via Dep]]),"", TIME(TRUNC(MBSchedule[[#This Row],[Via Dep]]),60*(MBSchedule[[#This Row],[Via Dep]]-TRUNC(MBSchedule[[#This Row],[Via Dep]]))/0.6,0))</f>
        <v/>
      </c>
      <c r="L188" s="122">
        <f>IF(ISBLANK(MBSchedule[[#This Row],[Arrv.]]),"", TIME(TRUNC(MBSchedule[[#This Row],[Arrv.]]),60*(MBSchedule[[#This Row],[Arrv.]]-TRUNC(MBSchedule[[#This Row],[Arrv.]]))/0.6,0))</f>
        <v>0.51736111111111105</v>
      </c>
      <c r="M188" s="90" t="s">
        <v>339</v>
      </c>
      <c r="N188" s="90" t="s">
        <v>23</v>
      </c>
      <c r="O188" s="90" t="s">
        <v>26</v>
      </c>
      <c r="P188" s="152">
        <v>52</v>
      </c>
      <c r="Q188" s="123">
        <v>10.4</v>
      </c>
      <c r="R188" s="90"/>
      <c r="S188" s="123">
        <v>12.25</v>
      </c>
      <c r="T188" s="152"/>
      <c r="U188" s="152"/>
      <c r="V188" s="152"/>
      <c r="W188" s="152"/>
      <c r="X188" s="90"/>
      <c r="Y188" s="92"/>
      <c r="Z188" s="142" t="str" cm="1">
        <f t="array" ref="Z188">IF(
ISNUMBER(FIND("A",$B188)),
$B188 &amp; IF(ISNUMBER(FIND("A",     INDEX($B189:$B$3247,MATCH(FALSE,ISBLANK($B189:$B$3247),0)))),"", INDEX($B189:$B$3247,MATCH(FALSE,ISBLANK($B189:$B$3247),0))  ),$Z187
)</f>
        <v>GA10T0262</v>
      </c>
      <c r="AA188" s="140" t="str" cm="1">
        <f t="array" ref="AA188">IF(
ISNUMBER(FIND("A",$C188)),
$C188 &amp; IF(ISNUMBER(FIND("A",     INDEX($C189:$C$3247,MATCH(FALSE,ISBLANK($C189:$C$3247),0)))),"", INDEX($C189:$C$3247,MATCH(FALSE,ISBLANK($C189:$C$3247),0))  ),$AA187
)</f>
        <v>MB 25A</v>
      </c>
      <c r="AB188" s="90" t="e">
        <f>_xlfn.IFNA(VLOOKUP(MBSchedule[[#This Row],[ow]], ETMRoutes, 3, FALSE),VLOOKUP(MBSchedule[[#This Row],[re]], ETMRoutes, 3, FALSE))</f>
        <v>#REF!</v>
      </c>
      <c r="AC18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D18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E188" s="90" t="str">
        <f>IF(ISNA(VLOOKUP(MBSchedule[[#This Row],[ow]], ETMRoutes, 3, FALSE)),IF(ISNA(VLOOKUP(MBSchedule[[#This Row],[re]], ETMRoutes, 3, FALSE)),"U","R"), "O")</f>
        <v>O</v>
      </c>
    </row>
    <row r="189" spans="1:31">
      <c r="A189" s="104" t="str">
        <f t="shared" si="2"/>
        <v>MRG</v>
      </c>
      <c r="B189" s="90"/>
      <c r="C189" s="90"/>
      <c r="D189" s="140" t="str">
        <f>_xlfn.IFNA(VLOOKUP(MBSchedule[[#This Row],[From-a]],Loc2Code,2,FALSE),"")</f>
        <v>MRG</v>
      </c>
      <c r="E189" s="140" t="str">
        <f>_xlfn.IFNA(VLOOKUP(MBSchedule[[#This Row],[Via-a]],Loc2Code,2,FALSE),"")</f>
        <v>CNC</v>
      </c>
      <c r="F189" s="140" t="str">
        <f>_xlfn.IFNA(VLOOKUP(MBSchedule[[#This Row],[To-a]],Loc2Code,2,FALSE),"")</f>
        <v>PLL</v>
      </c>
      <c r="G189" s="140" t="str">
        <f>_xlfn.IFNA(VLOOKUP(MBSchedule[[#This Row],[From Code]],Code2Loc,2,FALSE),"")</f>
        <v>MARGAO</v>
      </c>
      <c r="H189" s="140" t="str">
        <f>_xlfn.IFNA(VLOOKUP(MBSchedule[[#This Row],[Via1 Code]],Code2Loc,2,FALSE),"")</f>
        <v>CANACONA</v>
      </c>
      <c r="I189" s="140" t="str">
        <f>_xlfn.IFNA(VLOOKUP(MBSchedule[[#This Row],[Destination Code]],Code2Loc,2,FALSE),"")</f>
        <v>POLLEM</v>
      </c>
      <c r="J189" s="122">
        <f>TIME(TRUNC(MBSchedule[[#This Row],[Dept.]]),60*(MBSchedule[[#This Row],[Dept.]]-TRUNC(MBSchedule[[#This Row],[Dept.]]))/0.6,0)</f>
        <v>0.66319444444444442</v>
      </c>
      <c r="K189" s="122" t="str">
        <f>IF(ISBLANK(MBSchedule[[#This Row],[Via Dep]]),"", TIME(TRUNC(MBSchedule[[#This Row],[Via Dep]]),60*(MBSchedule[[#This Row],[Via Dep]]-TRUNC(MBSchedule[[#This Row],[Via Dep]]))/0.6,0))</f>
        <v/>
      </c>
      <c r="L189" s="122">
        <f>IF(ISBLANK(MBSchedule[[#This Row],[Arrv.]]),"", TIME(TRUNC(MBSchedule[[#This Row],[Arrv.]]),60*(MBSchedule[[#This Row],[Arrv.]]-TRUNC(MBSchedule[[#This Row],[Arrv.]]))/0.6,0))</f>
        <v>0.73611111111111116</v>
      </c>
      <c r="M189" s="90" t="s">
        <v>26</v>
      </c>
      <c r="N189" s="90" t="s">
        <v>23</v>
      </c>
      <c r="O189" s="90" t="s">
        <v>33</v>
      </c>
      <c r="P189" s="152">
        <v>52</v>
      </c>
      <c r="Q189" s="123">
        <v>15.55</v>
      </c>
      <c r="R189" s="90"/>
      <c r="S189" s="123">
        <v>17.399999999999999</v>
      </c>
      <c r="T189" s="152"/>
      <c r="U189" s="152"/>
      <c r="V189" s="152"/>
      <c r="W189" s="152"/>
      <c r="X189" s="90"/>
      <c r="Y189" s="92" t="s">
        <v>45</v>
      </c>
      <c r="Z189" s="142" t="str" cm="1">
        <f t="array" ref="Z189">IF(
ISNUMBER(FIND("A",$B189)),
$B189 &amp; IF(ISNUMBER(FIND("A",     INDEX($B190:$B$3247,MATCH(FALSE,ISBLANK($B190:$B$3247),0)))),"", INDEX($B190:$B$3247,MATCH(FALSE,ISBLANK($B190:$B$3247),0))  ),$Z188
)</f>
        <v>GA10T0262</v>
      </c>
      <c r="AA189" s="140" t="str" cm="1">
        <f t="array" ref="AA189">IF(
ISNUMBER(FIND("A",$C189)),
$C189 &amp; IF(ISNUMBER(FIND("A",     INDEX($C190:$C$3247,MATCH(FALSE,ISBLANK($C190:$C$3247),0)))),"", INDEX($C190:$C$3247,MATCH(FALSE,ISBLANK($C190:$C$3247),0))  ),$AA188
)</f>
        <v>MB 25A</v>
      </c>
      <c r="AB189" s="90" t="e">
        <f>_xlfn.IFNA(VLOOKUP(MBSchedule[[#This Row],[ow]], ETMRoutes, 3, FALSE),VLOOKUP(MBSchedule[[#This Row],[re]], ETMRoutes, 3, FALSE))</f>
        <v>#REF!</v>
      </c>
      <c r="AC18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18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189" s="90" t="str">
        <f>IF(ISNA(VLOOKUP(MBSchedule[[#This Row],[ow]], ETMRoutes, 3, FALSE)),IF(ISNA(VLOOKUP(MBSchedule[[#This Row],[re]], ETMRoutes, 3, FALSE)),"U","R"), "O")</f>
        <v>O</v>
      </c>
    </row>
    <row r="190" spans="1:31">
      <c r="A190" s="104" t="str">
        <f t="shared" si="2"/>
        <v>MRG</v>
      </c>
      <c r="B190" s="90"/>
      <c r="C190" s="90"/>
      <c r="D190" s="140" t="str">
        <f>_xlfn.IFNA(VLOOKUP(MBSchedule[[#This Row],[From-a]],Loc2Code,2,FALSE),"")</f>
        <v>PLL</v>
      </c>
      <c r="E190" s="140" t="str">
        <f>_xlfn.IFNA(VLOOKUP(MBSchedule[[#This Row],[Via-a]],Loc2Code,2,FALSE),"")</f>
        <v/>
      </c>
      <c r="F190" s="140" t="str">
        <f>_xlfn.IFNA(VLOOKUP(MBSchedule[[#This Row],[To-a]],Loc2Code,2,FALSE),"")</f>
        <v/>
      </c>
      <c r="G190" s="140" t="str">
        <f>_xlfn.IFNA(VLOOKUP(MBSchedule[[#This Row],[From Code]],Code2Loc,2,FALSE),"")</f>
        <v>POLLEM</v>
      </c>
      <c r="H190" s="140" t="str">
        <f>_xlfn.IFNA(VLOOKUP(MBSchedule[[#This Row],[Via1 Code]],Code2Loc,2,FALSE),"")</f>
        <v/>
      </c>
      <c r="I190" s="140" t="str">
        <f>_xlfn.IFNA(VLOOKUP(MBSchedule[[#This Row],[Destination Code]],Code2Loc,2,FALSE),"")</f>
        <v/>
      </c>
      <c r="J190" s="122">
        <f>TIME(TRUNC(MBSchedule[[#This Row],[Dept.]]),60*(MBSchedule[[#This Row],[Dept.]]-TRUNC(MBSchedule[[#This Row],[Dept.]]))/0.6,0)</f>
        <v>0.75</v>
      </c>
      <c r="K190" s="122" t="str">
        <f>IF(ISBLANK(MBSchedule[[#This Row],[Via Dep]]),"", TIME(TRUNC(MBSchedule[[#This Row],[Via Dep]]),60*(MBSchedule[[#This Row],[Via Dep]]-TRUNC(MBSchedule[[#This Row],[Via Dep]]))/0.6,0))</f>
        <v/>
      </c>
      <c r="L190" s="122">
        <f>IF(ISBLANK(MBSchedule[[#This Row],[Arrv.]]),"", TIME(TRUNC(MBSchedule[[#This Row],[Arrv.]]),60*(MBSchedule[[#This Row],[Arrv.]]-TRUNC(MBSchedule[[#This Row],[Arrv.]]))/0.6,0))</f>
        <v>0.76388888888888884</v>
      </c>
      <c r="M190" s="90" t="s">
        <v>33</v>
      </c>
      <c r="N190" s="90"/>
      <c r="O190" s="90" t="s">
        <v>339</v>
      </c>
      <c r="P190" s="152">
        <v>6</v>
      </c>
      <c r="Q190" s="123">
        <v>18</v>
      </c>
      <c r="R190" s="90"/>
      <c r="S190" s="123">
        <v>18.2</v>
      </c>
      <c r="T190" s="152">
        <v>1</v>
      </c>
      <c r="U190" s="152">
        <v>1</v>
      </c>
      <c r="V190" s="152"/>
      <c r="W190" s="153"/>
      <c r="X190" s="90">
        <f>SUM(P186:P190)</f>
        <v>214</v>
      </c>
      <c r="Y190" s="101" t="s">
        <v>337</v>
      </c>
      <c r="Z190" s="143" t="str" cm="1">
        <f t="array" ref="Z190">IF(
ISNUMBER(FIND("A",$B190)),
$B190 &amp; IF(ISNUMBER(FIND("A",     INDEX($B191:$B$3247,MATCH(FALSE,ISBLANK($B191:$B$3247),0)))),"", INDEX($B191:$B$3247,MATCH(FALSE,ISBLANK($B191:$B$3247),0))  ),$Z189
)</f>
        <v>GA10T0262</v>
      </c>
      <c r="AA190" s="140" t="str" cm="1">
        <f t="array" ref="AA190">IF(
ISNUMBER(FIND("A",$C190)),
$C190 &amp; IF(ISNUMBER(FIND("A",     INDEX($C191:$C$3247,MATCH(FALSE,ISBLANK($C191:$C$3247),0)))),"", INDEX($C191:$C$3247,MATCH(FALSE,ISBLANK($C191:$C$3247),0))  ),$AA189
)</f>
        <v>MB 25A</v>
      </c>
      <c r="AB190" s="90" t="e">
        <f>_xlfn.IFNA(VLOOKUP(MBSchedule[[#This Row],[ow]], ETMRoutes, 3, FALSE),VLOOKUP(MBSchedule[[#This Row],[re]], ETMRoutes, 3, FALSE))</f>
        <v>#REF!</v>
      </c>
      <c r="AC19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MRG:*:-*PLL*</v>
      </c>
      <c r="AD19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MRG:*:PLL-**</v>
      </c>
      <c r="AE190" s="90" t="str">
        <f>IF(ISNA(VLOOKUP(MBSchedule[[#This Row],[ow]], ETMRoutes, 3, FALSE)),IF(ISNA(VLOOKUP(MBSchedule[[#This Row],[re]], ETMRoutes, 3, FALSE)),"U","R"), "O")</f>
        <v>O</v>
      </c>
    </row>
    <row r="191" spans="1:31">
      <c r="A191" s="104" t="str">
        <f t="shared" si="2"/>
        <v>MRG</v>
      </c>
      <c r="B191" s="90" t="s">
        <v>122</v>
      </c>
      <c r="C191" s="90" t="s">
        <v>123</v>
      </c>
      <c r="D191" s="140" t="str">
        <f>_xlfn.IFNA(VLOOKUP(MBSchedule[[#This Row],[From-a]],Loc2Code,2,FALSE),"")</f>
        <v>KTG</v>
      </c>
      <c r="E191" s="140" t="str">
        <f>_xlfn.IFNA(VLOOKUP(MBSchedule[[#This Row],[Via-a]],Loc2Code,2,FALSE),"")</f>
        <v/>
      </c>
      <c r="F191" s="140" t="str">
        <f>_xlfn.IFNA(VLOOKUP(MBSchedule[[#This Row],[To-a]],Loc2Code,2,FALSE),"")</f>
        <v>CNC</v>
      </c>
      <c r="G191" s="140" t="str">
        <f>_xlfn.IFNA(VLOOKUP(MBSchedule[[#This Row],[From Code]],Code2Loc,2,FALSE),"")</f>
        <v>KHOTIGAO</v>
      </c>
      <c r="H191" s="140" t="str">
        <f>_xlfn.IFNA(VLOOKUP(MBSchedule[[#This Row],[Via1 Code]],Code2Loc,2,FALSE),"")</f>
        <v/>
      </c>
      <c r="I191" s="140" t="str">
        <f>_xlfn.IFNA(VLOOKUP(MBSchedule[[#This Row],[Destination Code]],Code2Loc,2,FALSE),"")</f>
        <v>CANACONA</v>
      </c>
      <c r="J191" s="122">
        <f>TIME(TRUNC(MBSchedule[[#This Row],[Dept.]]),60*(MBSchedule[[#This Row],[Dept.]]-TRUNC(MBSchedule[[#This Row],[Dept.]]))/0.6,0)</f>
        <v>0.28125</v>
      </c>
      <c r="K191" s="122">
        <f>IF(ISBLANK(MBSchedule[[#This Row],[Via Dep]]),"", TIME(TRUNC(MBSchedule[[#This Row],[Via Dep]]),60*(MBSchedule[[#This Row],[Via Dep]]-TRUNC(MBSchedule[[#This Row],[Via Dep]]))/0.6,0))</f>
        <v>0.30208333333333331</v>
      </c>
      <c r="L191" s="122">
        <f>IF(ISBLANK(MBSchedule[[#This Row],[Arrv.]]),"", TIME(TRUNC(MBSchedule[[#This Row],[Arrv.]]),60*(MBSchedule[[#This Row],[Arrv.]]-TRUNC(MBSchedule[[#This Row],[Arrv.]]))/0.6,0))</f>
        <v>0.32291666666666669</v>
      </c>
      <c r="M191" s="90" t="s">
        <v>124</v>
      </c>
      <c r="N191" s="90" t="s">
        <v>125</v>
      </c>
      <c r="O191" s="90" t="s">
        <v>23</v>
      </c>
      <c r="P191" s="152">
        <v>28</v>
      </c>
      <c r="Q191" s="123">
        <v>6.45</v>
      </c>
      <c r="R191" s="123">
        <v>7.15</v>
      </c>
      <c r="S191" s="123">
        <v>7.45</v>
      </c>
      <c r="T191" s="152"/>
      <c r="U191" s="152"/>
      <c r="V191" s="152"/>
      <c r="W191" s="152"/>
      <c r="X191" s="90"/>
      <c r="Y191" s="98"/>
      <c r="Z191" s="141" t="str" cm="1">
        <f t="array" ref="Z191">IF(
ISNUMBER(FIND("A",$B191)),
$B191 &amp; IF(ISNUMBER(FIND("A",     INDEX($B192:$B$3247,MATCH(FALSE,ISBLANK($B192:$B$3247),0)))),"", INDEX($B192:$B$3247,MATCH(FALSE,ISBLANK($B192:$B$3247),0))  ),$Z190
)</f>
        <v>GA08T4040</v>
      </c>
      <c r="AA191" s="140" t="str" cm="1">
        <f t="array" ref="AA191">IF(
ISNUMBER(FIND("A",$C191)),
$C191 &amp; IF(ISNUMBER(FIND("A",     INDEX($C192:$C$3247,MATCH(FALSE,ISBLANK($C192:$C$3247),0)))),"", INDEX($C192:$C$3247,MATCH(FALSE,ISBLANK($C192:$C$3247),0))  ),$AA190
)</f>
        <v>MB 26A</v>
      </c>
      <c r="AB191" s="90" t="e">
        <f>_xlfn.IFNA(VLOOKUP(MBSchedule[[#This Row],[ow]], ETMRoutes, 3, FALSE),VLOOKUP(MBSchedule[[#This Row],[re]], ETMRoutes, 3, FALSE))</f>
        <v>#REF!</v>
      </c>
      <c r="AC19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D19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E191" s="90" t="str">
        <f>IF(ISNA(VLOOKUP(MBSchedule[[#This Row],[ow]], ETMRoutes, 3, FALSE)),IF(ISNA(VLOOKUP(MBSchedule[[#This Row],[re]], ETMRoutes, 3, FALSE)),"U","R"), "O")</f>
        <v>O</v>
      </c>
    </row>
    <row r="192" spans="1:31">
      <c r="A192" s="104" t="str">
        <f t="shared" si="2"/>
        <v>MRG</v>
      </c>
      <c r="B192" s="90"/>
      <c r="C192" s="90"/>
      <c r="D192" s="140" t="str">
        <f>_xlfn.IFNA(VLOOKUP(MBSchedule[[#This Row],[From-a]],Loc2Code,2,FALSE),"")</f>
        <v>CNC</v>
      </c>
      <c r="E192" s="140" t="str">
        <f>_xlfn.IFNA(VLOOKUP(MBSchedule[[#This Row],[Via-a]],Loc2Code,2,FALSE),"")</f>
        <v/>
      </c>
      <c r="F192" s="140" t="str">
        <f>_xlfn.IFNA(VLOOKUP(MBSchedule[[#This Row],[To-a]],Loc2Code,2,FALSE),"")</f>
        <v>AVI</v>
      </c>
      <c r="G192" s="140" t="str">
        <f>_xlfn.IFNA(VLOOKUP(MBSchedule[[#This Row],[From Code]],Code2Loc,2,FALSE),"")</f>
        <v>CANACONA</v>
      </c>
      <c r="H192" s="140" t="str">
        <f>_xlfn.IFNA(VLOOKUP(MBSchedule[[#This Row],[Via1 Code]],Code2Loc,2,FALSE),"")</f>
        <v/>
      </c>
      <c r="I192" s="140" t="str">
        <f>_xlfn.IFNA(VLOOKUP(MBSchedule[[#This Row],[Destination Code]],Code2Loc,2,FALSE),"")</f>
        <v>AVALI</v>
      </c>
      <c r="J192" s="122">
        <f>TIME(TRUNC(MBSchedule[[#This Row],[Dept.]]),60*(MBSchedule[[#This Row],[Dept.]]-TRUNC(MBSchedule[[#This Row],[Dept.]]))/0.6,0)</f>
        <v>0.33680555555555558</v>
      </c>
      <c r="K192" s="122" t="str">
        <f>IF(ISBLANK(MBSchedule[[#This Row],[Via Dep]]),"", TIME(TRUNC(MBSchedule[[#This Row],[Via Dep]]),60*(MBSchedule[[#This Row],[Via Dep]]-TRUNC(MBSchedule[[#This Row],[Via Dep]]))/0.6,0))</f>
        <v/>
      </c>
      <c r="L192" s="122">
        <f>IF(ISBLANK(MBSchedule[[#This Row],[Arrv.]]),"", TIME(TRUNC(MBSchedule[[#This Row],[Arrv.]]),60*(MBSchedule[[#This Row],[Arrv.]]-TRUNC(MBSchedule[[#This Row],[Arrv.]]))/0.6,0))</f>
        <v>0.35416666666666669</v>
      </c>
      <c r="M192" s="90" t="s">
        <v>23</v>
      </c>
      <c r="N192" s="90"/>
      <c r="O192" s="90" t="s">
        <v>105</v>
      </c>
      <c r="P192" s="152">
        <v>18</v>
      </c>
      <c r="Q192" s="123">
        <v>8.0500000000000007</v>
      </c>
      <c r="R192" s="90"/>
      <c r="S192" s="123">
        <v>8.3000000000000007</v>
      </c>
      <c r="T192" s="152"/>
      <c r="U192" s="152"/>
      <c r="V192" s="152"/>
      <c r="W192" s="152"/>
      <c r="X192" s="90"/>
      <c r="Y192" s="98" t="s">
        <v>340</v>
      </c>
      <c r="Z192" s="141" t="str" cm="1">
        <f t="array" ref="Z192">IF(
ISNUMBER(FIND("A",$B192)),
$B192 &amp; IF(ISNUMBER(FIND("A",     INDEX($B193:$B$3247,MATCH(FALSE,ISBLANK($B193:$B$3247),0)))),"", INDEX($B193:$B$3247,MATCH(FALSE,ISBLANK($B193:$B$3247),0))  ),$Z191
)</f>
        <v>GA08T4040</v>
      </c>
      <c r="AA192" s="140" t="str" cm="1">
        <f t="array" ref="AA192">IF(
ISNUMBER(FIND("A",$C192)),
$C192 &amp; IF(ISNUMBER(FIND("A",     INDEX($C193:$C$3247,MATCH(FALSE,ISBLANK($C193:$C$3247),0)))),"", INDEX($C193:$C$3247,MATCH(FALSE,ISBLANK($C193:$C$3247),0))  ),$AA191
)</f>
        <v>MB 26A</v>
      </c>
      <c r="AB192" s="90" t="e">
        <f>_xlfn.IFNA(VLOOKUP(MBSchedule[[#This Row],[ow]], ETMRoutes, 3, FALSE),VLOOKUP(MBSchedule[[#This Row],[re]], ETMRoutes, 3, FALSE))</f>
        <v>#REF!</v>
      </c>
      <c r="AC19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MRG:*:AVI-*CNC*</v>
      </c>
      <c r="AD19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MRG:*:CNC-*AVI*</v>
      </c>
      <c r="AE192" s="90" t="str">
        <f>IF(ISNA(VLOOKUP(MBSchedule[[#This Row],[ow]], ETMRoutes, 3, FALSE)),IF(ISNA(VLOOKUP(MBSchedule[[#This Row],[re]], ETMRoutes, 3, FALSE)),"U","R"), "O")</f>
        <v>O</v>
      </c>
    </row>
    <row r="193" spans="1:31">
      <c r="A193" s="104" t="str">
        <f t="shared" si="2"/>
        <v>MRG</v>
      </c>
      <c r="B193" s="90"/>
      <c r="C193" s="90"/>
      <c r="D193" s="140" t="str">
        <f>_xlfn.IFNA(VLOOKUP(MBSchedule[[#This Row],[From-a]],Loc2Code,2,FALSE),"")</f>
        <v>AVI</v>
      </c>
      <c r="E193" s="140" t="str">
        <f>_xlfn.IFNA(VLOOKUP(MBSchedule[[#This Row],[Via-a]],Loc2Code,2,FALSE),"")</f>
        <v/>
      </c>
      <c r="F193" s="140" t="str">
        <f>_xlfn.IFNA(VLOOKUP(MBSchedule[[#This Row],[To-a]],Loc2Code,2,FALSE),"")</f>
        <v>CNC</v>
      </c>
      <c r="G193" s="140" t="str">
        <f>_xlfn.IFNA(VLOOKUP(MBSchedule[[#This Row],[From Code]],Code2Loc,2,FALSE),"")</f>
        <v>AVALI</v>
      </c>
      <c r="H193" s="140" t="str">
        <f>_xlfn.IFNA(VLOOKUP(MBSchedule[[#This Row],[Via1 Code]],Code2Loc,2,FALSE),"")</f>
        <v/>
      </c>
      <c r="I193" s="140" t="str">
        <f>_xlfn.IFNA(VLOOKUP(MBSchedule[[#This Row],[Destination Code]],Code2Loc,2,FALSE),"")</f>
        <v>CANACONA</v>
      </c>
      <c r="J193" s="122">
        <f>TIME(TRUNC(MBSchedule[[#This Row],[Dept.]]),60*(MBSchedule[[#This Row],[Dept.]]-TRUNC(MBSchedule[[#This Row],[Dept.]]))/0.6,0)</f>
        <v>0.3576388888888889</v>
      </c>
      <c r="K193" s="122" t="str">
        <f>IF(ISBLANK(MBSchedule[[#This Row],[Via Dep]]),"", TIME(TRUNC(MBSchedule[[#This Row],[Via Dep]]),60*(MBSchedule[[#This Row],[Via Dep]]-TRUNC(MBSchedule[[#This Row],[Via Dep]]))/0.6,0))</f>
        <v/>
      </c>
      <c r="L193" s="122">
        <f>IF(ISBLANK(MBSchedule[[#This Row],[Arrv.]]),"", TIME(TRUNC(MBSchedule[[#This Row],[Arrv.]]),60*(MBSchedule[[#This Row],[Arrv.]]-TRUNC(MBSchedule[[#This Row],[Arrv.]]))/0.6,0))</f>
        <v>0.3888888888888889</v>
      </c>
      <c r="M193" s="90" t="s">
        <v>105</v>
      </c>
      <c r="N193" s="90"/>
      <c r="O193" s="90" t="s">
        <v>23</v>
      </c>
      <c r="P193" s="152">
        <v>18</v>
      </c>
      <c r="Q193" s="123">
        <v>8.35</v>
      </c>
      <c r="R193" s="90"/>
      <c r="S193" s="123">
        <v>9.1999999999999993</v>
      </c>
      <c r="T193" s="152"/>
      <c r="U193" s="152"/>
      <c r="V193" s="152"/>
      <c r="W193" s="152"/>
      <c r="X193" s="90"/>
      <c r="Y193" s="98" t="s">
        <v>341</v>
      </c>
      <c r="Z193" s="141" t="str" cm="1">
        <f t="array" ref="Z193">IF(
ISNUMBER(FIND("A",$B193)),
$B193 &amp; IF(ISNUMBER(FIND("A",     INDEX($B194:$B$3247,MATCH(FALSE,ISBLANK($B194:$B$3247),0)))),"", INDEX($B194:$B$3247,MATCH(FALSE,ISBLANK($B194:$B$3247),0))  ),$Z192
)</f>
        <v>GA08T4040</v>
      </c>
      <c r="AA193" s="140" t="str" cm="1">
        <f t="array" ref="AA193">IF(
ISNUMBER(FIND("A",$C193)),
$C193 &amp; IF(ISNUMBER(FIND("A",     INDEX($C194:$C$3247,MATCH(FALSE,ISBLANK($C194:$C$3247),0)))),"", INDEX($C194:$C$3247,MATCH(FALSE,ISBLANK($C194:$C$3247),0))  ),$AA192
)</f>
        <v>MB 26A</v>
      </c>
      <c r="AB193" s="90" t="e">
        <f>_xlfn.IFNA(VLOOKUP(MBSchedule[[#This Row],[ow]], ETMRoutes, 3, FALSE),VLOOKUP(MBSchedule[[#This Row],[re]], ETMRoutes, 3, FALSE))</f>
        <v>#REF!</v>
      </c>
      <c r="AC19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MRG:*:CNC-*AVI*</v>
      </c>
      <c r="AD19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MRG:*:AVI-*CNC*</v>
      </c>
      <c r="AE193" s="90" t="str">
        <f>IF(ISNA(VLOOKUP(MBSchedule[[#This Row],[ow]], ETMRoutes, 3, FALSE)),IF(ISNA(VLOOKUP(MBSchedule[[#This Row],[re]], ETMRoutes, 3, FALSE)),"U","R"), "O")</f>
        <v>O</v>
      </c>
    </row>
    <row r="194" spans="1:31">
      <c r="A194" s="104" t="str">
        <f t="shared" si="2"/>
        <v>MRG</v>
      </c>
      <c r="B194" s="90"/>
      <c r="C194" s="90"/>
      <c r="D194" s="140" t="str">
        <f>_xlfn.IFNA(VLOOKUP(MBSchedule[[#This Row],[From-a]],Loc2Code,2,FALSE),"")</f>
        <v>CNC</v>
      </c>
      <c r="E194" s="140" t="str">
        <f>_xlfn.IFNA(VLOOKUP(MBSchedule[[#This Row],[Via-a]],Loc2Code,2,FALSE),"")</f>
        <v/>
      </c>
      <c r="F194" s="140" t="str">
        <f>_xlfn.IFNA(VLOOKUP(MBSchedule[[#This Row],[To-a]],Loc2Code,2,FALSE),"")</f>
        <v/>
      </c>
      <c r="G194" s="140" t="str">
        <f>_xlfn.IFNA(VLOOKUP(MBSchedule[[#This Row],[From Code]],Code2Loc,2,FALSE),"")</f>
        <v>CANACONA</v>
      </c>
      <c r="H194" s="140" t="str">
        <f>_xlfn.IFNA(VLOOKUP(MBSchedule[[#This Row],[Via1 Code]],Code2Loc,2,FALSE),"")</f>
        <v/>
      </c>
      <c r="I194" s="140" t="str">
        <f>_xlfn.IFNA(VLOOKUP(MBSchedule[[#This Row],[Destination Code]],Code2Loc,2,FALSE),"")</f>
        <v/>
      </c>
      <c r="J194" s="122">
        <f>TIME(TRUNC(MBSchedule[[#This Row],[Dept.]]),60*(MBSchedule[[#This Row],[Dept.]]-TRUNC(MBSchedule[[#This Row],[Dept.]]))/0.6,0)</f>
        <v>0.3923611111111111</v>
      </c>
      <c r="K194" s="122" t="str">
        <f>IF(ISBLANK(MBSchedule[[#This Row],[Via Dep]]),"", TIME(TRUNC(MBSchedule[[#This Row],[Via Dep]]),60*(MBSchedule[[#This Row],[Via Dep]]-TRUNC(MBSchedule[[#This Row],[Via Dep]]))/0.6,0))</f>
        <v/>
      </c>
      <c r="L194" s="122">
        <f>IF(ISBLANK(MBSchedule[[#This Row],[Arrv.]]),"", TIME(TRUNC(MBSchedule[[#This Row],[Arrv.]]),60*(MBSchedule[[#This Row],[Arrv.]]-TRUNC(MBSchedule[[#This Row],[Arrv.]]))/0.6,0))</f>
        <v>0.40625</v>
      </c>
      <c r="M194" s="90" t="s">
        <v>23</v>
      </c>
      <c r="N194" s="90"/>
      <c r="O194" s="90" t="s">
        <v>76</v>
      </c>
      <c r="P194" s="152">
        <v>24</v>
      </c>
      <c r="Q194" s="123">
        <v>9.25</v>
      </c>
      <c r="R194" s="123"/>
      <c r="S194" s="123">
        <v>9.4499999999999993</v>
      </c>
      <c r="T194" s="152"/>
      <c r="U194" s="152"/>
      <c r="V194" s="152"/>
      <c r="W194" s="152"/>
      <c r="X194" s="90"/>
      <c r="Y194" s="98" t="s">
        <v>342</v>
      </c>
      <c r="Z194" s="141" t="str" cm="1">
        <f t="array" ref="Z194">IF(
ISNUMBER(FIND("A",$B194)),
$B194 &amp; IF(ISNUMBER(FIND("A",     INDEX($B195:$B$3247,MATCH(FALSE,ISBLANK($B195:$B$3247),0)))),"", INDEX($B195:$B$3247,MATCH(FALSE,ISBLANK($B195:$B$3247),0))  ),$Z193
)</f>
        <v>GA08T4040</v>
      </c>
      <c r="AA194" s="140" t="str" cm="1">
        <f t="array" ref="AA194">IF(
ISNUMBER(FIND("A",$C194)),
$C194 &amp; IF(ISNUMBER(FIND("A",     INDEX($C195:$C$3247,MATCH(FALSE,ISBLANK($C195:$C$3247),0)))),"", INDEX($C195:$C$3247,MATCH(FALSE,ISBLANK($C195:$C$3247),0))  ),$AA193
)</f>
        <v>MB 26A</v>
      </c>
      <c r="AB194" s="90" t="e">
        <f>_xlfn.IFNA(VLOOKUP(MBSchedule[[#This Row],[ow]], ETMRoutes, 3, FALSE),VLOOKUP(MBSchedule[[#This Row],[re]], ETMRoutes, 3, FALSE))</f>
        <v>#REF!</v>
      </c>
      <c r="AC19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D19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E194" s="90" t="str">
        <f>IF(ISNA(VLOOKUP(MBSchedule[[#This Row],[ow]], ETMRoutes, 3, FALSE)),IF(ISNA(VLOOKUP(MBSchedule[[#This Row],[re]], ETMRoutes, 3, FALSE)),"U","R"), "O")</f>
        <v>O</v>
      </c>
    </row>
    <row r="195" spans="1:31">
      <c r="A195" s="104" t="str">
        <f t="shared" ref="A195:A258" si="3">"MRG"</f>
        <v>MRG</v>
      </c>
      <c r="B195" s="90"/>
      <c r="C195" s="90"/>
      <c r="D195" s="140" t="str">
        <f>_xlfn.IFNA(VLOOKUP(MBSchedule[[#This Row],[From-a]],Loc2Code,2,FALSE),"")</f>
        <v/>
      </c>
      <c r="E195" s="140" t="str">
        <f>_xlfn.IFNA(VLOOKUP(MBSchedule[[#This Row],[Via-a]],Loc2Code,2,FALSE),"")</f>
        <v/>
      </c>
      <c r="F195" s="140" t="str">
        <f>_xlfn.IFNA(VLOOKUP(MBSchedule[[#This Row],[To-a]],Loc2Code,2,FALSE),"")</f>
        <v>CNC</v>
      </c>
      <c r="G195" s="140" t="str">
        <f>_xlfn.IFNA(VLOOKUP(MBSchedule[[#This Row],[From Code]],Code2Loc,2,FALSE),"")</f>
        <v/>
      </c>
      <c r="H195" s="140" t="str">
        <f>_xlfn.IFNA(VLOOKUP(MBSchedule[[#This Row],[Via1 Code]],Code2Loc,2,FALSE),"")</f>
        <v/>
      </c>
      <c r="I195" s="140" t="str">
        <f>_xlfn.IFNA(VLOOKUP(MBSchedule[[#This Row],[Destination Code]],Code2Loc,2,FALSE),"")</f>
        <v>CANACONA</v>
      </c>
      <c r="J195" s="122">
        <f>TIME(TRUNC(MBSchedule[[#This Row],[Dept.]]),60*(MBSchedule[[#This Row],[Dept.]]-TRUNC(MBSchedule[[#This Row],[Dept.]]))/0.6,0)</f>
        <v>0.40972222222222227</v>
      </c>
      <c r="K195" s="122" t="str">
        <f>IF(ISBLANK(MBSchedule[[#This Row],[Via Dep]]),"", TIME(TRUNC(MBSchedule[[#This Row],[Via Dep]]),60*(MBSchedule[[#This Row],[Via Dep]]-TRUNC(MBSchedule[[#This Row],[Via Dep]]))/0.6,0))</f>
        <v/>
      </c>
      <c r="L195" s="122">
        <f>IF(ISBLANK(MBSchedule[[#This Row],[Arrv.]]),"", TIME(TRUNC(MBSchedule[[#This Row],[Arrv.]]),60*(MBSchedule[[#This Row],[Arrv.]]-TRUNC(MBSchedule[[#This Row],[Arrv.]]))/0.6,0))</f>
        <v>0.4236111111111111</v>
      </c>
      <c r="M195" s="90" t="s">
        <v>76</v>
      </c>
      <c r="N195" s="90"/>
      <c r="O195" s="90" t="s">
        <v>23</v>
      </c>
      <c r="P195" s="152">
        <v>24</v>
      </c>
      <c r="Q195" s="123">
        <v>9.5</v>
      </c>
      <c r="R195" s="90"/>
      <c r="S195" s="123">
        <v>10.1</v>
      </c>
      <c r="T195" s="152"/>
      <c r="U195" s="152"/>
      <c r="V195" s="152"/>
      <c r="W195" s="152"/>
      <c r="X195" s="90"/>
      <c r="Y195" s="98"/>
      <c r="Z195" s="141" t="str" cm="1">
        <f t="array" ref="Z195">IF(
ISNUMBER(FIND("A",$B195)),
$B195 &amp; IF(ISNUMBER(FIND("A",     INDEX($B196:$B$3247,MATCH(FALSE,ISBLANK($B196:$B$3247),0)))),"", INDEX($B196:$B$3247,MATCH(FALSE,ISBLANK($B196:$B$3247),0))  ),$Z194
)</f>
        <v>GA08T4040</v>
      </c>
      <c r="AA195" s="140" t="str" cm="1">
        <f t="array" ref="AA195">IF(
ISNUMBER(FIND("A",$C195)),
$C195 &amp; IF(ISNUMBER(FIND("A",     INDEX($C196:$C$3247,MATCH(FALSE,ISBLANK($C196:$C$3247),0)))),"", INDEX($C196:$C$3247,MATCH(FALSE,ISBLANK($C196:$C$3247),0))  ),$AA194
)</f>
        <v>MB 26A</v>
      </c>
      <c r="AB195" s="90" t="e">
        <f>_xlfn.IFNA(VLOOKUP(MBSchedule[[#This Row],[ow]], ETMRoutes, 3, FALSE),VLOOKUP(MBSchedule[[#This Row],[re]], ETMRoutes, 3, FALSE))</f>
        <v>#REF!</v>
      </c>
      <c r="AC19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D19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E195" s="90" t="str">
        <f>IF(ISNA(VLOOKUP(MBSchedule[[#This Row],[ow]], ETMRoutes, 3, FALSE)),IF(ISNA(VLOOKUP(MBSchedule[[#This Row],[re]], ETMRoutes, 3, FALSE)),"U","R"), "O")</f>
        <v>O</v>
      </c>
    </row>
    <row r="196" spans="1:31">
      <c r="A196" s="104" t="str">
        <f t="shared" si="3"/>
        <v>MRG</v>
      </c>
      <c r="B196" s="90"/>
      <c r="C196" s="90"/>
      <c r="D196" s="140" t="str">
        <f>_xlfn.IFNA(VLOOKUP(MBSchedule[[#This Row],[From-a]],Loc2Code,2,FALSE),"")</f>
        <v>CNC</v>
      </c>
      <c r="E196" s="140" t="str">
        <f>_xlfn.IFNA(VLOOKUP(MBSchedule[[#This Row],[Via-a]],Loc2Code,2,FALSE),"")</f>
        <v/>
      </c>
      <c r="F196" s="140" t="str">
        <f>_xlfn.IFNA(VLOOKUP(MBSchedule[[#This Row],[To-a]],Loc2Code,2,FALSE),"")</f>
        <v>SRI</v>
      </c>
      <c r="G196" s="140" t="str">
        <f>_xlfn.IFNA(VLOOKUP(MBSchedule[[#This Row],[From Code]],Code2Loc,2,FALSE),"")</f>
        <v>CANACONA</v>
      </c>
      <c r="H196" s="140" t="str">
        <f>_xlfn.IFNA(VLOOKUP(MBSchedule[[#This Row],[Via1 Code]],Code2Loc,2,FALSE),"")</f>
        <v/>
      </c>
      <c r="I196" s="140" t="str">
        <f>_xlfn.IFNA(VLOOKUP(MBSchedule[[#This Row],[Destination Code]],Code2Loc,2,FALSE),"")</f>
        <v>SHRISTHAL</v>
      </c>
      <c r="J196" s="122">
        <f>TIME(TRUNC(MBSchedule[[#This Row],[Dept.]]),60*(MBSchedule[[#This Row],[Dept.]]-TRUNC(MBSchedule[[#This Row],[Dept.]]))/0.6,0)</f>
        <v>0.42708333333333331</v>
      </c>
      <c r="K196" s="122" t="str">
        <f>IF(ISBLANK(MBSchedule[[#This Row],[Via Dep]]),"", TIME(TRUNC(MBSchedule[[#This Row],[Via Dep]]),60*(MBSchedule[[#This Row],[Via Dep]]-TRUNC(MBSchedule[[#This Row],[Via Dep]]))/0.6,0))</f>
        <v/>
      </c>
      <c r="L196" s="122">
        <f>IF(ISBLANK(MBSchedule[[#This Row],[Arrv.]]),"", TIME(TRUNC(MBSchedule[[#This Row],[Arrv.]]),60*(MBSchedule[[#This Row],[Arrv.]]-TRUNC(MBSchedule[[#This Row],[Arrv.]]))/0.6,0))</f>
        <v>0.4375</v>
      </c>
      <c r="M196" s="90" t="s">
        <v>23</v>
      </c>
      <c r="N196" s="90"/>
      <c r="O196" s="90" t="s">
        <v>65</v>
      </c>
      <c r="P196" s="152">
        <v>4</v>
      </c>
      <c r="Q196" s="123">
        <v>10.15</v>
      </c>
      <c r="R196" s="90"/>
      <c r="S196" s="123">
        <v>10.3</v>
      </c>
      <c r="T196" s="152"/>
      <c r="U196" s="152"/>
      <c r="V196" s="152"/>
      <c r="W196" s="152"/>
      <c r="X196" s="90"/>
      <c r="Y196" s="98"/>
      <c r="Z196" s="141" t="str" cm="1">
        <f t="array" ref="Z196">IF(
ISNUMBER(FIND("A",$B196)),
$B196 &amp; IF(ISNUMBER(FIND("A",     INDEX($B197:$B$3247,MATCH(FALSE,ISBLANK($B197:$B$3247),0)))),"", INDEX($B197:$B$3247,MATCH(FALSE,ISBLANK($B197:$B$3247),0))  ),$Z195
)</f>
        <v>GA08T4040</v>
      </c>
      <c r="AA196" s="140" t="str" cm="1">
        <f t="array" ref="AA196">IF(
ISNUMBER(FIND("A",$C196)),
$C196 &amp; IF(ISNUMBER(FIND("A",     INDEX($C197:$C$3247,MATCH(FALSE,ISBLANK($C197:$C$3247),0)))),"", INDEX($C197:$C$3247,MATCH(FALSE,ISBLANK($C197:$C$3247),0))  ),$AA195
)</f>
        <v>MB 26A</v>
      </c>
      <c r="AB196" s="90" t="e">
        <f>_xlfn.IFNA(VLOOKUP(MBSchedule[[#This Row],[ow]], ETMRoutes, 3, FALSE),VLOOKUP(MBSchedule[[#This Row],[re]], ETMRoutes, 3, FALSE))</f>
        <v>#REF!</v>
      </c>
      <c r="AC19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MRG:*:SRI-*CNC*</v>
      </c>
      <c r="AD19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MRG:*:CNC-*SRI*</v>
      </c>
      <c r="AE196" s="90" t="str">
        <f>IF(ISNA(VLOOKUP(MBSchedule[[#This Row],[ow]], ETMRoutes, 3, FALSE)),IF(ISNA(VLOOKUP(MBSchedule[[#This Row],[re]], ETMRoutes, 3, FALSE)),"U","R"), "O")</f>
        <v>O</v>
      </c>
    </row>
    <row r="197" spans="1:31">
      <c r="A197" s="104" t="str">
        <f t="shared" si="3"/>
        <v>MRG</v>
      </c>
      <c r="B197" s="90"/>
      <c r="C197" s="90"/>
      <c r="D197" s="140" t="str">
        <f>_xlfn.IFNA(VLOOKUP(MBSchedule[[#This Row],[From-a]],Loc2Code,2,FALSE),"")</f>
        <v>SRI</v>
      </c>
      <c r="E197" s="140" t="str">
        <f>_xlfn.IFNA(VLOOKUP(MBSchedule[[#This Row],[Via-a]],Loc2Code,2,FALSE),"")</f>
        <v/>
      </c>
      <c r="F197" s="140" t="str">
        <f>_xlfn.IFNA(VLOOKUP(MBSchedule[[#This Row],[To-a]],Loc2Code,2,FALSE),"")</f>
        <v>CNC</v>
      </c>
      <c r="G197" s="140" t="str">
        <f>_xlfn.IFNA(VLOOKUP(MBSchedule[[#This Row],[From Code]],Code2Loc,2,FALSE),"")</f>
        <v>SHRISTHAL</v>
      </c>
      <c r="H197" s="140" t="str">
        <f>_xlfn.IFNA(VLOOKUP(MBSchedule[[#This Row],[Via1 Code]],Code2Loc,2,FALSE),"")</f>
        <v/>
      </c>
      <c r="I197" s="140" t="str">
        <f>_xlfn.IFNA(VLOOKUP(MBSchedule[[#This Row],[Destination Code]],Code2Loc,2,FALSE),"")</f>
        <v>CANACONA</v>
      </c>
      <c r="J197" s="122">
        <f>TIME(TRUNC(MBSchedule[[#This Row],[Dept.]]),60*(MBSchedule[[#This Row],[Dept.]]-TRUNC(MBSchedule[[#This Row],[Dept.]]))/0.6,0)</f>
        <v>0.44444444444444442</v>
      </c>
      <c r="K197" s="122" t="str">
        <f>IF(ISBLANK(MBSchedule[[#This Row],[Via Dep]]),"", TIME(TRUNC(MBSchedule[[#This Row],[Via Dep]]),60*(MBSchedule[[#This Row],[Via Dep]]-TRUNC(MBSchedule[[#This Row],[Via Dep]]))/0.6,0))</f>
        <v/>
      </c>
      <c r="L197" s="122">
        <f>IF(ISBLANK(MBSchedule[[#This Row],[Arrv.]]),"", TIME(TRUNC(MBSchedule[[#This Row],[Arrv.]]),60*(MBSchedule[[#This Row],[Arrv.]]-TRUNC(MBSchedule[[#This Row],[Arrv.]]))/0.6,0))</f>
        <v>0.4548611111111111</v>
      </c>
      <c r="M197" s="90" t="s">
        <v>65</v>
      </c>
      <c r="N197" s="90"/>
      <c r="O197" s="90" t="s">
        <v>23</v>
      </c>
      <c r="P197" s="152">
        <v>4</v>
      </c>
      <c r="Q197" s="123">
        <v>10.4</v>
      </c>
      <c r="R197" s="90"/>
      <c r="S197" s="123">
        <v>10.55</v>
      </c>
      <c r="T197" s="152"/>
      <c r="U197" s="152"/>
      <c r="V197" s="152"/>
      <c r="W197" s="152"/>
      <c r="X197" s="90"/>
      <c r="Y197" s="98"/>
      <c r="Z197" s="141" t="str" cm="1">
        <f t="array" ref="Z197">IF(
ISNUMBER(FIND("A",$B197)),
$B197 &amp; IF(ISNUMBER(FIND("A",     INDEX($B198:$B$3247,MATCH(FALSE,ISBLANK($B198:$B$3247),0)))),"", INDEX($B198:$B$3247,MATCH(FALSE,ISBLANK($B198:$B$3247),0))  ),$Z196
)</f>
        <v>GA08T4040</v>
      </c>
      <c r="AA197" s="140" t="str" cm="1">
        <f t="array" ref="AA197">IF(
ISNUMBER(FIND("A",$C197)),
$C197 &amp; IF(ISNUMBER(FIND("A",     INDEX($C198:$C$3247,MATCH(FALSE,ISBLANK($C198:$C$3247),0)))),"", INDEX($C198:$C$3247,MATCH(FALSE,ISBLANK($C198:$C$3247),0))  ),$AA196
)</f>
        <v>MB 26A</v>
      </c>
      <c r="AB197" s="90" t="e">
        <f>_xlfn.IFNA(VLOOKUP(MBSchedule[[#This Row],[ow]], ETMRoutes, 3, FALSE),VLOOKUP(MBSchedule[[#This Row],[re]], ETMRoutes, 3, FALSE))</f>
        <v>#REF!</v>
      </c>
      <c r="AC19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D19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E197" s="90" t="str">
        <f>IF(ISNA(VLOOKUP(MBSchedule[[#This Row],[ow]], ETMRoutes, 3, FALSE)),IF(ISNA(VLOOKUP(MBSchedule[[#This Row],[re]], ETMRoutes, 3, FALSE)),"U","R"), "O")</f>
        <v>O</v>
      </c>
    </row>
    <row r="198" spans="1:31" ht="15.75" customHeight="1">
      <c r="A198" s="104" t="str">
        <f t="shared" si="3"/>
        <v>MRG</v>
      </c>
      <c r="B198" s="90"/>
      <c r="C198" s="90"/>
      <c r="D198" s="140" t="str">
        <f>_xlfn.IFNA(VLOOKUP(MBSchedule[[#This Row],[From-a]],Loc2Code,2,FALSE),"")</f>
        <v>CNC</v>
      </c>
      <c r="E198" s="140" t="str">
        <f>_xlfn.IFNA(VLOOKUP(MBSchedule[[#This Row],[Via-a]],Loc2Code,2,FALSE),"")</f>
        <v/>
      </c>
      <c r="F198" s="140" t="str">
        <f>_xlfn.IFNA(VLOOKUP(MBSchedule[[#This Row],[To-a]],Loc2Code,2,FALSE),"")</f>
        <v/>
      </c>
      <c r="G198" s="140" t="str">
        <f>_xlfn.IFNA(VLOOKUP(MBSchedule[[#This Row],[From Code]],Code2Loc,2,FALSE),"")</f>
        <v>CANACONA</v>
      </c>
      <c r="H198" s="140" t="str">
        <f>_xlfn.IFNA(VLOOKUP(MBSchedule[[#This Row],[Via1 Code]],Code2Loc,2,FALSE),"")</f>
        <v/>
      </c>
      <c r="I198" s="140" t="str">
        <f>_xlfn.IFNA(VLOOKUP(MBSchedule[[#This Row],[Destination Code]],Code2Loc,2,FALSE),"")</f>
        <v/>
      </c>
      <c r="J198" s="122">
        <f>TIME(TRUNC(MBSchedule[[#This Row],[Dept.]]),60*(MBSchedule[[#This Row],[Dept.]]-TRUNC(MBSchedule[[#This Row],[Dept.]]))/0.6,0)</f>
        <v>0.51041666666666663</v>
      </c>
      <c r="K198" s="122" t="str">
        <f>IF(ISBLANK(MBSchedule[[#This Row],[Via Dep]]),"", TIME(TRUNC(MBSchedule[[#This Row],[Via Dep]]),60*(MBSchedule[[#This Row],[Via Dep]]-TRUNC(MBSchedule[[#This Row],[Via Dep]]))/0.6,0))</f>
        <v/>
      </c>
      <c r="L198" s="122">
        <f>IF(ISBLANK(MBSchedule[[#This Row],[Arrv.]]),"", TIME(TRUNC(MBSchedule[[#This Row],[Arrv.]]),60*(MBSchedule[[#This Row],[Arrv.]]-TRUNC(MBSchedule[[#This Row],[Arrv.]]))/0.6,0))</f>
        <v>0.54166666666666663</v>
      </c>
      <c r="M198" s="90" t="s">
        <v>23</v>
      </c>
      <c r="N198" s="90"/>
      <c r="O198" s="90" t="s">
        <v>125</v>
      </c>
      <c r="P198" s="152">
        <v>21</v>
      </c>
      <c r="Q198" s="123">
        <v>12.15</v>
      </c>
      <c r="R198" s="90"/>
      <c r="S198" s="123">
        <v>13</v>
      </c>
      <c r="T198" s="152"/>
      <c r="U198" s="152"/>
      <c r="V198" s="152"/>
      <c r="W198" s="152"/>
      <c r="X198" s="90"/>
      <c r="Y198" s="137"/>
      <c r="Z198" s="145" t="str" cm="1">
        <f t="array" ref="Z198">IF(
ISNUMBER(FIND("A",$B198)),
$B198 &amp; IF(ISNUMBER(FIND("A",     INDEX($B199:$B$3247,MATCH(FALSE,ISBLANK($B199:$B$3247),0)))),"", INDEX($B199:$B$3247,MATCH(FALSE,ISBLANK($B199:$B$3247),0))  ),$Z197
)</f>
        <v>GA08T4040</v>
      </c>
      <c r="AA198" s="140" t="str" cm="1">
        <f t="array" ref="AA198">IF(
ISNUMBER(FIND("A",$C198)),
$C198 &amp; IF(ISNUMBER(FIND("A",     INDEX($C199:$C$3247,MATCH(FALSE,ISBLANK($C199:$C$3247),0)))),"", INDEX($C199:$C$3247,MATCH(FALSE,ISBLANK($C199:$C$3247),0))  ),$AA197
)</f>
        <v>MB 26A</v>
      </c>
      <c r="AB198" s="90" t="e">
        <f>_xlfn.IFNA(VLOOKUP(MBSchedule[[#This Row],[ow]], ETMRoutes, 3, FALSE),VLOOKUP(MBSchedule[[#This Row],[re]], ETMRoutes, 3, FALSE))</f>
        <v>#REF!</v>
      </c>
      <c r="AC19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D19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E198" s="90" t="str">
        <f>IF(ISNA(VLOOKUP(MBSchedule[[#This Row],[ow]], ETMRoutes, 3, FALSE)),IF(ISNA(VLOOKUP(MBSchedule[[#This Row],[re]], ETMRoutes, 3, FALSE)),"U","R"), "O")</f>
        <v>O</v>
      </c>
    </row>
    <row r="199" spans="1:31">
      <c r="A199" s="104" t="str">
        <f t="shared" si="3"/>
        <v>MRG</v>
      </c>
      <c r="B199" s="90"/>
      <c r="C199" s="90"/>
      <c r="D199" s="140" t="str">
        <f>_xlfn.IFNA(VLOOKUP(MBSchedule[[#This Row],[From-a]],Loc2Code,2,FALSE),"")</f>
        <v/>
      </c>
      <c r="E199" s="140" t="str">
        <f>_xlfn.IFNA(VLOOKUP(MBSchedule[[#This Row],[Via-a]],Loc2Code,2,FALSE),"")</f>
        <v/>
      </c>
      <c r="F199" s="140" t="str">
        <f>_xlfn.IFNA(VLOOKUP(MBSchedule[[#This Row],[To-a]],Loc2Code,2,FALSE),"")</f>
        <v>CNC</v>
      </c>
      <c r="G199" s="140" t="str">
        <f>_xlfn.IFNA(VLOOKUP(MBSchedule[[#This Row],[From Code]],Code2Loc,2,FALSE),"")</f>
        <v/>
      </c>
      <c r="H199" s="140" t="str">
        <f>_xlfn.IFNA(VLOOKUP(MBSchedule[[#This Row],[Via1 Code]],Code2Loc,2,FALSE),"")</f>
        <v/>
      </c>
      <c r="I199" s="140" t="str">
        <f>_xlfn.IFNA(VLOOKUP(MBSchedule[[#This Row],[Destination Code]],Code2Loc,2,FALSE),"")</f>
        <v>CANACONA</v>
      </c>
      <c r="J199" s="122">
        <f>TIME(TRUNC(MBSchedule[[#This Row],[Dept.]]),60*(MBSchedule[[#This Row],[Dept.]]-TRUNC(MBSchedule[[#This Row],[Dept.]]))/0.6,0)</f>
        <v>0.54513888888888895</v>
      </c>
      <c r="K199" s="122" t="str">
        <f>IF(ISBLANK(MBSchedule[[#This Row],[Via Dep]]),"", TIME(TRUNC(MBSchedule[[#This Row],[Via Dep]]),60*(MBSchedule[[#This Row],[Via Dep]]-TRUNC(MBSchedule[[#This Row],[Via Dep]]))/0.6,0))</f>
        <v/>
      </c>
      <c r="L199" s="122">
        <f>IF(ISBLANK(MBSchedule[[#This Row],[Arrv.]]),"", TIME(TRUNC(MBSchedule[[#This Row],[Arrv.]]),60*(MBSchedule[[#This Row],[Arrv.]]-TRUNC(MBSchedule[[#This Row],[Arrv.]]))/0.6,0))</f>
        <v>0.57638888888888895</v>
      </c>
      <c r="M199" s="90" t="s">
        <v>125</v>
      </c>
      <c r="N199" s="90"/>
      <c r="O199" s="90" t="s">
        <v>23</v>
      </c>
      <c r="P199" s="152">
        <v>21</v>
      </c>
      <c r="Q199" s="123">
        <v>13.05</v>
      </c>
      <c r="R199" s="90"/>
      <c r="S199" s="123">
        <v>13.5</v>
      </c>
      <c r="T199" s="152"/>
      <c r="U199" s="152"/>
      <c r="V199" s="152"/>
      <c r="W199" s="152"/>
      <c r="X199" s="90"/>
      <c r="Y199" s="98"/>
      <c r="Z199" s="141" t="str" cm="1">
        <f t="array" ref="Z199">IF(
ISNUMBER(FIND("A",$B199)),
$B199 &amp; IF(ISNUMBER(FIND("A",     INDEX($B200:$B$3247,MATCH(FALSE,ISBLANK($B200:$B$3247),0)))),"", INDEX($B200:$B$3247,MATCH(FALSE,ISBLANK($B200:$B$3247),0))  ),$Z198
)</f>
        <v>GA08T4040</v>
      </c>
      <c r="AA199" s="140" t="str" cm="1">
        <f t="array" ref="AA199">IF(
ISNUMBER(FIND("A",$C199)),
$C199 &amp; IF(ISNUMBER(FIND("A",     INDEX($C200:$C$3247,MATCH(FALSE,ISBLANK($C200:$C$3247),0)))),"", INDEX($C200:$C$3247,MATCH(FALSE,ISBLANK($C200:$C$3247),0))  ),$AA198
)</f>
        <v>MB 26A</v>
      </c>
      <c r="AB199" s="90" t="e">
        <f>_xlfn.IFNA(VLOOKUP(MBSchedule[[#This Row],[ow]], ETMRoutes, 3, FALSE),VLOOKUP(MBSchedule[[#This Row],[re]], ETMRoutes, 3, FALSE))</f>
        <v>#REF!</v>
      </c>
      <c r="AC19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D19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E199" s="90" t="str">
        <f>IF(ISNA(VLOOKUP(MBSchedule[[#This Row],[ow]], ETMRoutes, 3, FALSE)),IF(ISNA(VLOOKUP(MBSchedule[[#This Row],[re]], ETMRoutes, 3, FALSE)),"U","R"), "O")</f>
        <v>O</v>
      </c>
    </row>
    <row r="200" spans="1:31">
      <c r="A200" s="104" t="str">
        <f t="shared" si="3"/>
        <v>MRG</v>
      </c>
      <c r="B200" s="90"/>
      <c r="C200" s="90"/>
      <c r="D200" s="140" t="str">
        <f>_xlfn.IFNA(VLOOKUP(MBSchedule[[#This Row],[From-a]],Loc2Code,2,FALSE),"")</f>
        <v>CNC</v>
      </c>
      <c r="E200" s="140" t="str">
        <f>_xlfn.IFNA(VLOOKUP(MBSchedule[[#This Row],[Via-a]],Loc2Code,2,FALSE),"")</f>
        <v/>
      </c>
      <c r="F200" s="140" t="str">
        <f>_xlfn.IFNA(VLOOKUP(MBSchedule[[#This Row],[To-a]],Loc2Code,2,FALSE),"")</f>
        <v>AVI</v>
      </c>
      <c r="G200" s="140" t="str">
        <f>_xlfn.IFNA(VLOOKUP(MBSchedule[[#This Row],[From Code]],Code2Loc,2,FALSE),"")</f>
        <v>CANACONA</v>
      </c>
      <c r="H200" s="140" t="str">
        <f>_xlfn.IFNA(VLOOKUP(MBSchedule[[#This Row],[Via1 Code]],Code2Loc,2,FALSE),"")</f>
        <v/>
      </c>
      <c r="I200" s="140" t="str">
        <f>_xlfn.IFNA(VLOOKUP(MBSchedule[[#This Row],[Destination Code]],Code2Loc,2,FALSE),"")</f>
        <v>AVALI</v>
      </c>
      <c r="J200" s="122">
        <f>TIME(TRUNC(MBSchedule[[#This Row],[Dept.]]),60*(MBSchedule[[#This Row],[Dept.]]-TRUNC(MBSchedule[[#This Row],[Dept.]]))/0.6,0)</f>
        <v>0.59375</v>
      </c>
      <c r="K200" s="122" t="str">
        <f>IF(ISBLANK(MBSchedule[[#This Row],[Via Dep]]),"", TIME(TRUNC(MBSchedule[[#This Row],[Via Dep]]),60*(MBSchedule[[#This Row],[Via Dep]]-TRUNC(MBSchedule[[#This Row],[Via Dep]]))/0.6,0))</f>
        <v/>
      </c>
      <c r="L200" s="122">
        <f>IF(ISBLANK(MBSchedule[[#This Row],[Arrv.]]),"", TIME(TRUNC(MBSchedule[[#This Row],[Arrv.]]),60*(MBSchedule[[#This Row],[Arrv.]]-TRUNC(MBSchedule[[#This Row],[Arrv.]]))/0.6,0))</f>
        <v>0.625</v>
      </c>
      <c r="M200" s="90" t="s">
        <v>23</v>
      </c>
      <c r="N200" s="90"/>
      <c r="O200" s="90" t="s">
        <v>105</v>
      </c>
      <c r="P200" s="152">
        <v>18</v>
      </c>
      <c r="Q200" s="123">
        <v>14.15</v>
      </c>
      <c r="R200" s="90"/>
      <c r="S200" s="123">
        <v>15</v>
      </c>
      <c r="T200" s="152"/>
      <c r="U200" s="152"/>
      <c r="V200" s="152"/>
      <c r="W200" s="152"/>
      <c r="X200" s="90"/>
      <c r="Y200" s="98" t="s">
        <v>343</v>
      </c>
      <c r="Z200" s="141" t="str" cm="1">
        <f t="array" ref="Z200">IF(
ISNUMBER(FIND("A",$B200)),
$B200 &amp; IF(ISNUMBER(FIND("A",     INDEX($B201:$B$3247,MATCH(FALSE,ISBLANK($B201:$B$3247),0)))),"", INDEX($B201:$B$3247,MATCH(FALSE,ISBLANK($B201:$B$3247),0))  ),$Z199
)</f>
        <v>GA08T4040</v>
      </c>
      <c r="AA200" s="140" t="str" cm="1">
        <f t="array" ref="AA200">IF(
ISNUMBER(FIND("A",$C200)),
$C200 &amp; IF(ISNUMBER(FIND("A",     INDEX($C201:$C$3247,MATCH(FALSE,ISBLANK($C201:$C$3247),0)))),"", INDEX($C201:$C$3247,MATCH(FALSE,ISBLANK($C201:$C$3247),0))  ),$AA199
)</f>
        <v>MB 26A</v>
      </c>
      <c r="AB200" s="90" t="e">
        <f>_xlfn.IFNA(VLOOKUP(MBSchedule[[#This Row],[ow]], ETMRoutes, 3, FALSE),VLOOKUP(MBSchedule[[#This Row],[re]], ETMRoutes, 3, FALSE))</f>
        <v>#REF!</v>
      </c>
      <c r="AC20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MRG:*:AVI-*CNC*</v>
      </c>
      <c r="AD20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MRG:*:CNC-*AVI*</v>
      </c>
      <c r="AE200" s="90" t="str">
        <f>IF(ISNA(VLOOKUP(MBSchedule[[#This Row],[ow]], ETMRoutes, 3, FALSE)),IF(ISNA(VLOOKUP(MBSchedule[[#This Row],[re]], ETMRoutes, 3, FALSE)),"U","R"), "O")</f>
        <v>O</v>
      </c>
    </row>
    <row r="201" spans="1:31">
      <c r="A201" s="104" t="str">
        <f t="shared" si="3"/>
        <v>MRG</v>
      </c>
      <c r="B201" s="90"/>
      <c r="C201" s="90"/>
      <c r="D201" s="140" t="str">
        <f>_xlfn.IFNA(VLOOKUP(MBSchedule[[#This Row],[From-a]],Loc2Code,2,FALSE),"")</f>
        <v>AVI</v>
      </c>
      <c r="E201" s="140" t="str">
        <f>_xlfn.IFNA(VLOOKUP(MBSchedule[[#This Row],[Via-a]],Loc2Code,2,FALSE),"")</f>
        <v/>
      </c>
      <c r="F201" s="140" t="str">
        <f>_xlfn.IFNA(VLOOKUP(MBSchedule[[#This Row],[To-a]],Loc2Code,2,FALSE),"")</f>
        <v>CNC</v>
      </c>
      <c r="G201" s="140" t="str">
        <f>_xlfn.IFNA(VLOOKUP(MBSchedule[[#This Row],[From Code]],Code2Loc,2,FALSE),"")</f>
        <v>AVALI</v>
      </c>
      <c r="H201" s="140" t="str">
        <f>_xlfn.IFNA(VLOOKUP(MBSchedule[[#This Row],[Via1 Code]],Code2Loc,2,FALSE),"")</f>
        <v/>
      </c>
      <c r="I201" s="140" t="str">
        <f>_xlfn.IFNA(VLOOKUP(MBSchedule[[#This Row],[Destination Code]],Code2Loc,2,FALSE),"")</f>
        <v>CANACONA</v>
      </c>
      <c r="J201" s="122">
        <f>TIME(TRUNC(MBSchedule[[#This Row],[Dept.]]),60*(MBSchedule[[#This Row],[Dept.]]-TRUNC(MBSchedule[[#This Row],[Dept.]]))/0.6,0)</f>
        <v>0.63541666666666663</v>
      </c>
      <c r="K201" s="122" t="str">
        <f>IF(ISBLANK(MBSchedule[[#This Row],[Via Dep]]),"", TIME(TRUNC(MBSchedule[[#This Row],[Via Dep]]),60*(MBSchedule[[#This Row],[Via Dep]]-TRUNC(MBSchedule[[#This Row],[Via Dep]]))/0.6,0))</f>
        <v/>
      </c>
      <c r="L201" s="122">
        <f>IF(ISBLANK(MBSchedule[[#This Row],[Arrv.]]),"", TIME(TRUNC(MBSchedule[[#This Row],[Arrv.]]),60*(MBSchedule[[#This Row],[Arrv.]]-TRUNC(MBSchedule[[#This Row],[Arrv.]]))/0.6,0))</f>
        <v>0.66666666666666663</v>
      </c>
      <c r="M201" s="90" t="s">
        <v>105</v>
      </c>
      <c r="N201" s="90"/>
      <c r="O201" s="90" t="s">
        <v>23</v>
      </c>
      <c r="P201" s="152">
        <v>18</v>
      </c>
      <c r="Q201" s="123">
        <v>15.15</v>
      </c>
      <c r="R201" s="90"/>
      <c r="S201" s="123">
        <v>16</v>
      </c>
      <c r="T201" s="152"/>
      <c r="U201" s="152"/>
      <c r="V201" s="152"/>
      <c r="W201" s="152"/>
      <c r="X201" s="90"/>
      <c r="Y201" s="98"/>
      <c r="Z201" s="141" t="str" cm="1">
        <f t="array" ref="Z201">IF(
ISNUMBER(FIND("A",$B201)),
$B201 &amp; IF(ISNUMBER(FIND("A",     INDEX($B202:$B$3247,MATCH(FALSE,ISBLANK($B202:$B$3247),0)))),"", INDEX($B202:$B$3247,MATCH(FALSE,ISBLANK($B202:$B$3247),0))  ),$Z200
)</f>
        <v>GA08T4040</v>
      </c>
      <c r="AA201" s="140" t="str" cm="1">
        <f t="array" ref="AA201">IF(
ISNUMBER(FIND("A",$C201)),
$C201 &amp; IF(ISNUMBER(FIND("A",     INDEX($C202:$C$3247,MATCH(FALSE,ISBLANK($C202:$C$3247),0)))),"", INDEX($C202:$C$3247,MATCH(FALSE,ISBLANK($C202:$C$3247),0))  ),$AA200
)</f>
        <v>MB 26A</v>
      </c>
      <c r="AB201" s="90" t="e">
        <f>_xlfn.IFNA(VLOOKUP(MBSchedule[[#This Row],[ow]], ETMRoutes, 3, FALSE),VLOOKUP(MBSchedule[[#This Row],[re]], ETMRoutes, 3, FALSE))</f>
        <v>#REF!</v>
      </c>
      <c r="AC20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MRG:*:CNC-*AVI*</v>
      </c>
      <c r="AD20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MRG:*:AVI-*CNC*</v>
      </c>
      <c r="AE201" s="90" t="str">
        <f>IF(ISNA(VLOOKUP(MBSchedule[[#This Row],[ow]], ETMRoutes, 3, FALSE)),IF(ISNA(VLOOKUP(MBSchedule[[#This Row],[re]], ETMRoutes, 3, FALSE)),"U","R"), "O")</f>
        <v>O</v>
      </c>
    </row>
    <row r="202" spans="1:31">
      <c r="A202" s="104" t="str">
        <f t="shared" si="3"/>
        <v>MRG</v>
      </c>
      <c r="B202" s="90"/>
      <c r="C202" s="90"/>
      <c r="D202" s="140" t="str">
        <f>_xlfn.IFNA(VLOOKUP(MBSchedule[[#This Row],[From-a]],Loc2Code,2,FALSE),"")</f>
        <v>CNC</v>
      </c>
      <c r="E202" s="140" t="str">
        <f>_xlfn.IFNA(VLOOKUP(MBSchedule[[#This Row],[Via-a]],Loc2Code,2,FALSE),"")</f>
        <v/>
      </c>
      <c r="F202" s="140" t="str">
        <f>_xlfn.IFNA(VLOOKUP(MBSchedule[[#This Row],[To-a]],Loc2Code,2,FALSE),"")</f>
        <v>SRI</v>
      </c>
      <c r="G202" s="140" t="str">
        <f>_xlfn.IFNA(VLOOKUP(MBSchedule[[#This Row],[From Code]],Code2Loc,2,FALSE),"")</f>
        <v>CANACONA</v>
      </c>
      <c r="H202" s="140" t="str">
        <f>_xlfn.IFNA(VLOOKUP(MBSchedule[[#This Row],[Via1 Code]],Code2Loc,2,FALSE),"")</f>
        <v/>
      </c>
      <c r="I202" s="140" t="str">
        <f>_xlfn.IFNA(VLOOKUP(MBSchedule[[#This Row],[Destination Code]],Code2Loc,2,FALSE),"")</f>
        <v>SHRISTHAL</v>
      </c>
      <c r="J202" s="122">
        <f>TIME(TRUNC(MBSchedule[[#This Row],[Dept.]]),60*(MBSchedule[[#This Row],[Dept.]]-TRUNC(MBSchedule[[#This Row],[Dept.]]))/0.6,0)</f>
        <v>0.67708333333333337</v>
      </c>
      <c r="K202" s="122" t="str">
        <f>IF(ISBLANK(MBSchedule[[#This Row],[Via Dep]]),"", TIME(TRUNC(MBSchedule[[#This Row],[Via Dep]]),60*(MBSchedule[[#This Row],[Via Dep]]-TRUNC(MBSchedule[[#This Row],[Via Dep]]))/0.6,0))</f>
        <v/>
      </c>
      <c r="L202" s="122">
        <f>IF(ISBLANK(MBSchedule[[#This Row],[Arrv.]]),"", TIME(TRUNC(MBSchedule[[#This Row],[Arrv.]]),60*(MBSchedule[[#This Row],[Arrv.]]-TRUNC(MBSchedule[[#This Row],[Arrv.]]))/0.6,0))</f>
        <v>0.6875</v>
      </c>
      <c r="M202" s="90" t="s">
        <v>23</v>
      </c>
      <c r="N202" s="90"/>
      <c r="O202" s="90" t="s">
        <v>65</v>
      </c>
      <c r="P202" s="152">
        <v>4</v>
      </c>
      <c r="Q202" s="123">
        <v>16.149999999999999</v>
      </c>
      <c r="R202" s="90"/>
      <c r="S202" s="123">
        <v>16.3</v>
      </c>
      <c r="T202" s="152"/>
      <c r="U202" s="152"/>
      <c r="V202" s="152"/>
      <c r="W202" s="152"/>
      <c r="X202" s="90"/>
      <c r="Y202" s="98"/>
      <c r="Z202" s="141" t="str" cm="1">
        <f t="array" ref="Z202">IF(
ISNUMBER(FIND("A",$B202)),
$B202 &amp; IF(ISNUMBER(FIND("A",     INDEX($B203:$B$3247,MATCH(FALSE,ISBLANK($B203:$B$3247),0)))),"", INDEX($B203:$B$3247,MATCH(FALSE,ISBLANK($B203:$B$3247),0))  ),$Z201
)</f>
        <v>GA08T4040</v>
      </c>
      <c r="AA202" s="140" t="str" cm="1">
        <f t="array" ref="AA202">IF(
ISNUMBER(FIND("A",$C202)),
$C202 &amp; IF(ISNUMBER(FIND("A",     INDEX($C203:$C$3247,MATCH(FALSE,ISBLANK($C203:$C$3247),0)))),"", INDEX($C203:$C$3247,MATCH(FALSE,ISBLANK($C203:$C$3247),0))  ),$AA201
)</f>
        <v>MB 26A</v>
      </c>
      <c r="AB202" s="90" t="e">
        <f>_xlfn.IFNA(VLOOKUP(MBSchedule[[#This Row],[ow]], ETMRoutes, 3, FALSE),VLOOKUP(MBSchedule[[#This Row],[re]], ETMRoutes, 3, FALSE))</f>
        <v>#REF!</v>
      </c>
      <c r="AC20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MRG:*:SRI-*CNC*</v>
      </c>
      <c r="AD20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MRG:*:CNC-*SRI*</v>
      </c>
      <c r="AE202" s="90" t="str">
        <f>IF(ISNA(VLOOKUP(MBSchedule[[#This Row],[ow]], ETMRoutes, 3, FALSE)),IF(ISNA(VLOOKUP(MBSchedule[[#This Row],[re]], ETMRoutes, 3, FALSE)),"U","R"), "O")</f>
        <v>O</v>
      </c>
    </row>
    <row r="203" spans="1:31">
      <c r="A203" s="104" t="str">
        <f t="shared" si="3"/>
        <v>MRG</v>
      </c>
      <c r="B203" s="90"/>
      <c r="C203" s="90"/>
      <c r="D203" s="140" t="str">
        <f>_xlfn.IFNA(VLOOKUP(MBSchedule[[#This Row],[From-a]],Loc2Code,2,FALSE),"")</f>
        <v>SRI</v>
      </c>
      <c r="E203" s="140" t="str">
        <f>_xlfn.IFNA(VLOOKUP(MBSchedule[[#This Row],[Via-a]],Loc2Code,2,FALSE),"")</f>
        <v/>
      </c>
      <c r="F203" s="140" t="str">
        <f>_xlfn.IFNA(VLOOKUP(MBSchedule[[#This Row],[To-a]],Loc2Code,2,FALSE),"")</f>
        <v>CNC</v>
      </c>
      <c r="G203" s="140" t="str">
        <f>_xlfn.IFNA(VLOOKUP(MBSchedule[[#This Row],[From Code]],Code2Loc,2,FALSE),"")</f>
        <v>SHRISTHAL</v>
      </c>
      <c r="H203" s="140" t="str">
        <f>_xlfn.IFNA(VLOOKUP(MBSchedule[[#This Row],[Via1 Code]],Code2Loc,2,FALSE),"")</f>
        <v/>
      </c>
      <c r="I203" s="140" t="str">
        <f>_xlfn.IFNA(VLOOKUP(MBSchedule[[#This Row],[Destination Code]],Code2Loc,2,FALSE),"")</f>
        <v>CANACONA</v>
      </c>
      <c r="J203" s="122">
        <f>TIME(TRUNC(MBSchedule[[#This Row],[Dept.]]),60*(MBSchedule[[#This Row],[Dept.]]-TRUNC(MBSchedule[[#This Row],[Dept.]]))/0.6,0)</f>
        <v>0.69444444444444453</v>
      </c>
      <c r="K203" s="122" t="str">
        <f>IF(ISBLANK(MBSchedule[[#This Row],[Via Dep]]),"", TIME(TRUNC(MBSchedule[[#This Row],[Via Dep]]),60*(MBSchedule[[#This Row],[Via Dep]]-TRUNC(MBSchedule[[#This Row],[Via Dep]]))/0.6,0))</f>
        <v/>
      </c>
      <c r="L203" s="122">
        <f>IF(ISBLANK(MBSchedule[[#This Row],[Arrv.]]),"", TIME(TRUNC(MBSchedule[[#This Row],[Arrv.]]),60*(MBSchedule[[#This Row],[Arrv.]]-TRUNC(MBSchedule[[#This Row],[Arrv.]]))/0.6,0))</f>
        <v>0.70486111111111116</v>
      </c>
      <c r="M203" s="90" t="s">
        <v>65</v>
      </c>
      <c r="N203" s="90"/>
      <c r="O203" s="90" t="s">
        <v>23</v>
      </c>
      <c r="P203" s="152">
        <v>4</v>
      </c>
      <c r="Q203" s="123">
        <v>16.399999999999999</v>
      </c>
      <c r="R203" s="90"/>
      <c r="S203" s="123">
        <v>16.55</v>
      </c>
      <c r="T203" s="152"/>
      <c r="U203" s="152"/>
      <c r="V203" s="152"/>
      <c r="W203" s="152"/>
      <c r="X203" s="90"/>
      <c r="Y203" s="98"/>
      <c r="Z203" s="141" t="str" cm="1">
        <f t="array" ref="Z203">IF(
ISNUMBER(FIND("A",$B203)),
$B203 &amp; IF(ISNUMBER(FIND("A",     INDEX($B204:$B$3247,MATCH(FALSE,ISBLANK($B204:$B$3247),0)))),"", INDEX($B204:$B$3247,MATCH(FALSE,ISBLANK($B204:$B$3247),0))  ),$Z202
)</f>
        <v>GA08T4040</v>
      </c>
      <c r="AA203" s="140" t="str" cm="1">
        <f t="array" ref="AA203">IF(
ISNUMBER(FIND("A",$C203)),
$C203 &amp; IF(ISNUMBER(FIND("A",     INDEX($C204:$C$3247,MATCH(FALSE,ISBLANK($C204:$C$3247),0)))),"", INDEX($C204:$C$3247,MATCH(FALSE,ISBLANK($C204:$C$3247),0))  ),$AA202
)</f>
        <v>MB 26A</v>
      </c>
      <c r="AB203" s="90" t="e">
        <f>_xlfn.IFNA(VLOOKUP(MBSchedule[[#This Row],[ow]], ETMRoutes, 3, FALSE),VLOOKUP(MBSchedule[[#This Row],[re]], ETMRoutes, 3, FALSE))</f>
        <v>#REF!</v>
      </c>
      <c r="AC20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D20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E203" s="90" t="str">
        <f>IF(ISNA(VLOOKUP(MBSchedule[[#This Row],[ow]], ETMRoutes, 3, FALSE)),IF(ISNA(VLOOKUP(MBSchedule[[#This Row],[re]], ETMRoutes, 3, FALSE)),"U","R"), "O")</f>
        <v>O</v>
      </c>
    </row>
    <row r="204" spans="1:31">
      <c r="A204" s="104" t="str">
        <f t="shared" si="3"/>
        <v>MRG</v>
      </c>
      <c r="B204" s="90"/>
      <c r="C204" s="90"/>
      <c r="D204" s="140" t="str">
        <f>_xlfn.IFNA(VLOOKUP(MBSchedule[[#This Row],[From-a]],Loc2Code,2,FALSE),"")</f>
        <v>CNC</v>
      </c>
      <c r="E204" s="140" t="str">
        <f>_xlfn.IFNA(VLOOKUP(MBSchedule[[#This Row],[Via-a]],Loc2Code,2,FALSE),"")</f>
        <v/>
      </c>
      <c r="F204" s="140" t="str">
        <f>_xlfn.IFNA(VLOOKUP(MBSchedule[[#This Row],[To-a]],Loc2Code,2,FALSE),"")</f>
        <v>SRI</v>
      </c>
      <c r="G204" s="140" t="str">
        <f>_xlfn.IFNA(VLOOKUP(MBSchedule[[#This Row],[From Code]],Code2Loc,2,FALSE),"")</f>
        <v>CANACONA</v>
      </c>
      <c r="H204" s="140" t="str">
        <f>_xlfn.IFNA(VLOOKUP(MBSchedule[[#This Row],[Via1 Code]],Code2Loc,2,FALSE),"")</f>
        <v/>
      </c>
      <c r="I204" s="140" t="str">
        <f>_xlfn.IFNA(VLOOKUP(MBSchedule[[#This Row],[Destination Code]],Code2Loc,2,FALSE),"")</f>
        <v>SHRISTHAL</v>
      </c>
      <c r="J204" s="122">
        <f>TIME(TRUNC(MBSchedule[[#This Row],[Dept.]]),60*(MBSchedule[[#This Row],[Dept.]]-TRUNC(MBSchedule[[#This Row],[Dept.]]))/0.6,0)</f>
        <v>0.71180555555555547</v>
      </c>
      <c r="K204" s="122" t="str">
        <f>IF(ISBLANK(MBSchedule[[#This Row],[Via Dep]]),"", TIME(TRUNC(MBSchedule[[#This Row],[Via Dep]]),60*(MBSchedule[[#This Row],[Via Dep]]-TRUNC(MBSchedule[[#This Row],[Via Dep]]))/0.6,0))</f>
        <v/>
      </c>
      <c r="L204" s="122">
        <f>IF(ISBLANK(MBSchedule[[#This Row],[Arrv.]]),"", TIME(TRUNC(MBSchedule[[#This Row],[Arrv.]]),60*(MBSchedule[[#This Row],[Arrv.]]-TRUNC(MBSchedule[[#This Row],[Arrv.]]))/0.6,0))</f>
        <v>0.72222222222222221</v>
      </c>
      <c r="M204" s="90" t="s">
        <v>23</v>
      </c>
      <c r="N204" s="90"/>
      <c r="O204" s="90" t="s">
        <v>65</v>
      </c>
      <c r="P204" s="152">
        <v>4</v>
      </c>
      <c r="Q204" s="123">
        <v>17.05</v>
      </c>
      <c r="R204" s="90"/>
      <c r="S204" s="123">
        <v>17.2</v>
      </c>
      <c r="T204" s="152"/>
      <c r="U204" s="152"/>
      <c r="V204" s="152"/>
      <c r="W204" s="152"/>
      <c r="X204" s="90"/>
      <c r="Y204" s="98"/>
      <c r="Z204" s="141" t="str" cm="1">
        <f t="array" ref="Z204">IF(
ISNUMBER(FIND("A",$B204)),
$B204 &amp; IF(ISNUMBER(FIND("A",     INDEX($B205:$B$3247,MATCH(FALSE,ISBLANK($B205:$B$3247),0)))),"", INDEX($B205:$B$3247,MATCH(FALSE,ISBLANK($B205:$B$3247),0))  ),$Z203
)</f>
        <v>GA08T4040</v>
      </c>
      <c r="AA204" s="140" t="str" cm="1">
        <f t="array" ref="AA204">IF(
ISNUMBER(FIND("A",$C204)),
$C204 &amp; IF(ISNUMBER(FIND("A",     INDEX($C205:$C$3247,MATCH(FALSE,ISBLANK($C205:$C$3247),0)))),"", INDEX($C205:$C$3247,MATCH(FALSE,ISBLANK($C205:$C$3247),0))  ),$AA203
)</f>
        <v>MB 26A</v>
      </c>
      <c r="AB204" s="90" t="e">
        <f>_xlfn.IFNA(VLOOKUP(MBSchedule[[#This Row],[ow]], ETMRoutes, 3, FALSE),VLOOKUP(MBSchedule[[#This Row],[re]], ETMRoutes, 3, FALSE))</f>
        <v>#REF!</v>
      </c>
      <c r="AC20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MRG:*:SRI-*CNC*</v>
      </c>
      <c r="AD20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MRG:*:CNC-*SRI*</v>
      </c>
      <c r="AE204" s="90" t="str">
        <f>IF(ISNA(VLOOKUP(MBSchedule[[#This Row],[ow]], ETMRoutes, 3, FALSE)),IF(ISNA(VLOOKUP(MBSchedule[[#This Row],[re]], ETMRoutes, 3, FALSE)),"U","R"), "O")</f>
        <v>O</v>
      </c>
    </row>
    <row r="205" spans="1:31">
      <c r="A205" s="104" t="str">
        <f t="shared" si="3"/>
        <v>MRG</v>
      </c>
      <c r="B205" s="90"/>
      <c r="C205" s="90"/>
      <c r="D205" s="140" t="str">
        <f>_xlfn.IFNA(VLOOKUP(MBSchedule[[#This Row],[From-a]],Loc2Code,2,FALSE),"")</f>
        <v>SRI</v>
      </c>
      <c r="E205" s="140" t="str">
        <f>_xlfn.IFNA(VLOOKUP(MBSchedule[[#This Row],[Via-a]],Loc2Code,2,FALSE),"")</f>
        <v/>
      </c>
      <c r="F205" s="140" t="str">
        <f>_xlfn.IFNA(VLOOKUP(MBSchedule[[#This Row],[To-a]],Loc2Code,2,FALSE),"")</f>
        <v>CNC</v>
      </c>
      <c r="G205" s="140" t="str">
        <f>_xlfn.IFNA(VLOOKUP(MBSchedule[[#This Row],[From Code]],Code2Loc,2,FALSE),"")</f>
        <v>SHRISTHAL</v>
      </c>
      <c r="H205" s="140" t="str">
        <f>_xlfn.IFNA(VLOOKUP(MBSchedule[[#This Row],[Via1 Code]],Code2Loc,2,FALSE),"")</f>
        <v/>
      </c>
      <c r="I205" s="140" t="str">
        <f>_xlfn.IFNA(VLOOKUP(MBSchedule[[#This Row],[Destination Code]],Code2Loc,2,FALSE),"")</f>
        <v>CANACONA</v>
      </c>
      <c r="J205" s="122">
        <f>TIME(TRUNC(MBSchedule[[#This Row],[Dept.]]),60*(MBSchedule[[#This Row],[Dept.]]-TRUNC(MBSchedule[[#This Row],[Dept.]]))/0.6,0)</f>
        <v>0.75347222222222221</v>
      </c>
      <c r="K205" s="122" t="str">
        <f>IF(ISBLANK(MBSchedule[[#This Row],[Via Dep]]),"", TIME(TRUNC(MBSchedule[[#This Row],[Via Dep]]),60*(MBSchedule[[#This Row],[Via Dep]]-TRUNC(MBSchedule[[#This Row],[Via Dep]]))/0.6,0))</f>
        <v/>
      </c>
      <c r="L205" s="122">
        <f>IF(ISBLANK(MBSchedule[[#This Row],[Arrv.]]),"", TIME(TRUNC(MBSchedule[[#This Row],[Arrv.]]),60*(MBSchedule[[#This Row],[Arrv.]]-TRUNC(MBSchedule[[#This Row],[Arrv.]]))/0.6,0))</f>
        <v>0.76388888888888884</v>
      </c>
      <c r="M205" s="90" t="s">
        <v>65</v>
      </c>
      <c r="N205" s="90"/>
      <c r="O205" s="90" t="s">
        <v>23</v>
      </c>
      <c r="P205" s="152">
        <v>4</v>
      </c>
      <c r="Q205" s="123">
        <v>18.05</v>
      </c>
      <c r="R205" s="90"/>
      <c r="S205" s="123">
        <v>18.2</v>
      </c>
      <c r="T205" s="152"/>
      <c r="U205" s="152"/>
      <c r="V205" s="152"/>
      <c r="W205" s="152"/>
      <c r="X205" s="90"/>
      <c r="Y205" s="92" t="s">
        <v>45</v>
      </c>
      <c r="Z205" s="142" t="str" cm="1">
        <f t="array" ref="Z205">IF(
ISNUMBER(FIND("A",$B205)),
$B205 &amp; IF(ISNUMBER(FIND("A",     INDEX($B206:$B$3247,MATCH(FALSE,ISBLANK($B206:$B$3247),0)))),"", INDEX($B206:$B$3247,MATCH(FALSE,ISBLANK($B206:$B$3247),0))  ),$Z204
)</f>
        <v>GA08T4040</v>
      </c>
      <c r="AA205" s="140" t="str" cm="1">
        <f t="array" ref="AA205">IF(
ISNUMBER(FIND("A",$C205)),
$C205 &amp; IF(ISNUMBER(FIND("A",     INDEX($C206:$C$3247,MATCH(FALSE,ISBLANK($C206:$C$3247),0)))),"", INDEX($C206:$C$3247,MATCH(FALSE,ISBLANK($C206:$C$3247),0))  ),$AA204
)</f>
        <v>MB 26A</v>
      </c>
      <c r="AB205" s="90" t="e">
        <f>_xlfn.IFNA(VLOOKUP(MBSchedule[[#This Row],[ow]], ETMRoutes, 3, FALSE),VLOOKUP(MBSchedule[[#This Row],[re]], ETMRoutes, 3, FALSE))</f>
        <v>#REF!</v>
      </c>
      <c r="AC20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D20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E205" s="90" t="str">
        <f>IF(ISNA(VLOOKUP(MBSchedule[[#This Row],[ow]], ETMRoutes, 3, FALSE)),IF(ISNA(VLOOKUP(MBSchedule[[#This Row],[re]], ETMRoutes, 3, FALSE)),"U","R"), "O")</f>
        <v>O</v>
      </c>
    </row>
    <row r="206" spans="1:31" ht="15.75" customHeight="1">
      <c r="A206" s="104" t="str">
        <f t="shared" si="3"/>
        <v>MRG</v>
      </c>
      <c r="B206" s="90"/>
      <c r="C206" s="90"/>
      <c r="D206" s="140" t="str">
        <f>_xlfn.IFNA(VLOOKUP(MBSchedule[[#This Row],[From-a]],Loc2Code,2,FALSE),"")</f>
        <v>CNC</v>
      </c>
      <c r="E206" s="140" t="str">
        <f>_xlfn.IFNA(VLOOKUP(MBSchedule[[#This Row],[Via-a]],Loc2Code,2,FALSE),"")</f>
        <v/>
      </c>
      <c r="F206" s="140" t="str">
        <f>_xlfn.IFNA(VLOOKUP(MBSchedule[[#This Row],[To-a]],Loc2Code,2,FALSE),"")</f>
        <v>KTG</v>
      </c>
      <c r="G206" s="140" t="str">
        <f>_xlfn.IFNA(VLOOKUP(MBSchedule[[#This Row],[From Code]],Code2Loc,2,FALSE),"")</f>
        <v>CANACONA</v>
      </c>
      <c r="H206" s="140" t="str">
        <f>_xlfn.IFNA(VLOOKUP(MBSchedule[[#This Row],[Via1 Code]],Code2Loc,2,FALSE),"")</f>
        <v/>
      </c>
      <c r="I206" s="140" t="str">
        <f>_xlfn.IFNA(VLOOKUP(MBSchedule[[#This Row],[Destination Code]],Code2Loc,2,FALSE),"")</f>
        <v>KHOTIGAO</v>
      </c>
      <c r="J206" s="122">
        <f>TIME(TRUNC(MBSchedule[[#This Row],[Dept.]]),60*(MBSchedule[[#This Row],[Dept.]]-TRUNC(MBSchedule[[#This Row],[Dept.]]))/0.6,0)</f>
        <v>0.76736111111111116</v>
      </c>
      <c r="K206" s="122" t="str">
        <f>IF(ISBLANK(MBSchedule[[#This Row],[Via Dep]]),"", TIME(TRUNC(MBSchedule[[#This Row],[Via Dep]]),60*(MBSchedule[[#This Row],[Via Dep]]-TRUNC(MBSchedule[[#This Row],[Via Dep]]))/0.6,0))</f>
        <v/>
      </c>
      <c r="L206" s="122">
        <f>IF(ISBLANK(MBSchedule[[#This Row],[Arrv.]]),"", TIME(TRUNC(MBSchedule[[#This Row],[Arrv.]]),60*(MBSchedule[[#This Row],[Arrv.]]-TRUNC(MBSchedule[[#This Row],[Arrv.]]))/0.6,0))</f>
        <v>0.8125</v>
      </c>
      <c r="M206" s="90" t="s">
        <v>23</v>
      </c>
      <c r="N206" s="90"/>
      <c r="O206" s="90" t="s">
        <v>124</v>
      </c>
      <c r="P206" s="152">
        <v>28</v>
      </c>
      <c r="Q206" s="123">
        <v>18.25</v>
      </c>
      <c r="R206" s="123"/>
      <c r="S206" s="123">
        <v>19.3</v>
      </c>
      <c r="T206" s="152">
        <v>1</v>
      </c>
      <c r="U206" s="152">
        <v>1</v>
      </c>
      <c r="V206" s="152"/>
      <c r="W206" s="152"/>
      <c r="X206" s="90">
        <f>SUM(P191:P206)</f>
        <v>242</v>
      </c>
      <c r="Y206" s="98" t="s">
        <v>127</v>
      </c>
      <c r="Z206" s="141" t="str" cm="1">
        <f t="array" ref="Z206">IF(
ISNUMBER(FIND("A",$B206)),
$B206 &amp; IF(ISNUMBER(FIND("A",     INDEX($B207:$B$3247,MATCH(FALSE,ISBLANK($B207:$B$3247),0)))),"", INDEX($B207:$B$3247,MATCH(FALSE,ISBLANK($B207:$B$3247),0))  ),$Z205
)</f>
        <v>GA08T4040</v>
      </c>
      <c r="AA206" s="140" t="str" cm="1">
        <f t="array" ref="AA206">IF(
ISNUMBER(FIND("A",$C206)),
$C206 &amp; IF(ISNUMBER(FIND("A",     INDEX($C207:$C$3247,MATCH(FALSE,ISBLANK($C207:$C$3247),0)))),"", INDEX($C207:$C$3247,MATCH(FALSE,ISBLANK($C207:$C$3247),0))  ),$AA205
)</f>
        <v>MB 26A</v>
      </c>
      <c r="AB206" s="90" t="e">
        <f>_xlfn.IFNA(VLOOKUP(MBSchedule[[#This Row],[ow]], ETMRoutes, 3, FALSE),VLOOKUP(MBSchedule[[#This Row],[re]], ETMRoutes, 3, FALSE))</f>
        <v>#REF!</v>
      </c>
      <c r="AC20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D20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E206" s="90" t="str">
        <f>IF(ISNA(VLOOKUP(MBSchedule[[#This Row],[ow]], ETMRoutes, 3, FALSE)),IF(ISNA(VLOOKUP(MBSchedule[[#This Row],[re]], ETMRoutes, 3, FALSE)),"U","R"), "O")</f>
        <v>O</v>
      </c>
    </row>
    <row r="207" spans="1:31">
      <c r="A207" s="104" t="str">
        <f t="shared" si="3"/>
        <v>MRG</v>
      </c>
      <c r="B207" s="90" t="s">
        <v>128</v>
      </c>
      <c r="C207" s="90" t="s">
        <v>129</v>
      </c>
      <c r="D207" s="140" t="str">
        <f>_xlfn.IFNA(VLOOKUP(MBSchedule[[#This Row],[From-a]],Loc2Code,2,FALSE),"")</f>
        <v>KTG</v>
      </c>
      <c r="E207" s="140" t="str">
        <f>_xlfn.IFNA(VLOOKUP(MBSchedule[[#This Row],[Via-a]],Loc2Code,2,FALSE),"")</f>
        <v/>
      </c>
      <c r="F207" s="140" t="str">
        <f>_xlfn.IFNA(VLOOKUP(MBSchedule[[#This Row],[To-a]],Loc2Code,2,FALSE),"")</f>
        <v>CNC</v>
      </c>
      <c r="G207" s="140" t="str">
        <f>_xlfn.IFNA(VLOOKUP(MBSchedule[[#This Row],[From Code]],Code2Loc,2,FALSE),"")</f>
        <v>KHOTIGAO</v>
      </c>
      <c r="H207" s="140" t="str">
        <f>_xlfn.IFNA(VLOOKUP(MBSchedule[[#This Row],[Via1 Code]],Code2Loc,2,FALSE),"")</f>
        <v/>
      </c>
      <c r="I207" s="140" t="str">
        <f>_xlfn.IFNA(VLOOKUP(MBSchedule[[#This Row],[Destination Code]],Code2Loc,2,FALSE),"")</f>
        <v>CANACONA</v>
      </c>
      <c r="J207" s="122">
        <f>TIME(TRUNC(MBSchedule[[#This Row],[Dept.]]),60*(MBSchedule[[#This Row],[Dept.]]-TRUNC(MBSchedule[[#This Row],[Dept.]]))/0.6,0)</f>
        <v>0.30208333333333331</v>
      </c>
      <c r="K207" s="122" t="str">
        <f>IF(ISBLANK(MBSchedule[[#This Row],[Via Dep]]),"", TIME(TRUNC(MBSchedule[[#This Row],[Via Dep]]),60*(MBSchedule[[#This Row],[Via Dep]]-TRUNC(MBSchedule[[#This Row],[Via Dep]]))/0.6,0))</f>
        <v/>
      </c>
      <c r="L207" s="122">
        <f>IF(ISBLANK(MBSchedule[[#This Row],[Arrv.]]),"", TIME(TRUNC(MBSchedule[[#This Row],[Arrv.]]),60*(MBSchedule[[#This Row],[Arrv.]]-TRUNC(MBSchedule[[#This Row],[Arrv.]]))/0.6,0))</f>
        <v>0.34375</v>
      </c>
      <c r="M207" s="90" t="s">
        <v>124</v>
      </c>
      <c r="N207" s="90"/>
      <c r="O207" s="90" t="s">
        <v>23</v>
      </c>
      <c r="P207" s="152">
        <v>28</v>
      </c>
      <c r="Q207" s="123">
        <v>7.15</v>
      </c>
      <c r="R207" s="123"/>
      <c r="S207" s="123">
        <v>8.15</v>
      </c>
      <c r="T207" s="152"/>
      <c r="U207" s="152"/>
      <c r="V207" s="152"/>
      <c r="W207" s="152"/>
      <c r="X207" s="90"/>
      <c r="Y207" s="98"/>
      <c r="Z207" s="141" t="str" cm="1">
        <f t="array" ref="Z207">IF(
ISNUMBER(FIND("A",$B207)),
$B207 &amp; IF(ISNUMBER(FIND("A",     INDEX($B208:$B$3247,MATCH(FALSE,ISBLANK($B208:$B$3247),0)))),"", INDEX($B208:$B$3247,MATCH(FALSE,ISBLANK($B208:$B$3247),0))  ),$Z206
)</f>
        <v>GA09U5448</v>
      </c>
      <c r="AA207" s="140" t="str" cm="1">
        <f t="array" ref="AA207">IF(
ISNUMBER(FIND("A",$C207)),
$C207 &amp; IF(ISNUMBER(FIND("A",     INDEX($C208:$C$3247,MATCH(FALSE,ISBLANK($C208:$C$3247),0)))),"", INDEX($C208:$C$3247,MATCH(FALSE,ISBLANK($C208:$C$3247),0))  ),$AA206
)</f>
        <v>MB 27A</v>
      </c>
      <c r="AB207" s="90" t="e">
        <f>_xlfn.IFNA(VLOOKUP(MBSchedule[[#This Row],[ow]], ETMRoutes, 3, FALSE),VLOOKUP(MBSchedule[[#This Row],[re]], ETMRoutes, 3, FALSE))</f>
        <v>#REF!</v>
      </c>
      <c r="AC20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D20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E207" s="90" t="str">
        <f>IF(ISNA(VLOOKUP(MBSchedule[[#This Row],[ow]], ETMRoutes, 3, FALSE)),IF(ISNA(VLOOKUP(MBSchedule[[#This Row],[re]], ETMRoutes, 3, FALSE)),"U","R"), "O")</f>
        <v>O</v>
      </c>
    </row>
    <row r="208" spans="1:31">
      <c r="A208" s="104" t="str">
        <f t="shared" si="3"/>
        <v>MRG</v>
      </c>
      <c r="B208" s="90"/>
      <c r="C208" s="90"/>
      <c r="D208" s="140" t="str">
        <f>_xlfn.IFNA(VLOOKUP(MBSchedule[[#This Row],[From-a]],Loc2Code,2,FALSE),"")</f>
        <v>CNC</v>
      </c>
      <c r="E208" s="140" t="str">
        <f>_xlfn.IFNA(VLOOKUP(MBSchedule[[#This Row],[Via-a]],Loc2Code,2,FALSE),"")</f>
        <v>CUN</v>
      </c>
      <c r="F208" s="140" t="str">
        <f>_xlfn.IFNA(VLOOKUP(MBSchedule[[#This Row],[To-a]],Loc2Code,2,FALSE),"")</f>
        <v>MRG</v>
      </c>
      <c r="G208" s="140" t="str">
        <f>_xlfn.IFNA(VLOOKUP(MBSchedule[[#This Row],[From Code]],Code2Loc,2,FALSE),"")</f>
        <v>CANACONA</v>
      </c>
      <c r="H208" s="140" t="str">
        <f>_xlfn.IFNA(VLOOKUP(MBSchedule[[#This Row],[Via1 Code]],Code2Loc,2,FALSE),"")</f>
        <v>CUNCOLIM</v>
      </c>
      <c r="I208" s="140" t="str">
        <f>_xlfn.IFNA(VLOOKUP(MBSchedule[[#This Row],[Destination Code]],Code2Loc,2,FALSE),"")</f>
        <v>MARGAO</v>
      </c>
      <c r="J208" s="122">
        <f>TIME(TRUNC(MBSchedule[[#This Row],[Dept.]]),60*(MBSchedule[[#This Row],[Dept.]]-TRUNC(MBSchedule[[#This Row],[Dept.]]))/0.6,0)</f>
        <v>0.3576388888888889</v>
      </c>
      <c r="K208" s="122" t="str">
        <f>IF(ISBLANK(MBSchedule[[#This Row],[Via Dep]]),"", TIME(TRUNC(MBSchedule[[#This Row],[Via Dep]]),60*(MBSchedule[[#This Row],[Via Dep]]-TRUNC(MBSchedule[[#This Row],[Via Dep]]))/0.6,0))</f>
        <v/>
      </c>
      <c r="L208" s="122">
        <f>IF(ISBLANK(MBSchedule[[#This Row],[Arrv.]]),"", TIME(TRUNC(MBSchedule[[#This Row],[Arrv.]]),60*(MBSchedule[[#This Row],[Arrv.]]-TRUNC(MBSchedule[[#This Row],[Arrv.]]))/0.6,0))</f>
        <v>0.40625</v>
      </c>
      <c r="M208" s="90" t="s">
        <v>23</v>
      </c>
      <c r="N208" s="90" t="s">
        <v>25</v>
      </c>
      <c r="O208" s="90" t="s">
        <v>26</v>
      </c>
      <c r="P208" s="152">
        <v>37</v>
      </c>
      <c r="Q208" s="123">
        <v>8.35</v>
      </c>
      <c r="R208" s="90"/>
      <c r="S208" s="123">
        <v>9.4499999999999993</v>
      </c>
      <c r="T208" s="152"/>
      <c r="U208" s="152"/>
      <c r="V208" s="152"/>
      <c r="W208" s="152"/>
      <c r="X208" s="90"/>
      <c r="Y208" s="98"/>
      <c r="Z208" s="141" t="str" cm="1">
        <f t="array" ref="Z208">IF(
ISNUMBER(FIND("A",$B208)),
$B208 &amp; IF(ISNUMBER(FIND("A",     INDEX($B209:$B$3247,MATCH(FALSE,ISBLANK($B209:$B$3247),0)))),"", INDEX($B209:$B$3247,MATCH(FALSE,ISBLANK($B209:$B$3247),0))  ),$Z207
)</f>
        <v>GA09U5448</v>
      </c>
      <c r="AA208" s="140" t="str" cm="1">
        <f t="array" ref="AA208">IF(
ISNUMBER(FIND("A",$C208)),
$C208 &amp; IF(ISNUMBER(FIND("A",     INDEX($C209:$C$3247,MATCH(FALSE,ISBLANK($C209:$C$3247),0)))),"", INDEX($C209:$C$3247,MATCH(FALSE,ISBLANK($C209:$C$3247),0))  ),$AA207
)</f>
        <v>MB 27A</v>
      </c>
      <c r="AB208" s="90" t="e">
        <f>_xlfn.IFNA(VLOOKUP(MBSchedule[[#This Row],[ow]], ETMRoutes, 3, FALSE),VLOOKUP(MBSchedule[[#This Row],[re]], ETMRoutes, 3, FALSE))</f>
        <v>#REF!</v>
      </c>
      <c r="AC20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20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208" s="90" t="str">
        <f>IF(ISNA(VLOOKUP(MBSchedule[[#This Row],[ow]], ETMRoutes, 3, FALSE)),IF(ISNA(VLOOKUP(MBSchedule[[#This Row],[re]], ETMRoutes, 3, FALSE)),"U","R"), "O")</f>
        <v>O</v>
      </c>
    </row>
    <row r="209" spans="1:31">
      <c r="A209" s="104" t="str">
        <f t="shared" si="3"/>
        <v>MRG</v>
      </c>
      <c r="B209" s="90"/>
      <c r="C209" s="90"/>
      <c r="D209" s="140" t="str">
        <f>_xlfn.IFNA(VLOOKUP(MBSchedule[[#This Row],[From-a]],Loc2Code,2,FALSE),"")</f>
        <v>MRG</v>
      </c>
      <c r="E209" s="140" t="str">
        <f>_xlfn.IFNA(VLOOKUP(MBSchedule[[#This Row],[Via-a]],Loc2Code,2,FALSE),"")</f>
        <v>CNC</v>
      </c>
      <c r="F209" s="140" t="str">
        <f>_xlfn.IFNA(VLOOKUP(MBSchedule[[#This Row],[To-a]],Loc2Code,2,FALSE),"")</f>
        <v/>
      </c>
      <c r="G209" s="140" t="str">
        <f>_xlfn.IFNA(VLOOKUP(MBSchedule[[#This Row],[From Code]],Code2Loc,2,FALSE),"")</f>
        <v>MARGAO</v>
      </c>
      <c r="H209" s="140" t="str">
        <f>_xlfn.IFNA(VLOOKUP(MBSchedule[[#This Row],[Via1 Code]],Code2Loc,2,FALSE),"")</f>
        <v>CANACONA</v>
      </c>
      <c r="I209" s="140" t="str">
        <f>_xlfn.IFNA(VLOOKUP(MBSchedule[[#This Row],[Destination Code]],Code2Loc,2,FALSE),"")</f>
        <v/>
      </c>
      <c r="J209" s="122">
        <f>TIME(TRUNC(MBSchedule[[#This Row],[Dept.]]),60*(MBSchedule[[#This Row],[Dept.]]-TRUNC(MBSchedule[[#This Row],[Dept.]]))/0.6,0)</f>
        <v>0.4236111111111111</v>
      </c>
      <c r="K209" s="122" t="str">
        <f>IF(ISBLANK(MBSchedule[[#This Row],[Via Dep]]),"", TIME(TRUNC(MBSchedule[[#This Row],[Via Dep]]),60*(MBSchedule[[#This Row],[Via Dep]]-TRUNC(MBSchedule[[#This Row],[Via Dep]]))/0.6,0))</f>
        <v/>
      </c>
      <c r="L209" s="122">
        <f>IF(ISBLANK(MBSchedule[[#This Row],[Arrv.]]),"", TIME(TRUNC(MBSchedule[[#This Row],[Arrv.]]),60*(MBSchedule[[#This Row],[Arrv.]]-TRUNC(MBSchedule[[#This Row],[Arrv.]]))/0.6,0))</f>
        <v>0.47916666666666669</v>
      </c>
      <c r="M209" s="90" t="s">
        <v>26</v>
      </c>
      <c r="N209" s="90" t="s">
        <v>23</v>
      </c>
      <c r="O209" s="90" t="s">
        <v>58</v>
      </c>
      <c r="P209" s="152">
        <v>41</v>
      </c>
      <c r="Q209" s="123">
        <v>10.1</v>
      </c>
      <c r="R209" s="90"/>
      <c r="S209" s="123">
        <v>11.3</v>
      </c>
      <c r="T209" s="152"/>
      <c r="U209" s="152"/>
      <c r="V209" s="152"/>
      <c r="W209" s="152"/>
      <c r="X209" s="90"/>
      <c r="Y209" s="98"/>
      <c r="Z209" s="141" t="str" cm="1">
        <f t="array" ref="Z209">IF(
ISNUMBER(FIND("A",$B209)),
$B209 &amp; IF(ISNUMBER(FIND("A",     INDEX($B210:$B$3247,MATCH(FALSE,ISBLANK($B210:$B$3247),0)))),"", INDEX($B210:$B$3247,MATCH(FALSE,ISBLANK($B210:$B$3247),0))  ),$Z208
)</f>
        <v>GA09U5448</v>
      </c>
      <c r="AA209" s="140" t="str" cm="1">
        <f t="array" ref="AA209">IF(
ISNUMBER(FIND("A",$C209)),
$C209 &amp; IF(ISNUMBER(FIND("A",     INDEX($C210:$C$3247,MATCH(FALSE,ISBLANK($C210:$C$3247),0)))),"", INDEX($C210:$C$3247,MATCH(FALSE,ISBLANK($C210:$C$3247),0))  ),$AA208
)</f>
        <v>MB 27A</v>
      </c>
      <c r="AB209" s="90" t="e">
        <f>_xlfn.IFNA(VLOOKUP(MBSchedule[[#This Row],[ow]], ETMRoutes, 3, FALSE),VLOOKUP(MBSchedule[[#This Row],[re]], ETMRoutes, 3, FALSE))</f>
        <v>#REF!</v>
      </c>
      <c r="AC20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D20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E209" s="90" t="str">
        <f>IF(ISNA(VLOOKUP(MBSchedule[[#This Row],[ow]], ETMRoutes, 3, FALSE)),IF(ISNA(VLOOKUP(MBSchedule[[#This Row],[re]], ETMRoutes, 3, FALSE)),"U","R"), "O")</f>
        <v>O</v>
      </c>
    </row>
    <row r="210" spans="1:31">
      <c r="A210" s="104" t="str">
        <f t="shared" si="3"/>
        <v>MRG</v>
      </c>
      <c r="B210" s="90"/>
      <c r="C210" s="90"/>
      <c r="D210" s="140" t="str">
        <f>_xlfn.IFNA(VLOOKUP(MBSchedule[[#This Row],[From-a]],Loc2Code,2,FALSE),"")</f>
        <v/>
      </c>
      <c r="E210" s="140" t="str">
        <f>_xlfn.IFNA(VLOOKUP(MBSchedule[[#This Row],[Via-a]],Loc2Code,2,FALSE),"")</f>
        <v/>
      </c>
      <c r="F210" s="140" t="str">
        <f>_xlfn.IFNA(VLOOKUP(MBSchedule[[#This Row],[To-a]],Loc2Code,2,FALSE),"")</f>
        <v>CNC</v>
      </c>
      <c r="G210" s="140" t="str">
        <f>_xlfn.IFNA(VLOOKUP(MBSchedule[[#This Row],[From Code]],Code2Loc,2,FALSE),"")</f>
        <v/>
      </c>
      <c r="H210" s="140" t="str">
        <f>_xlfn.IFNA(VLOOKUP(MBSchedule[[#This Row],[Via1 Code]],Code2Loc,2,FALSE),"")</f>
        <v/>
      </c>
      <c r="I210" s="140" t="str">
        <f>_xlfn.IFNA(VLOOKUP(MBSchedule[[#This Row],[Destination Code]],Code2Loc,2,FALSE),"")</f>
        <v>CANACONA</v>
      </c>
      <c r="J210" s="122">
        <f>TIME(TRUNC(MBSchedule[[#This Row],[Dept.]]),60*(MBSchedule[[#This Row],[Dept.]]-TRUNC(MBSchedule[[#This Row],[Dept.]]))/0.6,0)</f>
        <v>0.50347222222222221</v>
      </c>
      <c r="K210" s="122" t="str">
        <f>IF(ISBLANK(MBSchedule[[#This Row],[Via Dep]]),"", TIME(TRUNC(MBSchedule[[#This Row],[Via Dep]]),60*(MBSchedule[[#This Row],[Via Dep]]-TRUNC(MBSchedule[[#This Row],[Via Dep]]))/0.6,0))</f>
        <v/>
      </c>
      <c r="L210" s="122">
        <f>IF(ISBLANK(MBSchedule[[#This Row],[Arrv.]]),"", TIME(TRUNC(MBSchedule[[#This Row],[Arrv.]]),60*(MBSchedule[[#This Row],[Arrv.]]-TRUNC(MBSchedule[[#This Row],[Arrv.]]))/0.6,0))</f>
        <v>0.51041666666666663</v>
      </c>
      <c r="M210" s="90" t="s">
        <v>58</v>
      </c>
      <c r="N210" s="90"/>
      <c r="O210" s="90" t="s">
        <v>23</v>
      </c>
      <c r="P210" s="152">
        <v>4</v>
      </c>
      <c r="Q210" s="123">
        <v>12.05</v>
      </c>
      <c r="R210" s="90"/>
      <c r="S210" s="123">
        <v>12.15</v>
      </c>
      <c r="T210" s="152"/>
      <c r="U210" s="152"/>
      <c r="V210" s="152"/>
      <c r="W210" s="152"/>
      <c r="X210" s="90"/>
      <c r="Y210" s="92"/>
      <c r="Z210" s="142" t="str" cm="1">
        <f t="array" ref="Z210">IF(
ISNUMBER(FIND("A",$B210)),
$B210 &amp; IF(ISNUMBER(FIND("A",     INDEX($B211:$B$3247,MATCH(FALSE,ISBLANK($B211:$B$3247),0)))),"", INDEX($B211:$B$3247,MATCH(FALSE,ISBLANK($B211:$B$3247),0))  ),$Z209
)</f>
        <v>GA09U5448</v>
      </c>
      <c r="AA210" s="140" t="str" cm="1">
        <f t="array" ref="AA210">IF(
ISNUMBER(FIND("A",$C210)),
$C210 &amp; IF(ISNUMBER(FIND("A",     INDEX($C211:$C$3247,MATCH(FALSE,ISBLANK($C211:$C$3247),0)))),"", INDEX($C211:$C$3247,MATCH(FALSE,ISBLANK($C211:$C$3247),0))  ),$AA209
)</f>
        <v>MB 27A</v>
      </c>
      <c r="AB210" s="90" t="e">
        <f>_xlfn.IFNA(VLOOKUP(MBSchedule[[#This Row],[ow]], ETMRoutes, 3, FALSE),VLOOKUP(MBSchedule[[#This Row],[re]], ETMRoutes, 3, FALSE))</f>
        <v>#REF!</v>
      </c>
      <c r="AC21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D21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E210" s="90" t="str">
        <f>IF(ISNA(VLOOKUP(MBSchedule[[#This Row],[ow]], ETMRoutes, 3, FALSE)),IF(ISNA(VLOOKUP(MBSchedule[[#This Row],[re]], ETMRoutes, 3, FALSE)),"U","R"), "O")</f>
        <v>O</v>
      </c>
    </row>
    <row r="211" spans="1:31">
      <c r="A211" s="104" t="str">
        <f t="shared" si="3"/>
        <v>MRG</v>
      </c>
      <c r="B211" s="90"/>
      <c r="C211" s="90"/>
      <c r="D211" s="140" t="str">
        <f>_xlfn.IFNA(VLOOKUP(MBSchedule[[#This Row],[From-a]],Loc2Code,2,FALSE),"")</f>
        <v>CNC</v>
      </c>
      <c r="E211" s="140" t="str">
        <f>_xlfn.IFNA(VLOOKUP(MBSchedule[[#This Row],[Via-a]],Loc2Code,2,FALSE),"")</f>
        <v/>
      </c>
      <c r="F211" s="140" t="str">
        <f>_xlfn.IFNA(VLOOKUP(MBSchedule[[#This Row],[To-a]],Loc2Code,2,FALSE),"")</f>
        <v>SRI</v>
      </c>
      <c r="G211" s="140" t="str">
        <f>_xlfn.IFNA(VLOOKUP(MBSchedule[[#This Row],[From Code]],Code2Loc,2,FALSE),"")</f>
        <v>CANACONA</v>
      </c>
      <c r="H211" s="140" t="str">
        <f>_xlfn.IFNA(VLOOKUP(MBSchedule[[#This Row],[Via1 Code]],Code2Loc,2,FALSE),"")</f>
        <v/>
      </c>
      <c r="I211" s="140" t="str">
        <f>_xlfn.IFNA(VLOOKUP(MBSchedule[[#This Row],[Destination Code]],Code2Loc,2,FALSE),"")</f>
        <v>SHRISTHAL</v>
      </c>
      <c r="J211" s="122">
        <f>TIME(TRUNC(MBSchedule[[#This Row],[Dept.]]),60*(MBSchedule[[#This Row],[Dept.]]-TRUNC(MBSchedule[[#This Row],[Dept.]]))/0.6,0)</f>
        <v>0.51388888888888895</v>
      </c>
      <c r="K211" s="122" t="str">
        <f>IF(ISBLANK(MBSchedule[[#This Row],[Via Dep]]),"", TIME(TRUNC(MBSchedule[[#This Row],[Via Dep]]),60*(MBSchedule[[#This Row],[Via Dep]]-TRUNC(MBSchedule[[#This Row],[Via Dep]]))/0.6,0))</f>
        <v/>
      </c>
      <c r="L211" s="122">
        <f>IF(ISBLANK(MBSchedule[[#This Row],[Arrv.]]),"", TIME(TRUNC(MBSchedule[[#This Row],[Arrv.]]),60*(MBSchedule[[#This Row],[Arrv.]]-TRUNC(MBSchedule[[#This Row],[Arrv.]]))/0.6,0))</f>
        <v>0.52777777777777779</v>
      </c>
      <c r="M211" s="90" t="s">
        <v>23</v>
      </c>
      <c r="N211" s="90"/>
      <c r="O211" s="90" t="s">
        <v>65</v>
      </c>
      <c r="P211" s="152">
        <v>4</v>
      </c>
      <c r="Q211" s="123">
        <v>12.2</v>
      </c>
      <c r="R211" s="90"/>
      <c r="S211" s="123">
        <v>12.4</v>
      </c>
      <c r="T211" s="152"/>
      <c r="U211" s="152"/>
      <c r="V211" s="152"/>
      <c r="W211" s="153"/>
      <c r="X211" s="90"/>
      <c r="Y211" s="101"/>
      <c r="Z211" s="143" t="str" cm="1">
        <f t="array" ref="Z211">IF(
ISNUMBER(FIND("A",$B211)),
$B211 &amp; IF(ISNUMBER(FIND("A",     INDEX($B212:$B$3247,MATCH(FALSE,ISBLANK($B212:$B$3247),0)))),"", INDEX($B212:$B$3247,MATCH(FALSE,ISBLANK($B212:$B$3247),0))  ),$Z210
)</f>
        <v>GA09U5448</v>
      </c>
      <c r="AA211" s="140" t="str" cm="1">
        <f t="array" ref="AA211">IF(
ISNUMBER(FIND("A",$C211)),
$C211 &amp; IF(ISNUMBER(FIND("A",     INDEX($C212:$C$3247,MATCH(FALSE,ISBLANK($C212:$C$3247),0)))),"", INDEX($C212:$C$3247,MATCH(FALSE,ISBLANK($C212:$C$3247),0))  ),$AA210
)</f>
        <v>MB 27A</v>
      </c>
      <c r="AB211" s="90" t="e">
        <f>_xlfn.IFNA(VLOOKUP(MBSchedule[[#This Row],[ow]], ETMRoutes, 3, FALSE),VLOOKUP(MBSchedule[[#This Row],[re]], ETMRoutes, 3, FALSE))</f>
        <v>#REF!</v>
      </c>
      <c r="AC21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MRG:*:SRI-*CNC*</v>
      </c>
      <c r="AD21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MRG:*:CNC-*SRI*</v>
      </c>
      <c r="AE211" s="90" t="str">
        <f>IF(ISNA(VLOOKUP(MBSchedule[[#This Row],[ow]], ETMRoutes, 3, FALSE)),IF(ISNA(VLOOKUP(MBSchedule[[#This Row],[re]], ETMRoutes, 3, FALSE)),"U","R"), "O")</f>
        <v>O</v>
      </c>
    </row>
    <row r="212" spans="1:31">
      <c r="A212" s="104" t="str">
        <f t="shared" si="3"/>
        <v>MRG</v>
      </c>
      <c r="B212" s="90"/>
      <c r="C212" s="90"/>
      <c r="D212" s="140" t="str">
        <f>_xlfn.IFNA(VLOOKUP(MBSchedule[[#This Row],[From-a]],Loc2Code,2,FALSE),"")</f>
        <v>SRI</v>
      </c>
      <c r="E212" s="140" t="str">
        <f>_xlfn.IFNA(VLOOKUP(MBSchedule[[#This Row],[Via-a]],Loc2Code,2,FALSE),"")</f>
        <v/>
      </c>
      <c r="F212" s="140" t="str">
        <f>_xlfn.IFNA(VLOOKUP(MBSchedule[[#This Row],[To-a]],Loc2Code,2,FALSE),"")</f>
        <v>CNC</v>
      </c>
      <c r="G212" s="140" t="str">
        <f>_xlfn.IFNA(VLOOKUP(MBSchedule[[#This Row],[From Code]],Code2Loc,2,FALSE),"")</f>
        <v>SHRISTHAL</v>
      </c>
      <c r="H212" s="140" t="str">
        <f>_xlfn.IFNA(VLOOKUP(MBSchedule[[#This Row],[Via1 Code]],Code2Loc,2,FALSE),"")</f>
        <v/>
      </c>
      <c r="I212" s="140" t="str">
        <f>_xlfn.IFNA(VLOOKUP(MBSchedule[[#This Row],[Destination Code]],Code2Loc,2,FALSE),"")</f>
        <v>CANACONA</v>
      </c>
      <c r="J212" s="122">
        <f>TIME(TRUNC(MBSchedule[[#This Row],[Dept.]]),60*(MBSchedule[[#This Row],[Dept.]]-TRUNC(MBSchedule[[#This Row],[Dept.]]))/0.6,0)</f>
        <v>0.53472222222222221</v>
      </c>
      <c r="K212" s="122" t="str">
        <f>IF(ISBLANK(MBSchedule[[#This Row],[Via Dep]]),"", TIME(TRUNC(MBSchedule[[#This Row],[Via Dep]]),60*(MBSchedule[[#This Row],[Via Dep]]-TRUNC(MBSchedule[[#This Row],[Via Dep]]))/0.6,0))</f>
        <v/>
      </c>
      <c r="L212" s="122">
        <f>IF(ISBLANK(MBSchedule[[#This Row],[Arrv.]]),"", TIME(TRUNC(MBSchedule[[#This Row],[Arrv.]]),60*(MBSchedule[[#This Row],[Arrv.]]-TRUNC(MBSchedule[[#This Row],[Arrv.]]))/0.6,0))</f>
        <v>0.54166666666666663</v>
      </c>
      <c r="M212" s="90" t="s">
        <v>65</v>
      </c>
      <c r="N212" s="90"/>
      <c r="O212" s="90" t="s">
        <v>23</v>
      </c>
      <c r="P212" s="152">
        <v>4</v>
      </c>
      <c r="Q212" s="123">
        <v>12.5</v>
      </c>
      <c r="R212" s="90"/>
      <c r="S212" s="123">
        <v>13</v>
      </c>
      <c r="T212" s="152"/>
      <c r="U212" s="152"/>
      <c r="V212" s="152"/>
      <c r="W212" s="152"/>
      <c r="X212" s="90"/>
      <c r="Y212" s="101"/>
      <c r="Z212" s="143" t="str" cm="1">
        <f t="array" ref="Z212">IF(
ISNUMBER(FIND("A",$B212)),
$B212 &amp; IF(ISNUMBER(FIND("A",     INDEX($B213:$B$3247,MATCH(FALSE,ISBLANK($B213:$B$3247),0)))),"", INDEX($B213:$B$3247,MATCH(FALSE,ISBLANK($B213:$B$3247),0))  ),$Z211
)</f>
        <v>GA09U5448</v>
      </c>
      <c r="AA212" s="140" t="str" cm="1">
        <f t="array" ref="AA212">IF(
ISNUMBER(FIND("A",$C212)),
$C212 &amp; IF(ISNUMBER(FIND("A",     INDEX($C213:$C$3247,MATCH(FALSE,ISBLANK($C213:$C$3247),0)))),"", INDEX($C213:$C$3247,MATCH(FALSE,ISBLANK($C213:$C$3247),0))  ),$AA211
)</f>
        <v>MB 27A</v>
      </c>
      <c r="AB212" s="90" t="e">
        <f>_xlfn.IFNA(VLOOKUP(MBSchedule[[#This Row],[ow]], ETMRoutes, 3, FALSE),VLOOKUP(MBSchedule[[#This Row],[re]], ETMRoutes, 3, FALSE))</f>
        <v>#REF!</v>
      </c>
      <c r="AC21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D21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E212" s="90" t="str">
        <f>IF(ISNA(VLOOKUP(MBSchedule[[#This Row],[ow]], ETMRoutes, 3, FALSE)),IF(ISNA(VLOOKUP(MBSchedule[[#This Row],[re]], ETMRoutes, 3, FALSE)),"U","R"), "O")</f>
        <v>O</v>
      </c>
    </row>
    <row r="213" spans="1:31">
      <c r="A213" s="104" t="str">
        <f t="shared" si="3"/>
        <v>MRG</v>
      </c>
      <c r="B213" s="90"/>
      <c r="C213" s="90"/>
      <c r="D213" s="140" t="str">
        <f>_xlfn.IFNA(VLOOKUP(MBSchedule[[#This Row],[From-a]],Loc2Code,2,FALSE),"")</f>
        <v>CNC</v>
      </c>
      <c r="E213" s="140" t="str">
        <f>_xlfn.IFNA(VLOOKUP(MBSchedule[[#This Row],[Via-a]],Loc2Code,2,FALSE),"")</f>
        <v/>
      </c>
      <c r="F213" s="140" t="str">
        <f>_xlfn.IFNA(VLOOKUP(MBSchedule[[#This Row],[To-a]],Loc2Code,2,FALSE),"")</f>
        <v>SRI</v>
      </c>
      <c r="G213" s="140" t="str">
        <f>_xlfn.IFNA(VLOOKUP(MBSchedule[[#This Row],[From Code]],Code2Loc,2,FALSE),"")</f>
        <v>CANACONA</v>
      </c>
      <c r="H213" s="140" t="str">
        <f>_xlfn.IFNA(VLOOKUP(MBSchedule[[#This Row],[Via1 Code]],Code2Loc,2,FALSE),"")</f>
        <v/>
      </c>
      <c r="I213" s="140" t="str">
        <f>_xlfn.IFNA(VLOOKUP(MBSchedule[[#This Row],[Destination Code]],Code2Loc,2,FALSE),"")</f>
        <v>SHRISTHAL</v>
      </c>
      <c r="J213" s="122">
        <f>TIME(TRUNC(MBSchedule[[#This Row],[Dept.]]),60*(MBSchedule[[#This Row],[Dept.]]-TRUNC(MBSchedule[[#This Row],[Dept.]]))/0.6,0)</f>
        <v>0.57291666666666663</v>
      </c>
      <c r="K213" s="122" t="str">
        <f>IF(ISBLANK(MBSchedule[[#This Row],[Via Dep]]),"", TIME(TRUNC(MBSchedule[[#This Row],[Via Dep]]),60*(MBSchedule[[#This Row],[Via Dep]]-TRUNC(MBSchedule[[#This Row],[Via Dep]]))/0.6,0))</f>
        <v/>
      </c>
      <c r="L213" s="122">
        <f>IF(ISBLANK(MBSchedule[[#This Row],[Arrv.]]),"", TIME(TRUNC(MBSchedule[[#This Row],[Arrv.]]),60*(MBSchedule[[#This Row],[Arrv.]]-TRUNC(MBSchedule[[#This Row],[Arrv.]]))/0.6,0))</f>
        <v>0.58333333333333337</v>
      </c>
      <c r="M213" s="90" t="s">
        <v>23</v>
      </c>
      <c r="N213" s="90"/>
      <c r="O213" s="90" t="s">
        <v>65</v>
      </c>
      <c r="P213" s="152">
        <v>4</v>
      </c>
      <c r="Q213" s="123">
        <v>13.45</v>
      </c>
      <c r="R213" s="90"/>
      <c r="S213" s="123">
        <v>14</v>
      </c>
      <c r="T213" s="152"/>
      <c r="U213" s="152"/>
      <c r="V213" s="152"/>
      <c r="W213" s="152"/>
      <c r="X213" s="90"/>
      <c r="Y213" s="101"/>
      <c r="Z213" s="143" t="str" cm="1">
        <f t="array" ref="Z213">IF(
ISNUMBER(FIND("A",$B213)),
$B213 &amp; IF(ISNUMBER(FIND("A",     INDEX($B214:$B$3247,MATCH(FALSE,ISBLANK($B214:$B$3247),0)))),"", INDEX($B214:$B$3247,MATCH(FALSE,ISBLANK($B214:$B$3247),0))  ),$Z212
)</f>
        <v>GA09U5448</v>
      </c>
      <c r="AA213" s="140" t="str" cm="1">
        <f t="array" ref="AA213">IF(
ISNUMBER(FIND("A",$C213)),
$C213 &amp; IF(ISNUMBER(FIND("A",     INDEX($C214:$C$3247,MATCH(FALSE,ISBLANK($C214:$C$3247),0)))),"", INDEX($C214:$C$3247,MATCH(FALSE,ISBLANK($C214:$C$3247),0))  ),$AA212
)</f>
        <v>MB 27A</v>
      </c>
      <c r="AB213" s="90" t="e">
        <f>_xlfn.IFNA(VLOOKUP(MBSchedule[[#This Row],[ow]], ETMRoutes, 3, FALSE),VLOOKUP(MBSchedule[[#This Row],[re]], ETMRoutes, 3, FALSE))</f>
        <v>#REF!</v>
      </c>
      <c r="AC21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MRG:*:SRI-*CNC*</v>
      </c>
      <c r="AD21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MRG:*:CNC-*SRI*</v>
      </c>
      <c r="AE213" s="90" t="str">
        <f>IF(ISNA(VLOOKUP(MBSchedule[[#This Row],[ow]], ETMRoutes, 3, FALSE)),IF(ISNA(VLOOKUP(MBSchedule[[#This Row],[re]], ETMRoutes, 3, FALSE)),"U","R"), "O")</f>
        <v>O</v>
      </c>
    </row>
    <row r="214" spans="1:31">
      <c r="A214" s="104" t="str">
        <f t="shared" si="3"/>
        <v>MRG</v>
      </c>
      <c r="B214" s="90"/>
      <c r="C214" s="90"/>
      <c r="D214" s="140" t="str">
        <f>_xlfn.IFNA(VLOOKUP(MBSchedule[[#This Row],[From-a]],Loc2Code,2,FALSE),"")</f>
        <v>SRI</v>
      </c>
      <c r="E214" s="140" t="str">
        <f>_xlfn.IFNA(VLOOKUP(MBSchedule[[#This Row],[Via-a]],Loc2Code,2,FALSE),"")</f>
        <v/>
      </c>
      <c r="F214" s="140" t="str">
        <f>_xlfn.IFNA(VLOOKUP(MBSchedule[[#This Row],[To-a]],Loc2Code,2,FALSE),"")</f>
        <v>CNC</v>
      </c>
      <c r="G214" s="140" t="str">
        <f>_xlfn.IFNA(VLOOKUP(MBSchedule[[#This Row],[From Code]],Code2Loc,2,FALSE),"")</f>
        <v>SHRISTHAL</v>
      </c>
      <c r="H214" s="140" t="str">
        <f>_xlfn.IFNA(VLOOKUP(MBSchedule[[#This Row],[Via1 Code]],Code2Loc,2,FALSE),"")</f>
        <v/>
      </c>
      <c r="I214" s="140" t="str">
        <f>_xlfn.IFNA(VLOOKUP(MBSchedule[[#This Row],[Destination Code]],Code2Loc,2,FALSE),"")</f>
        <v>CANACONA</v>
      </c>
      <c r="J214" s="122">
        <f>TIME(TRUNC(MBSchedule[[#This Row],[Dept.]]),60*(MBSchedule[[#This Row],[Dept.]]-TRUNC(MBSchedule[[#This Row],[Dept.]]))/0.6,0)</f>
        <v>0.625</v>
      </c>
      <c r="K214" s="122" t="str">
        <f>IF(ISBLANK(MBSchedule[[#This Row],[Via Dep]]),"", TIME(TRUNC(MBSchedule[[#This Row],[Via Dep]]),60*(MBSchedule[[#This Row],[Via Dep]]-TRUNC(MBSchedule[[#This Row],[Via Dep]]))/0.6,0))</f>
        <v/>
      </c>
      <c r="L214" s="122">
        <f>IF(ISBLANK(MBSchedule[[#This Row],[Arrv.]]),"", TIME(TRUNC(MBSchedule[[#This Row],[Arrv.]]),60*(MBSchedule[[#This Row],[Arrv.]]-TRUNC(MBSchedule[[#This Row],[Arrv.]]))/0.6,0))</f>
        <v>0.63194444444444442</v>
      </c>
      <c r="M214" s="90" t="s">
        <v>65</v>
      </c>
      <c r="N214" s="90"/>
      <c r="O214" s="90" t="s">
        <v>23</v>
      </c>
      <c r="P214" s="152">
        <v>4</v>
      </c>
      <c r="Q214" s="123">
        <v>15</v>
      </c>
      <c r="R214" s="90"/>
      <c r="S214" s="123">
        <v>15.1</v>
      </c>
      <c r="T214" s="152"/>
      <c r="U214" s="152"/>
      <c r="V214" s="152"/>
      <c r="W214" s="152"/>
      <c r="X214" s="90"/>
      <c r="Y214" s="101"/>
      <c r="Z214" s="143" t="str" cm="1">
        <f t="array" ref="Z214">IF(
ISNUMBER(FIND("A",$B214)),
$B214 &amp; IF(ISNUMBER(FIND("A",     INDEX($B215:$B$3247,MATCH(FALSE,ISBLANK($B215:$B$3247),0)))),"", INDEX($B215:$B$3247,MATCH(FALSE,ISBLANK($B215:$B$3247),0))  ),$Z213
)</f>
        <v>GA09U5448</v>
      </c>
      <c r="AA214" s="140" t="str" cm="1">
        <f t="array" ref="AA214">IF(
ISNUMBER(FIND("A",$C214)),
$C214 &amp; IF(ISNUMBER(FIND("A",     INDEX($C215:$C$3247,MATCH(FALSE,ISBLANK($C215:$C$3247),0)))),"", INDEX($C215:$C$3247,MATCH(FALSE,ISBLANK($C215:$C$3247),0))  ),$AA213
)</f>
        <v>MB 27A</v>
      </c>
      <c r="AB214" s="90" t="e">
        <f>_xlfn.IFNA(VLOOKUP(MBSchedule[[#This Row],[ow]], ETMRoutes, 3, FALSE),VLOOKUP(MBSchedule[[#This Row],[re]], ETMRoutes, 3, FALSE))</f>
        <v>#REF!</v>
      </c>
      <c r="AC21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D21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E214" s="90" t="str">
        <f>IF(ISNA(VLOOKUP(MBSchedule[[#This Row],[ow]], ETMRoutes, 3, FALSE)),IF(ISNA(VLOOKUP(MBSchedule[[#This Row],[re]], ETMRoutes, 3, FALSE)),"U","R"), "O")</f>
        <v>O</v>
      </c>
    </row>
    <row r="215" spans="1:31">
      <c r="A215" s="104" t="str">
        <f t="shared" si="3"/>
        <v>MRG</v>
      </c>
      <c r="B215" s="90"/>
      <c r="C215" s="90"/>
      <c r="D215" s="140" t="str">
        <f>_xlfn.IFNA(VLOOKUP(MBSchedule[[#This Row],[From-a]],Loc2Code,2,FALSE),"")</f>
        <v>CNC</v>
      </c>
      <c r="E215" s="140" t="str">
        <f>_xlfn.IFNA(VLOOKUP(MBSchedule[[#This Row],[Via-a]],Loc2Code,2,FALSE),"")</f>
        <v>CUN</v>
      </c>
      <c r="F215" s="140" t="str">
        <f>_xlfn.IFNA(VLOOKUP(MBSchedule[[#This Row],[To-a]],Loc2Code,2,FALSE),"")</f>
        <v>MRG</v>
      </c>
      <c r="G215" s="140" t="str">
        <f>_xlfn.IFNA(VLOOKUP(MBSchedule[[#This Row],[From Code]],Code2Loc,2,FALSE),"")</f>
        <v>CANACONA</v>
      </c>
      <c r="H215" s="140" t="str">
        <f>_xlfn.IFNA(VLOOKUP(MBSchedule[[#This Row],[Via1 Code]],Code2Loc,2,FALSE),"")</f>
        <v>CUNCOLIM</v>
      </c>
      <c r="I215" s="140" t="str">
        <f>_xlfn.IFNA(VLOOKUP(MBSchedule[[#This Row],[Destination Code]],Code2Loc,2,FALSE),"")</f>
        <v>MARGAO</v>
      </c>
      <c r="J215" s="122">
        <f>TIME(TRUNC(MBSchedule[[#This Row],[Dept.]]),60*(MBSchedule[[#This Row],[Dept.]]-TRUNC(MBSchedule[[#This Row],[Dept.]]))/0.6,0)</f>
        <v>0.64583333333333337</v>
      </c>
      <c r="K215" s="122" t="str">
        <f>IF(ISBLANK(MBSchedule[[#This Row],[Via Dep]]),"", TIME(TRUNC(MBSchedule[[#This Row],[Via Dep]]),60*(MBSchedule[[#This Row],[Via Dep]]-TRUNC(MBSchedule[[#This Row],[Via Dep]]))/0.6,0))</f>
        <v/>
      </c>
      <c r="L215" s="122">
        <f>IF(ISBLANK(MBSchedule[[#This Row],[Arrv.]]),"", TIME(TRUNC(MBSchedule[[#This Row],[Arrv.]]),60*(MBSchedule[[#This Row],[Arrv.]]-TRUNC(MBSchedule[[#This Row],[Arrv.]]))/0.6,0))</f>
        <v>0.69791666666666663</v>
      </c>
      <c r="M215" s="90" t="s">
        <v>23</v>
      </c>
      <c r="N215" s="90" t="s">
        <v>25</v>
      </c>
      <c r="O215" s="90" t="s">
        <v>26</v>
      </c>
      <c r="P215" s="152">
        <v>37</v>
      </c>
      <c r="Q215" s="123">
        <v>15.3</v>
      </c>
      <c r="R215" s="90"/>
      <c r="S215" s="123">
        <v>16.45</v>
      </c>
      <c r="T215" s="152"/>
      <c r="U215" s="152"/>
      <c r="V215" s="152"/>
      <c r="W215" s="152"/>
      <c r="X215" s="90"/>
      <c r="Y215" s="101"/>
      <c r="Z215" s="143" t="str" cm="1">
        <f t="array" ref="Z215">IF(
ISNUMBER(FIND("A",$B215)),
$B215 &amp; IF(ISNUMBER(FIND("A",     INDEX($B216:$B$3247,MATCH(FALSE,ISBLANK($B216:$B$3247),0)))),"", INDEX($B216:$B$3247,MATCH(FALSE,ISBLANK($B216:$B$3247),0))  ),$Z214
)</f>
        <v>GA09U5448</v>
      </c>
      <c r="AA215" s="140" t="str" cm="1">
        <f t="array" ref="AA215">IF(
ISNUMBER(FIND("A",$C215)),
$C215 &amp; IF(ISNUMBER(FIND("A",     INDEX($C216:$C$3247,MATCH(FALSE,ISBLANK($C216:$C$3247),0)))),"", INDEX($C216:$C$3247,MATCH(FALSE,ISBLANK($C216:$C$3247),0))  ),$AA214
)</f>
        <v>MB 27A</v>
      </c>
      <c r="AB215" s="90" t="e">
        <f>_xlfn.IFNA(VLOOKUP(MBSchedule[[#This Row],[ow]], ETMRoutes, 3, FALSE),VLOOKUP(MBSchedule[[#This Row],[re]], ETMRoutes, 3, FALSE))</f>
        <v>#REF!</v>
      </c>
      <c r="AC21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21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215" s="90" t="str">
        <f>IF(ISNA(VLOOKUP(MBSchedule[[#This Row],[ow]], ETMRoutes, 3, FALSE)),IF(ISNA(VLOOKUP(MBSchedule[[#This Row],[re]], ETMRoutes, 3, FALSE)),"U","R"), "O")</f>
        <v>O</v>
      </c>
    </row>
    <row r="216" spans="1:31">
      <c r="A216" s="104" t="str">
        <f t="shared" si="3"/>
        <v>MRG</v>
      </c>
      <c r="B216" s="90"/>
      <c r="C216" s="90"/>
      <c r="D216" s="140" t="str">
        <f>_xlfn.IFNA(VLOOKUP(MBSchedule[[#This Row],[From-a]],Loc2Code,2,FALSE),"")</f>
        <v>MRG</v>
      </c>
      <c r="E216" s="140" t="str">
        <f>_xlfn.IFNA(VLOOKUP(MBSchedule[[#This Row],[Via-a]],Loc2Code,2,FALSE),"")</f>
        <v>CUN</v>
      </c>
      <c r="F216" s="140" t="str">
        <f>_xlfn.IFNA(VLOOKUP(MBSchedule[[#This Row],[To-a]],Loc2Code,2,FALSE),"")</f>
        <v>CNC</v>
      </c>
      <c r="G216" s="140" t="str">
        <f>_xlfn.IFNA(VLOOKUP(MBSchedule[[#This Row],[From Code]],Code2Loc,2,FALSE),"")</f>
        <v>MARGAO</v>
      </c>
      <c r="H216" s="140" t="str">
        <f>_xlfn.IFNA(VLOOKUP(MBSchedule[[#This Row],[Via1 Code]],Code2Loc,2,FALSE),"")</f>
        <v>CUNCOLIM</v>
      </c>
      <c r="I216" s="140" t="str">
        <f>_xlfn.IFNA(VLOOKUP(MBSchedule[[#This Row],[Destination Code]],Code2Loc,2,FALSE),"")</f>
        <v>CANACONA</v>
      </c>
      <c r="J216" s="122">
        <f>TIME(TRUNC(MBSchedule[[#This Row],[Dept.]]),60*(MBSchedule[[#This Row],[Dept.]]-TRUNC(MBSchedule[[#This Row],[Dept.]]))/0.6,0)</f>
        <v>0.71527777777777779</v>
      </c>
      <c r="K216" s="122" t="str">
        <f>IF(ISBLANK(MBSchedule[[#This Row],[Via Dep]]),"", TIME(TRUNC(MBSchedule[[#This Row],[Via Dep]]),60*(MBSchedule[[#This Row],[Via Dep]]-TRUNC(MBSchedule[[#This Row],[Via Dep]]))/0.6,0))</f>
        <v/>
      </c>
      <c r="L216" s="122">
        <f>IF(ISBLANK(MBSchedule[[#This Row],[Arrv.]]),"", TIME(TRUNC(MBSchedule[[#This Row],[Arrv.]]),60*(MBSchedule[[#This Row],[Arrv.]]-TRUNC(MBSchedule[[#This Row],[Arrv.]]))/0.6,0))</f>
        <v>0.76736111111111116</v>
      </c>
      <c r="M216" s="90" t="s">
        <v>26</v>
      </c>
      <c r="N216" s="90" t="s">
        <v>25</v>
      </c>
      <c r="O216" s="90" t="s">
        <v>23</v>
      </c>
      <c r="P216" s="152">
        <v>37</v>
      </c>
      <c r="Q216" s="123">
        <v>17.100000000000001</v>
      </c>
      <c r="R216" s="123"/>
      <c r="S216" s="123">
        <v>18.25</v>
      </c>
      <c r="T216" s="152"/>
      <c r="U216" s="152"/>
      <c r="V216" s="152"/>
      <c r="W216" s="152"/>
      <c r="X216" s="90"/>
      <c r="Y216" s="92" t="s">
        <v>45</v>
      </c>
      <c r="Z216" s="142" t="str" cm="1">
        <f t="array" ref="Z216">IF(
ISNUMBER(FIND("A",$B216)),
$B216 &amp; IF(ISNUMBER(FIND("A",     INDEX($B217:$B$3247,MATCH(FALSE,ISBLANK($B217:$B$3247),0)))),"", INDEX($B217:$B$3247,MATCH(FALSE,ISBLANK($B217:$B$3247),0))  ),$Z215
)</f>
        <v>GA09U5448</v>
      </c>
      <c r="AA216" s="140" t="str" cm="1">
        <f t="array" ref="AA216">IF(
ISNUMBER(FIND("A",$C216)),
$C216 &amp; IF(ISNUMBER(FIND("A",     INDEX($C217:$C$3247,MATCH(FALSE,ISBLANK($C217:$C$3247),0)))),"", INDEX($C217:$C$3247,MATCH(FALSE,ISBLANK($C217:$C$3247),0))  ),$AA215
)</f>
        <v>MB 27A</v>
      </c>
      <c r="AB216" s="90" t="e">
        <f>_xlfn.IFNA(VLOOKUP(MBSchedule[[#This Row],[ow]], ETMRoutes, 3, FALSE),VLOOKUP(MBSchedule[[#This Row],[re]], ETMRoutes, 3, FALSE))</f>
        <v>#REF!</v>
      </c>
      <c r="AC21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21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216" s="90" t="str">
        <f>IF(ISNA(VLOOKUP(MBSchedule[[#This Row],[ow]], ETMRoutes, 3, FALSE)),IF(ISNA(VLOOKUP(MBSchedule[[#This Row],[re]], ETMRoutes, 3, FALSE)),"U","R"), "O")</f>
        <v>O</v>
      </c>
    </row>
    <row r="217" spans="1:31">
      <c r="A217" s="104" t="str">
        <f t="shared" si="3"/>
        <v>MRG</v>
      </c>
      <c r="B217" s="90"/>
      <c r="C217" s="90"/>
      <c r="D217" s="140" t="str">
        <f>_xlfn.IFNA(VLOOKUP(MBSchedule[[#This Row],[From-a]],Loc2Code,2,FALSE),"")</f>
        <v>CNC</v>
      </c>
      <c r="E217" s="140" t="str">
        <f>_xlfn.IFNA(VLOOKUP(MBSchedule[[#This Row],[Via-a]],Loc2Code,2,FALSE),"")</f>
        <v/>
      </c>
      <c r="F217" s="140" t="str">
        <f>_xlfn.IFNA(VLOOKUP(MBSchedule[[#This Row],[To-a]],Loc2Code,2,FALSE),"")</f>
        <v>KTG</v>
      </c>
      <c r="G217" s="140" t="str">
        <f>_xlfn.IFNA(VLOOKUP(MBSchedule[[#This Row],[From Code]],Code2Loc,2,FALSE),"")</f>
        <v>CANACONA</v>
      </c>
      <c r="H217" s="140" t="str">
        <f>_xlfn.IFNA(VLOOKUP(MBSchedule[[#This Row],[Via1 Code]],Code2Loc,2,FALSE),"")</f>
        <v/>
      </c>
      <c r="I217" s="140" t="str">
        <f>_xlfn.IFNA(VLOOKUP(MBSchedule[[#This Row],[Destination Code]],Code2Loc,2,FALSE),"")</f>
        <v>KHOTIGAO</v>
      </c>
      <c r="J217" s="122">
        <f>TIME(TRUNC(MBSchedule[[#This Row],[Dept.]]),60*(MBSchedule[[#This Row],[Dept.]]-TRUNC(MBSchedule[[#This Row],[Dept.]]))/0.6,0)</f>
        <v>0.77430555555555547</v>
      </c>
      <c r="K217" s="122" t="str">
        <f>IF(ISBLANK(MBSchedule[[#This Row],[Via Dep]]),"", TIME(TRUNC(MBSchedule[[#This Row],[Via Dep]]),60*(MBSchedule[[#This Row],[Via Dep]]-TRUNC(MBSchedule[[#This Row],[Via Dep]]))/0.6,0))</f>
        <v/>
      </c>
      <c r="L217" s="122">
        <f>IF(ISBLANK(MBSchedule[[#This Row],[Arrv.]]),"", TIME(TRUNC(MBSchedule[[#This Row],[Arrv.]]),60*(MBSchedule[[#This Row],[Arrv.]]-TRUNC(MBSchedule[[#This Row],[Arrv.]]))/0.6,0))</f>
        <v>0.80902777777777779</v>
      </c>
      <c r="M217" s="90" t="s">
        <v>23</v>
      </c>
      <c r="N217" s="90"/>
      <c r="O217" s="90" t="s">
        <v>124</v>
      </c>
      <c r="P217" s="152">
        <v>28</v>
      </c>
      <c r="Q217" s="123">
        <v>18.350000000000001</v>
      </c>
      <c r="R217" s="123"/>
      <c r="S217" s="123">
        <v>19.25</v>
      </c>
      <c r="T217" s="152">
        <v>1</v>
      </c>
      <c r="U217" s="152">
        <v>1</v>
      </c>
      <c r="V217" s="152"/>
      <c r="W217" s="152"/>
      <c r="X217" s="90">
        <f>SUM(P207:P217)</f>
        <v>228</v>
      </c>
      <c r="Y217" s="128" t="s">
        <v>127</v>
      </c>
      <c r="Z217" s="146" t="str" cm="1">
        <f t="array" ref="Z217">IF(
ISNUMBER(FIND("A",$B217)),
$B217 &amp; IF(ISNUMBER(FIND("A",     INDEX($B218:$B$3247,MATCH(FALSE,ISBLANK($B218:$B$3247),0)))),"", INDEX($B218:$B$3247,MATCH(FALSE,ISBLANK($B218:$B$3247),0))  ),$Z216
)</f>
        <v>GA09U5448</v>
      </c>
      <c r="AA217" s="140" t="str" cm="1">
        <f t="array" ref="AA217">IF(
ISNUMBER(FIND("A",$C217)),
$C217 &amp; IF(ISNUMBER(FIND("A",     INDEX($C218:$C$3247,MATCH(FALSE,ISBLANK($C218:$C$3247),0)))),"", INDEX($C218:$C$3247,MATCH(FALSE,ISBLANK($C218:$C$3247),0))  ),$AA216
)</f>
        <v>MB 27A</v>
      </c>
      <c r="AB217" s="90" t="e">
        <f>_xlfn.IFNA(VLOOKUP(MBSchedule[[#This Row],[ow]], ETMRoutes, 3, FALSE),VLOOKUP(MBSchedule[[#This Row],[re]], ETMRoutes, 3, FALSE))</f>
        <v>#REF!</v>
      </c>
      <c r="AC21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D21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E217" s="90" t="str">
        <f>IF(ISNA(VLOOKUP(MBSchedule[[#This Row],[ow]], ETMRoutes, 3, FALSE)),IF(ISNA(VLOOKUP(MBSchedule[[#This Row],[re]], ETMRoutes, 3, FALSE)),"U","R"), "O")</f>
        <v>O</v>
      </c>
    </row>
    <row r="218" spans="1:31" ht="15.75" customHeight="1">
      <c r="A218" s="104" t="str">
        <f t="shared" si="3"/>
        <v>MRG</v>
      </c>
      <c r="B218" s="90" t="s">
        <v>130</v>
      </c>
      <c r="C218" s="90" t="s">
        <v>131</v>
      </c>
      <c r="D218" s="140" t="str">
        <f>_xlfn.IFNA(VLOOKUP(MBSchedule[[#This Row],[From-a]],Loc2Code,2,FALSE),"")</f>
        <v>KTG</v>
      </c>
      <c r="E218" s="140" t="str">
        <f>_xlfn.IFNA(VLOOKUP(MBSchedule[[#This Row],[Via-a]],Loc2Code,2,FALSE),"")</f>
        <v/>
      </c>
      <c r="F218" s="140" t="str">
        <f>_xlfn.IFNA(VLOOKUP(MBSchedule[[#This Row],[To-a]],Loc2Code,2,FALSE),"")</f>
        <v>CNC</v>
      </c>
      <c r="G218" s="140" t="str">
        <f>_xlfn.IFNA(VLOOKUP(MBSchedule[[#This Row],[From Code]],Code2Loc,2,FALSE),"")</f>
        <v>KHOTIGAO</v>
      </c>
      <c r="H218" s="140" t="str">
        <f>_xlfn.IFNA(VLOOKUP(MBSchedule[[#This Row],[Via1 Code]],Code2Loc,2,FALSE),"")</f>
        <v/>
      </c>
      <c r="I218" s="140" t="str">
        <f>_xlfn.IFNA(VLOOKUP(MBSchedule[[#This Row],[Destination Code]],Code2Loc,2,FALSE),"")</f>
        <v>CANACONA</v>
      </c>
      <c r="J218" s="122">
        <f>TIME(TRUNC(MBSchedule[[#This Row],[Dept.]]),60*(MBSchedule[[#This Row],[Dept.]]-TRUNC(MBSchedule[[#This Row],[Dept.]]))/0.6,0)</f>
        <v>0.2638888888888889</v>
      </c>
      <c r="K218" s="122" t="str">
        <f>IF(ISBLANK(MBSchedule[[#This Row],[Via Dep]]),"", TIME(TRUNC(MBSchedule[[#This Row],[Via Dep]]),60*(MBSchedule[[#This Row],[Via Dep]]-TRUNC(MBSchedule[[#This Row],[Via Dep]]))/0.6,0))</f>
        <v/>
      </c>
      <c r="L218" s="122">
        <f>IF(ISBLANK(MBSchedule[[#This Row],[Arrv.]]),"", TIME(TRUNC(MBSchedule[[#This Row],[Arrv.]]),60*(MBSchedule[[#This Row],[Arrv.]]-TRUNC(MBSchedule[[#This Row],[Arrv.]]))/0.6,0))</f>
        <v>0.2951388888888889</v>
      </c>
      <c r="M218" s="90" t="s">
        <v>124</v>
      </c>
      <c r="N218" s="90"/>
      <c r="O218" s="90" t="s">
        <v>23</v>
      </c>
      <c r="P218" s="152">
        <v>28</v>
      </c>
      <c r="Q218" s="123">
        <v>6.2</v>
      </c>
      <c r="R218" s="123"/>
      <c r="S218" s="123">
        <v>7.05</v>
      </c>
      <c r="T218" s="152"/>
      <c r="U218" s="152"/>
      <c r="V218" s="152"/>
      <c r="W218" s="152"/>
      <c r="X218" s="90"/>
      <c r="Y218" s="98"/>
      <c r="Z218" s="141" t="str" cm="1">
        <f t="array" ref="Z218">IF(
ISNUMBER(FIND("A",$B218)),
$B218 &amp; IF(ISNUMBER(FIND("A",     INDEX($B219:$B$3247,MATCH(FALSE,ISBLANK($B219:$B$3247),0)))),"", INDEX($B219:$B$3247,MATCH(FALSE,ISBLANK($B219:$B$3247),0))  ),$Z217
)</f>
        <v>GA09U1566</v>
      </c>
      <c r="AA218" s="140" t="str" cm="1">
        <f t="array" ref="AA218">IF(
ISNUMBER(FIND("A",$C218)),
$C218 &amp; IF(ISNUMBER(FIND("A",     INDEX($C219:$C$3247,MATCH(FALSE,ISBLANK($C219:$C$3247),0)))),"", INDEX($C219:$C$3247,MATCH(FALSE,ISBLANK($C219:$C$3247),0))  ),$AA217
)</f>
        <v>MB 28A</v>
      </c>
      <c r="AB218" s="90" t="e">
        <f>_xlfn.IFNA(VLOOKUP(MBSchedule[[#This Row],[ow]], ETMRoutes, 3, FALSE),VLOOKUP(MBSchedule[[#This Row],[re]], ETMRoutes, 3, FALSE))</f>
        <v>#REF!</v>
      </c>
      <c r="AC21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D21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E218" s="90" t="str">
        <f>IF(ISNA(VLOOKUP(MBSchedule[[#This Row],[ow]], ETMRoutes, 3, FALSE)),IF(ISNA(VLOOKUP(MBSchedule[[#This Row],[re]], ETMRoutes, 3, FALSE)),"U","R"), "O")</f>
        <v>O</v>
      </c>
    </row>
    <row r="219" spans="1:31">
      <c r="A219" s="104" t="str">
        <f t="shared" si="3"/>
        <v>MRG</v>
      </c>
      <c r="B219" s="90"/>
      <c r="C219" s="90"/>
      <c r="D219" s="140" t="str">
        <f>_xlfn.IFNA(VLOOKUP(MBSchedule[[#This Row],[From-a]],Loc2Code,2,FALSE),"")</f>
        <v>CNC</v>
      </c>
      <c r="E219" s="140" t="str">
        <f>_xlfn.IFNA(VLOOKUP(MBSchedule[[#This Row],[Via-a]],Loc2Code,2,FALSE),"")</f>
        <v/>
      </c>
      <c r="F219" s="140" t="str">
        <f>_xlfn.IFNA(VLOOKUP(MBSchedule[[#This Row],[To-a]],Loc2Code,2,FALSE),"")</f>
        <v>KTG</v>
      </c>
      <c r="G219" s="140" t="str">
        <f>_xlfn.IFNA(VLOOKUP(MBSchedule[[#This Row],[From Code]],Code2Loc,2,FALSE),"")</f>
        <v>CANACONA</v>
      </c>
      <c r="H219" s="140" t="str">
        <f>_xlfn.IFNA(VLOOKUP(MBSchedule[[#This Row],[Via1 Code]],Code2Loc,2,FALSE),"")</f>
        <v/>
      </c>
      <c r="I219" s="140" t="str">
        <f>_xlfn.IFNA(VLOOKUP(MBSchedule[[#This Row],[Destination Code]],Code2Loc,2,FALSE),"")</f>
        <v>KHOTIGAO</v>
      </c>
      <c r="J219" s="122">
        <f>TIME(TRUNC(MBSchedule[[#This Row],[Dept.]]),60*(MBSchedule[[#This Row],[Dept.]]-TRUNC(MBSchedule[[#This Row],[Dept.]]))/0.6,0)</f>
        <v>0.30208333333333331</v>
      </c>
      <c r="K219" s="122" t="str">
        <f>IF(ISBLANK(MBSchedule[[#This Row],[Via Dep]]),"", TIME(TRUNC(MBSchedule[[#This Row],[Via Dep]]),60*(MBSchedule[[#This Row],[Via Dep]]-TRUNC(MBSchedule[[#This Row],[Via Dep]]))/0.6,0))</f>
        <v/>
      </c>
      <c r="L219" s="122">
        <f>IF(ISBLANK(MBSchedule[[#This Row],[Arrv.]]),"", TIME(TRUNC(MBSchedule[[#This Row],[Arrv.]]),60*(MBSchedule[[#This Row],[Arrv.]]-TRUNC(MBSchedule[[#This Row],[Arrv.]]))/0.6,0))</f>
        <v>0.33333333333333331</v>
      </c>
      <c r="M219" s="90" t="s">
        <v>23</v>
      </c>
      <c r="N219" s="90"/>
      <c r="O219" s="90" t="s">
        <v>124</v>
      </c>
      <c r="P219" s="152">
        <v>28</v>
      </c>
      <c r="Q219" s="123">
        <v>7.15</v>
      </c>
      <c r="R219" s="90"/>
      <c r="S219" s="123">
        <v>8</v>
      </c>
      <c r="T219" s="152"/>
      <c r="U219" s="152"/>
      <c r="V219" s="152"/>
      <c r="W219" s="152"/>
      <c r="X219" s="90"/>
      <c r="Y219" s="98"/>
      <c r="Z219" s="141" t="str" cm="1">
        <f t="array" ref="Z219">IF(
ISNUMBER(FIND("A",$B219)),
$B219 &amp; IF(ISNUMBER(FIND("A",     INDEX($B220:$B$3247,MATCH(FALSE,ISBLANK($B220:$B$3247),0)))),"", INDEX($B220:$B$3247,MATCH(FALSE,ISBLANK($B220:$B$3247),0))  ),$Z218
)</f>
        <v>GA09U1566</v>
      </c>
      <c r="AA219" s="140" t="str" cm="1">
        <f t="array" ref="AA219">IF(
ISNUMBER(FIND("A",$C219)),
$C219 &amp; IF(ISNUMBER(FIND("A",     INDEX($C220:$C$3247,MATCH(FALSE,ISBLANK($C220:$C$3247),0)))),"", INDEX($C220:$C$3247,MATCH(FALSE,ISBLANK($C220:$C$3247),0))  ),$AA218
)</f>
        <v>MB 28A</v>
      </c>
      <c r="AB219" s="90" t="e">
        <f>_xlfn.IFNA(VLOOKUP(MBSchedule[[#This Row],[ow]], ETMRoutes, 3, FALSE),VLOOKUP(MBSchedule[[#This Row],[re]], ETMRoutes, 3, FALSE))</f>
        <v>#REF!</v>
      </c>
      <c r="AC21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D21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E219" s="90" t="str">
        <f>IF(ISNA(VLOOKUP(MBSchedule[[#This Row],[ow]], ETMRoutes, 3, FALSE)),IF(ISNA(VLOOKUP(MBSchedule[[#This Row],[re]], ETMRoutes, 3, FALSE)),"U","R"), "O")</f>
        <v>O</v>
      </c>
    </row>
    <row r="220" spans="1:31">
      <c r="A220" s="104" t="str">
        <f t="shared" si="3"/>
        <v>MRG</v>
      </c>
      <c r="B220" s="90"/>
      <c r="C220" s="90"/>
      <c r="D220" s="140" t="str">
        <f>_xlfn.IFNA(VLOOKUP(MBSchedule[[#This Row],[From-a]],Loc2Code,2,FALSE),"")</f>
        <v>KTG</v>
      </c>
      <c r="E220" s="140" t="str">
        <f>_xlfn.IFNA(VLOOKUP(MBSchedule[[#This Row],[Via-a]],Loc2Code,2,FALSE),"")</f>
        <v/>
      </c>
      <c r="F220" s="140" t="str">
        <f>_xlfn.IFNA(VLOOKUP(MBSchedule[[#This Row],[To-a]],Loc2Code,2,FALSE),"")</f>
        <v>CNC</v>
      </c>
      <c r="G220" s="140" t="str">
        <f>_xlfn.IFNA(VLOOKUP(MBSchedule[[#This Row],[From Code]],Code2Loc,2,FALSE),"")</f>
        <v>KHOTIGAO</v>
      </c>
      <c r="H220" s="140" t="str">
        <f>_xlfn.IFNA(VLOOKUP(MBSchedule[[#This Row],[Via1 Code]],Code2Loc,2,FALSE),"")</f>
        <v/>
      </c>
      <c r="I220" s="140" t="str">
        <f>_xlfn.IFNA(VLOOKUP(MBSchedule[[#This Row],[Destination Code]],Code2Loc,2,FALSE),"")</f>
        <v>CANACONA</v>
      </c>
      <c r="J220" s="122">
        <f>TIME(TRUNC(MBSchedule[[#This Row],[Dept.]]),60*(MBSchedule[[#This Row],[Dept.]]-TRUNC(MBSchedule[[#This Row],[Dept.]]))/0.6,0)</f>
        <v>0.34375</v>
      </c>
      <c r="K220" s="122" t="str">
        <f>IF(ISBLANK(MBSchedule[[#This Row],[Via Dep]]),"", TIME(TRUNC(MBSchedule[[#This Row],[Via Dep]]),60*(MBSchedule[[#This Row],[Via Dep]]-TRUNC(MBSchedule[[#This Row],[Via Dep]]))/0.6,0))</f>
        <v/>
      </c>
      <c r="L220" s="122">
        <f>IF(ISBLANK(MBSchedule[[#This Row],[Arrv.]]),"", TIME(TRUNC(MBSchedule[[#This Row],[Arrv.]]),60*(MBSchedule[[#This Row],[Arrv.]]-TRUNC(MBSchedule[[#This Row],[Arrv.]]))/0.6,0))</f>
        <v>0.375</v>
      </c>
      <c r="M220" s="90" t="s">
        <v>124</v>
      </c>
      <c r="N220" s="90"/>
      <c r="O220" s="90" t="s">
        <v>23</v>
      </c>
      <c r="P220" s="152">
        <v>28</v>
      </c>
      <c r="Q220" s="123">
        <v>8.15</v>
      </c>
      <c r="R220" s="90"/>
      <c r="S220" s="123">
        <v>9</v>
      </c>
      <c r="T220" s="152"/>
      <c r="U220" s="152"/>
      <c r="V220" s="152"/>
      <c r="W220" s="152"/>
      <c r="X220" s="90"/>
      <c r="Y220" s="98"/>
      <c r="Z220" s="141" t="str" cm="1">
        <f t="array" ref="Z220">IF(
ISNUMBER(FIND("A",$B220)),
$B220 &amp; IF(ISNUMBER(FIND("A",     INDEX($B221:$B$3247,MATCH(FALSE,ISBLANK($B221:$B$3247),0)))),"", INDEX($B221:$B$3247,MATCH(FALSE,ISBLANK($B221:$B$3247),0))  ),$Z219
)</f>
        <v>GA09U1566</v>
      </c>
      <c r="AA220" s="140" t="str" cm="1">
        <f t="array" ref="AA220">IF(
ISNUMBER(FIND("A",$C220)),
$C220 &amp; IF(ISNUMBER(FIND("A",     INDEX($C221:$C$3247,MATCH(FALSE,ISBLANK($C221:$C$3247),0)))),"", INDEX($C221:$C$3247,MATCH(FALSE,ISBLANK($C221:$C$3247),0))  ),$AA219
)</f>
        <v>MB 28A</v>
      </c>
      <c r="AB220" s="90" t="e">
        <f>_xlfn.IFNA(VLOOKUP(MBSchedule[[#This Row],[ow]], ETMRoutes, 3, FALSE),VLOOKUP(MBSchedule[[#This Row],[re]], ETMRoutes, 3, FALSE))</f>
        <v>#REF!</v>
      </c>
      <c r="AC22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D22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E220" s="90" t="str">
        <f>IF(ISNA(VLOOKUP(MBSchedule[[#This Row],[ow]], ETMRoutes, 3, FALSE)),IF(ISNA(VLOOKUP(MBSchedule[[#This Row],[re]], ETMRoutes, 3, FALSE)),"U","R"), "O")</f>
        <v>O</v>
      </c>
    </row>
    <row r="221" spans="1:31">
      <c r="A221" s="104" t="str">
        <f t="shared" si="3"/>
        <v>MRG</v>
      </c>
      <c r="B221" s="90"/>
      <c r="C221" s="90"/>
      <c r="D221" s="140" t="str">
        <f>_xlfn.IFNA(VLOOKUP(MBSchedule[[#This Row],[From-a]],Loc2Code,2,FALSE),"")</f>
        <v>CNC</v>
      </c>
      <c r="E221" s="140" t="str">
        <f>_xlfn.IFNA(VLOOKUP(MBSchedule[[#This Row],[Via-a]],Loc2Code,2,FALSE),"")</f>
        <v>CUN</v>
      </c>
      <c r="F221" s="140" t="str">
        <f>_xlfn.IFNA(VLOOKUP(MBSchedule[[#This Row],[To-a]],Loc2Code,2,FALSE),"")</f>
        <v>MRG</v>
      </c>
      <c r="G221" s="140" t="str">
        <f>_xlfn.IFNA(VLOOKUP(MBSchedule[[#This Row],[From Code]],Code2Loc,2,FALSE),"")</f>
        <v>CANACONA</v>
      </c>
      <c r="H221" s="140" t="str">
        <f>_xlfn.IFNA(VLOOKUP(MBSchedule[[#This Row],[Via1 Code]],Code2Loc,2,FALSE),"")</f>
        <v>CUNCOLIM</v>
      </c>
      <c r="I221" s="140" t="str">
        <f>_xlfn.IFNA(VLOOKUP(MBSchedule[[#This Row],[Destination Code]],Code2Loc,2,FALSE),"")</f>
        <v>MARGAO</v>
      </c>
      <c r="J221" s="122">
        <f>TIME(TRUNC(MBSchedule[[#This Row],[Dept.]]),60*(MBSchedule[[#This Row],[Dept.]]-TRUNC(MBSchedule[[#This Row],[Dept.]]))/0.6,0)</f>
        <v>0.3923611111111111</v>
      </c>
      <c r="K221" s="122" t="str">
        <f>IF(ISBLANK(MBSchedule[[#This Row],[Via Dep]]),"", TIME(TRUNC(MBSchedule[[#This Row],[Via Dep]]),60*(MBSchedule[[#This Row],[Via Dep]]-TRUNC(MBSchedule[[#This Row],[Via Dep]]))/0.6,0))</f>
        <v/>
      </c>
      <c r="L221" s="122">
        <f>IF(ISBLANK(MBSchedule[[#This Row],[Arrv.]]),"", TIME(TRUNC(MBSchedule[[#This Row],[Arrv.]]),60*(MBSchedule[[#This Row],[Arrv.]]-TRUNC(MBSchedule[[#This Row],[Arrv.]]))/0.6,0))</f>
        <v>0.44444444444444442</v>
      </c>
      <c r="M221" s="90" t="s">
        <v>23</v>
      </c>
      <c r="N221" s="90" t="s">
        <v>25</v>
      </c>
      <c r="O221" s="90" t="s">
        <v>26</v>
      </c>
      <c r="P221" s="152">
        <v>37</v>
      </c>
      <c r="Q221" s="123">
        <v>9.25</v>
      </c>
      <c r="R221" s="90"/>
      <c r="S221" s="123">
        <v>10.4</v>
      </c>
      <c r="T221" s="152"/>
      <c r="U221" s="152"/>
      <c r="V221" s="152"/>
      <c r="W221" s="152"/>
      <c r="X221" s="90"/>
      <c r="Y221" s="92"/>
      <c r="Z221" s="142" t="str" cm="1">
        <f t="array" ref="Z221">IF(
ISNUMBER(FIND("A",$B221)),
$B221 &amp; IF(ISNUMBER(FIND("A",     INDEX($B222:$B$3247,MATCH(FALSE,ISBLANK($B222:$B$3247),0)))),"", INDEX($B222:$B$3247,MATCH(FALSE,ISBLANK($B222:$B$3247),0))  ),$Z220
)</f>
        <v>GA09U1566</v>
      </c>
      <c r="AA221" s="140" t="str" cm="1">
        <f t="array" ref="AA221">IF(
ISNUMBER(FIND("A",$C221)),
$C221 &amp; IF(ISNUMBER(FIND("A",     INDEX($C222:$C$3247,MATCH(FALSE,ISBLANK($C222:$C$3247),0)))),"", INDEX($C222:$C$3247,MATCH(FALSE,ISBLANK($C222:$C$3247),0))  ),$AA220
)</f>
        <v>MB 28A</v>
      </c>
      <c r="AB221" s="90" t="e">
        <f>_xlfn.IFNA(VLOOKUP(MBSchedule[[#This Row],[ow]], ETMRoutes, 3, FALSE),VLOOKUP(MBSchedule[[#This Row],[re]], ETMRoutes, 3, FALSE))</f>
        <v>#REF!</v>
      </c>
      <c r="AC22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22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221" s="90" t="str">
        <f>IF(ISNA(VLOOKUP(MBSchedule[[#This Row],[ow]], ETMRoutes, 3, FALSE)),IF(ISNA(VLOOKUP(MBSchedule[[#This Row],[re]], ETMRoutes, 3, FALSE)),"U","R"), "O")</f>
        <v>O</v>
      </c>
    </row>
    <row r="222" spans="1:31">
      <c r="A222" s="104" t="str">
        <f t="shared" si="3"/>
        <v>MRG</v>
      </c>
      <c r="B222" s="90"/>
      <c r="C222" s="90"/>
      <c r="D222" s="140" t="str">
        <f>_xlfn.IFNA(VLOOKUP(MBSchedule[[#This Row],[From-a]],Loc2Code,2,FALSE),"")</f>
        <v>MRG</v>
      </c>
      <c r="E222" s="140" t="str">
        <f>_xlfn.IFNA(VLOOKUP(MBSchedule[[#This Row],[Via-a]],Loc2Code,2,FALSE),"")</f>
        <v>CNC</v>
      </c>
      <c r="F222" s="140" t="str">
        <f>_xlfn.IFNA(VLOOKUP(MBSchedule[[#This Row],[To-a]],Loc2Code,2,FALSE),"")</f>
        <v>KTG</v>
      </c>
      <c r="G222" s="140" t="str">
        <f>_xlfn.IFNA(VLOOKUP(MBSchedule[[#This Row],[From Code]],Code2Loc,2,FALSE),"")</f>
        <v>MARGAO</v>
      </c>
      <c r="H222" s="140" t="str">
        <f>_xlfn.IFNA(VLOOKUP(MBSchedule[[#This Row],[Via1 Code]],Code2Loc,2,FALSE),"")</f>
        <v>CANACONA</v>
      </c>
      <c r="I222" s="140" t="str">
        <f>_xlfn.IFNA(VLOOKUP(MBSchedule[[#This Row],[Destination Code]],Code2Loc,2,FALSE),"")</f>
        <v>KHOTIGAO</v>
      </c>
      <c r="J222" s="122">
        <f>TIME(TRUNC(MBSchedule[[#This Row],[Dept.]]),60*(MBSchedule[[#This Row],[Dept.]]-TRUNC(MBSchedule[[#This Row],[Dept.]]))/0.6,0)</f>
        <v>0.4513888888888889</v>
      </c>
      <c r="K222" s="122">
        <f>IF(ISBLANK(MBSchedule[[#This Row],[Via Dep]]),"", TIME(TRUNC(MBSchedule[[#This Row],[Via Dep]]),60*(MBSchedule[[#This Row],[Via Dep]]-TRUNC(MBSchedule[[#This Row],[Via Dep]]))/0.6,0))</f>
        <v>0.50347222222222221</v>
      </c>
      <c r="L222" s="122">
        <f>IF(ISBLANK(MBSchedule[[#This Row],[Arrv.]]),"", TIME(TRUNC(MBSchedule[[#This Row],[Arrv.]]),60*(MBSchedule[[#This Row],[Arrv.]]-TRUNC(MBSchedule[[#This Row],[Arrv.]]))/0.6,0))</f>
        <v>0.54166666666666663</v>
      </c>
      <c r="M222" s="90" t="s">
        <v>26</v>
      </c>
      <c r="N222" s="90" t="s">
        <v>23</v>
      </c>
      <c r="O222" s="90" t="s">
        <v>124</v>
      </c>
      <c r="P222" s="152">
        <v>65</v>
      </c>
      <c r="Q222" s="123">
        <v>10.5</v>
      </c>
      <c r="R222" s="90">
        <v>12.05</v>
      </c>
      <c r="S222" s="123">
        <v>13</v>
      </c>
      <c r="T222" s="152"/>
      <c r="U222" s="152"/>
      <c r="V222" s="152"/>
      <c r="W222" s="153"/>
      <c r="X222" s="90"/>
      <c r="Y222" s="101"/>
      <c r="Z222" s="143" t="str" cm="1">
        <f t="array" ref="Z222">IF(
ISNUMBER(FIND("A",$B222)),
$B222 &amp; IF(ISNUMBER(FIND("A",     INDEX($B223:$B$3247,MATCH(FALSE,ISBLANK($B223:$B$3247),0)))),"", INDEX($B223:$B$3247,MATCH(FALSE,ISBLANK($B223:$B$3247),0))  ),$Z221
)</f>
        <v>GA09U1566</v>
      </c>
      <c r="AA222" s="140" t="str" cm="1">
        <f t="array" ref="AA222">IF(
ISNUMBER(FIND("A",$C222)),
$C222 &amp; IF(ISNUMBER(FIND("A",     INDEX($C223:$C$3247,MATCH(FALSE,ISBLANK($C223:$C$3247),0)))),"", INDEX($C223:$C$3247,MATCH(FALSE,ISBLANK($C223:$C$3247),0))  ),$AA221
)</f>
        <v>MB 28A</v>
      </c>
      <c r="AB222" s="90" t="e">
        <f>_xlfn.IFNA(VLOOKUP(MBSchedule[[#This Row],[ow]], ETMRoutes, 3, FALSE),VLOOKUP(MBSchedule[[#This Row],[re]], ETMRoutes, 3, FALSE))</f>
        <v>#REF!</v>
      </c>
      <c r="AC22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MRG:*:KTG-*CNC-*MRG*</v>
      </c>
      <c r="AD22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MRG:*:MRG-*CNC-*KTG*</v>
      </c>
      <c r="AE222" s="90" t="str">
        <f>IF(ISNA(VLOOKUP(MBSchedule[[#This Row],[ow]], ETMRoutes, 3, FALSE)),IF(ISNA(VLOOKUP(MBSchedule[[#This Row],[re]], ETMRoutes, 3, FALSE)),"U","R"), "O")</f>
        <v>O</v>
      </c>
    </row>
    <row r="223" spans="1:31">
      <c r="A223" s="104" t="str">
        <f t="shared" si="3"/>
        <v>MRG</v>
      </c>
      <c r="B223" s="90"/>
      <c r="C223" s="90"/>
      <c r="D223" s="140" t="str">
        <f>_xlfn.IFNA(VLOOKUP(MBSchedule[[#This Row],[From-a]],Loc2Code,2,FALSE),"")</f>
        <v>KTG</v>
      </c>
      <c r="E223" s="140" t="str">
        <f>_xlfn.IFNA(VLOOKUP(MBSchedule[[#This Row],[Via-a]],Loc2Code,2,FALSE),"")</f>
        <v/>
      </c>
      <c r="F223" s="140" t="str">
        <f>_xlfn.IFNA(VLOOKUP(MBSchedule[[#This Row],[To-a]],Loc2Code,2,FALSE),"")</f>
        <v>CNC</v>
      </c>
      <c r="G223" s="140" t="str">
        <f>_xlfn.IFNA(VLOOKUP(MBSchedule[[#This Row],[From Code]],Code2Loc,2,FALSE),"")</f>
        <v>KHOTIGAO</v>
      </c>
      <c r="H223" s="140" t="str">
        <f>_xlfn.IFNA(VLOOKUP(MBSchedule[[#This Row],[Via1 Code]],Code2Loc,2,FALSE),"")</f>
        <v/>
      </c>
      <c r="I223" s="140" t="str">
        <f>_xlfn.IFNA(VLOOKUP(MBSchedule[[#This Row],[Destination Code]],Code2Loc,2,FALSE),"")</f>
        <v>CANACONA</v>
      </c>
      <c r="J223" s="122">
        <f>TIME(TRUNC(MBSchedule[[#This Row],[Dept.]]),60*(MBSchedule[[#This Row],[Dept.]]-TRUNC(MBSchedule[[#This Row],[Dept.]]))/0.6,0)</f>
        <v>0.56944444444444442</v>
      </c>
      <c r="K223" s="122" t="str">
        <f>IF(ISBLANK(MBSchedule[[#This Row],[Via Dep]]),"", TIME(TRUNC(MBSchedule[[#This Row],[Via Dep]]),60*(MBSchedule[[#This Row],[Via Dep]]-TRUNC(MBSchedule[[#This Row],[Via Dep]]))/0.6,0))</f>
        <v/>
      </c>
      <c r="L223" s="122">
        <f>IF(ISBLANK(MBSchedule[[#This Row],[Arrv.]]),"", TIME(TRUNC(MBSchedule[[#This Row],[Arrv.]]),60*(MBSchedule[[#This Row],[Arrv.]]-TRUNC(MBSchedule[[#This Row],[Arrv.]]))/0.6,0))</f>
        <v>0.60416666666666663</v>
      </c>
      <c r="M223" s="90" t="s">
        <v>124</v>
      </c>
      <c r="N223" s="90"/>
      <c r="O223" s="90" t="s">
        <v>23</v>
      </c>
      <c r="P223" s="152">
        <v>28</v>
      </c>
      <c r="Q223" s="123">
        <v>13.4</v>
      </c>
      <c r="R223" s="90"/>
      <c r="S223" s="123">
        <v>14.3</v>
      </c>
      <c r="T223" s="152"/>
      <c r="U223" s="152"/>
      <c r="V223" s="152"/>
      <c r="W223" s="152"/>
      <c r="X223" s="90"/>
      <c r="Y223" s="101"/>
      <c r="Z223" s="143" t="str" cm="1">
        <f t="array" ref="Z223">IF(
ISNUMBER(FIND("A",$B223)),
$B223 &amp; IF(ISNUMBER(FIND("A",     INDEX($B224:$B$3247,MATCH(FALSE,ISBLANK($B224:$B$3247),0)))),"", INDEX($B224:$B$3247,MATCH(FALSE,ISBLANK($B224:$B$3247),0))  ),$Z222
)</f>
        <v>GA09U1566</v>
      </c>
      <c r="AA223" s="140" t="str" cm="1">
        <f t="array" ref="AA223">IF(
ISNUMBER(FIND("A",$C223)),
$C223 &amp; IF(ISNUMBER(FIND("A",     INDEX($C224:$C$3247,MATCH(FALSE,ISBLANK($C224:$C$3247),0)))),"", INDEX($C224:$C$3247,MATCH(FALSE,ISBLANK($C224:$C$3247),0))  ),$AA222
)</f>
        <v>MB 28A</v>
      </c>
      <c r="AB223" s="90" t="e">
        <f>_xlfn.IFNA(VLOOKUP(MBSchedule[[#This Row],[ow]], ETMRoutes, 3, FALSE),VLOOKUP(MBSchedule[[#This Row],[re]], ETMRoutes, 3, FALSE))</f>
        <v>#REF!</v>
      </c>
      <c r="AC22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D22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E223" s="90" t="str">
        <f>IF(ISNA(VLOOKUP(MBSchedule[[#This Row],[ow]], ETMRoutes, 3, FALSE)),IF(ISNA(VLOOKUP(MBSchedule[[#This Row],[re]], ETMRoutes, 3, FALSE)),"U","R"), "O")</f>
        <v>O</v>
      </c>
    </row>
    <row r="224" spans="1:31">
      <c r="A224" s="104" t="str">
        <f t="shared" si="3"/>
        <v>MRG</v>
      </c>
      <c r="B224" s="90"/>
      <c r="C224" s="90"/>
      <c r="D224" s="140" t="str">
        <f>_xlfn.IFNA(VLOOKUP(MBSchedule[[#This Row],[From-a]],Loc2Code,2,FALSE),"")</f>
        <v>CNC</v>
      </c>
      <c r="E224" s="140" t="str">
        <f>_xlfn.IFNA(VLOOKUP(MBSchedule[[#This Row],[Via-a]],Loc2Code,2,FALSE),"")</f>
        <v/>
      </c>
      <c r="F224" s="140" t="str">
        <f>_xlfn.IFNA(VLOOKUP(MBSchedule[[#This Row],[To-a]],Loc2Code,2,FALSE),"")</f>
        <v>TDL</v>
      </c>
      <c r="G224" s="140" t="str">
        <f>_xlfn.IFNA(VLOOKUP(MBSchedule[[#This Row],[From Code]],Code2Loc,2,FALSE),"")</f>
        <v>CANACONA</v>
      </c>
      <c r="H224" s="140" t="str">
        <f>_xlfn.IFNA(VLOOKUP(MBSchedule[[#This Row],[Via1 Code]],Code2Loc,2,FALSE),"")</f>
        <v/>
      </c>
      <c r="I224" s="140" t="str">
        <f>_xlfn.IFNA(VLOOKUP(MBSchedule[[#This Row],[Destination Code]],Code2Loc,2,FALSE),"")</f>
        <v>TUDAL</v>
      </c>
      <c r="J224" s="122">
        <f>TIME(TRUNC(MBSchedule[[#This Row],[Dept.]]),60*(MBSchedule[[#This Row],[Dept.]]-TRUNC(MBSchedule[[#This Row],[Dept.]]))/0.6,0)</f>
        <v>0.61458333333333337</v>
      </c>
      <c r="K224" s="122" t="str">
        <f>IF(ISBLANK(MBSchedule[[#This Row],[Via Dep]]),"", TIME(TRUNC(MBSchedule[[#This Row],[Via Dep]]),60*(MBSchedule[[#This Row],[Via Dep]]-TRUNC(MBSchedule[[#This Row],[Via Dep]]))/0.6,0))</f>
        <v/>
      </c>
      <c r="L224" s="122">
        <f>IF(ISBLANK(MBSchedule[[#This Row],[Arrv.]]),"", TIME(TRUNC(MBSchedule[[#This Row],[Arrv.]]),60*(MBSchedule[[#This Row],[Arrv.]]-TRUNC(MBSchedule[[#This Row],[Arrv.]]))/0.6,0))</f>
        <v>0.64583333333333337</v>
      </c>
      <c r="M224" s="90" t="s">
        <v>23</v>
      </c>
      <c r="N224" s="90"/>
      <c r="O224" s="90" t="s">
        <v>80</v>
      </c>
      <c r="P224" s="152">
        <v>20</v>
      </c>
      <c r="Q224" s="123">
        <v>14.45</v>
      </c>
      <c r="R224" s="90"/>
      <c r="S224" s="123">
        <v>15.3</v>
      </c>
      <c r="T224" s="152"/>
      <c r="U224" s="152"/>
      <c r="V224" s="152"/>
      <c r="W224" s="152"/>
      <c r="X224" s="90"/>
      <c r="Y224" s="101"/>
      <c r="Z224" s="143" t="str" cm="1">
        <f t="array" ref="Z224">IF(
ISNUMBER(FIND("A",$B224)),
$B224 &amp; IF(ISNUMBER(FIND("A",     INDEX($B225:$B$3247,MATCH(FALSE,ISBLANK($B225:$B$3247),0)))),"", INDEX($B225:$B$3247,MATCH(FALSE,ISBLANK($B225:$B$3247),0))  ),$Z223
)</f>
        <v>GA09U1566</v>
      </c>
      <c r="AA224" s="140" t="str" cm="1">
        <f t="array" ref="AA224">IF(
ISNUMBER(FIND("A",$C224)),
$C224 &amp; IF(ISNUMBER(FIND("A",     INDEX($C225:$C$3247,MATCH(FALSE,ISBLANK($C225:$C$3247),0)))),"", INDEX($C225:$C$3247,MATCH(FALSE,ISBLANK($C225:$C$3247),0))  ),$AA223
)</f>
        <v>MB 28A</v>
      </c>
      <c r="AB224" s="90" t="e">
        <f>_xlfn.IFNA(VLOOKUP(MBSchedule[[#This Row],[ow]], ETMRoutes, 3, FALSE),VLOOKUP(MBSchedule[[#This Row],[re]], ETMRoutes, 3, FALSE))</f>
        <v>#REF!</v>
      </c>
      <c r="AC22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MRG:*:TDL-*CNC*</v>
      </c>
      <c r="AD22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MRG:*:CNC-*TDL*</v>
      </c>
      <c r="AE224" s="90" t="str">
        <f>IF(ISNA(VLOOKUP(MBSchedule[[#This Row],[ow]], ETMRoutes, 3, FALSE)),IF(ISNA(VLOOKUP(MBSchedule[[#This Row],[re]], ETMRoutes, 3, FALSE)),"U","R"), "O")</f>
        <v>O</v>
      </c>
    </row>
    <row r="225" spans="1:31">
      <c r="A225" s="104" t="str">
        <f t="shared" si="3"/>
        <v>MRG</v>
      </c>
      <c r="B225" s="90"/>
      <c r="C225" s="90"/>
      <c r="D225" s="140" t="str">
        <f>_xlfn.IFNA(VLOOKUP(MBSchedule[[#This Row],[From-a]],Loc2Code,2,FALSE),"")</f>
        <v>TDL</v>
      </c>
      <c r="E225" s="140" t="str">
        <f>_xlfn.IFNA(VLOOKUP(MBSchedule[[#This Row],[Via-a]],Loc2Code,2,FALSE),"")</f>
        <v/>
      </c>
      <c r="F225" s="140" t="str">
        <f>_xlfn.IFNA(VLOOKUP(MBSchedule[[#This Row],[To-a]],Loc2Code,2,FALSE),"")</f>
        <v>CNC</v>
      </c>
      <c r="G225" s="140" t="str">
        <f>_xlfn.IFNA(VLOOKUP(MBSchedule[[#This Row],[From Code]],Code2Loc,2,FALSE),"")</f>
        <v>TUDAL</v>
      </c>
      <c r="H225" s="140" t="str">
        <f>_xlfn.IFNA(VLOOKUP(MBSchedule[[#This Row],[Via1 Code]],Code2Loc,2,FALSE),"")</f>
        <v/>
      </c>
      <c r="I225" s="140" t="str">
        <f>_xlfn.IFNA(VLOOKUP(MBSchedule[[#This Row],[Destination Code]],Code2Loc,2,FALSE),"")</f>
        <v>CANACONA</v>
      </c>
      <c r="J225" s="122">
        <f>TIME(TRUNC(MBSchedule[[#This Row],[Dept.]]),60*(MBSchedule[[#This Row],[Dept.]]-TRUNC(MBSchedule[[#This Row],[Dept.]]))/0.6,0)</f>
        <v>0.66666666666666663</v>
      </c>
      <c r="K225" s="122" t="str">
        <f>IF(ISBLANK(MBSchedule[[#This Row],[Via Dep]]),"", TIME(TRUNC(MBSchedule[[#This Row],[Via Dep]]),60*(MBSchedule[[#This Row],[Via Dep]]-TRUNC(MBSchedule[[#This Row],[Via Dep]]))/0.6,0))</f>
        <v/>
      </c>
      <c r="L225" s="122">
        <f>IF(ISBLANK(MBSchedule[[#This Row],[Arrv.]]),"", TIME(TRUNC(MBSchedule[[#This Row],[Arrv.]]),60*(MBSchedule[[#This Row],[Arrv.]]-TRUNC(MBSchedule[[#This Row],[Arrv.]]))/0.6,0))</f>
        <v>0.69791666666666663</v>
      </c>
      <c r="M225" s="90" t="s">
        <v>80</v>
      </c>
      <c r="N225" s="90"/>
      <c r="O225" s="90" t="s">
        <v>23</v>
      </c>
      <c r="P225" s="152">
        <v>20</v>
      </c>
      <c r="Q225" s="123">
        <v>16</v>
      </c>
      <c r="R225" s="90"/>
      <c r="S225" s="123">
        <v>16.45</v>
      </c>
      <c r="T225" s="152"/>
      <c r="U225" s="152"/>
      <c r="V225" s="152"/>
      <c r="W225" s="152"/>
      <c r="X225" s="90"/>
      <c r="Y225" s="92" t="s">
        <v>45</v>
      </c>
      <c r="Z225" s="142" t="str" cm="1">
        <f t="array" ref="Z225">IF(
ISNUMBER(FIND("A",$B225)),
$B225 &amp; IF(ISNUMBER(FIND("A",     INDEX($B226:$B$3247,MATCH(FALSE,ISBLANK($B226:$B$3247),0)))),"", INDEX($B226:$B$3247,MATCH(FALSE,ISBLANK($B226:$B$3247),0))  ),$Z224
)</f>
        <v>GA09U1566</v>
      </c>
      <c r="AA225" s="140" t="str" cm="1">
        <f t="array" ref="AA225">IF(
ISNUMBER(FIND("A",$C225)),
$C225 &amp; IF(ISNUMBER(FIND("A",     INDEX($C226:$C$3247,MATCH(FALSE,ISBLANK($C226:$C$3247),0)))),"", INDEX($C226:$C$3247,MATCH(FALSE,ISBLANK($C226:$C$3247),0))  ),$AA224
)</f>
        <v>MB 28A</v>
      </c>
      <c r="AB225" s="90" t="e">
        <f>_xlfn.IFNA(VLOOKUP(MBSchedule[[#This Row],[ow]], ETMRoutes, 3, FALSE),VLOOKUP(MBSchedule[[#This Row],[re]], ETMRoutes, 3, FALSE))</f>
        <v>#REF!</v>
      </c>
      <c r="AC22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MRG:*:CNC-*TDL*</v>
      </c>
      <c r="AD22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MRG:*:TDL-*CNC*</v>
      </c>
      <c r="AE225" s="90" t="str">
        <f>IF(ISNA(VLOOKUP(MBSchedule[[#This Row],[ow]], ETMRoutes, 3, FALSE)),IF(ISNA(VLOOKUP(MBSchedule[[#This Row],[re]], ETMRoutes, 3, FALSE)),"U","R"), "O")</f>
        <v>O</v>
      </c>
    </row>
    <row r="226" spans="1:31">
      <c r="A226" s="104" t="str">
        <f t="shared" si="3"/>
        <v>MRG</v>
      </c>
      <c r="B226" s="90"/>
      <c r="C226" s="90"/>
      <c r="D226" s="140" t="str">
        <f>_xlfn.IFNA(VLOOKUP(MBSchedule[[#This Row],[From-a]],Loc2Code,2,FALSE),"")</f>
        <v>CNC</v>
      </c>
      <c r="E226" s="140" t="str">
        <f>_xlfn.IFNA(VLOOKUP(MBSchedule[[#This Row],[Via-a]],Loc2Code,2,FALSE),"")</f>
        <v/>
      </c>
      <c r="F226" s="140" t="str">
        <f>_xlfn.IFNA(VLOOKUP(MBSchedule[[#This Row],[To-a]],Loc2Code,2,FALSE),"")</f>
        <v>KTG</v>
      </c>
      <c r="G226" s="140" t="str">
        <f>_xlfn.IFNA(VLOOKUP(MBSchedule[[#This Row],[From Code]],Code2Loc,2,FALSE),"")</f>
        <v>CANACONA</v>
      </c>
      <c r="H226" s="140" t="str">
        <f>_xlfn.IFNA(VLOOKUP(MBSchedule[[#This Row],[Via1 Code]],Code2Loc,2,FALSE),"")</f>
        <v/>
      </c>
      <c r="I226" s="140" t="str">
        <f>_xlfn.IFNA(VLOOKUP(MBSchedule[[#This Row],[Destination Code]],Code2Loc,2,FALSE),"")</f>
        <v>KHOTIGAO</v>
      </c>
      <c r="J226" s="122">
        <f>TIME(TRUNC(MBSchedule[[#This Row],[Dept.]]),60*(MBSchedule[[#This Row],[Dept.]]-TRUNC(MBSchedule[[#This Row],[Dept.]]))/0.6,0)</f>
        <v>0.73958333333333337</v>
      </c>
      <c r="K226" s="122" t="str">
        <f>IF(ISBLANK(MBSchedule[[#This Row],[Via Dep]]),"", TIME(TRUNC(MBSchedule[[#This Row],[Via Dep]]),60*(MBSchedule[[#This Row],[Via Dep]]-TRUNC(MBSchedule[[#This Row],[Via Dep]]))/0.6,0))</f>
        <v/>
      </c>
      <c r="L226" s="122">
        <f>IF(ISBLANK(MBSchedule[[#This Row],[Arrv.]]),"", TIME(TRUNC(MBSchedule[[#This Row],[Arrv.]]),60*(MBSchedule[[#This Row],[Arrv.]]-TRUNC(MBSchedule[[#This Row],[Arrv.]]))/0.6,0))</f>
        <v>0.77083333333333337</v>
      </c>
      <c r="M226" s="90" t="s">
        <v>23</v>
      </c>
      <c r="N226" s="90"/>
      <c r="O226" s="90" t="s">
        <v>124</v>
      </c>
      <c r="P226" s="152">
        <v>28</v>
      </c>
      <c r="Q226" s="123">
        <v>17.45</v>
      </c>
      <c r="R226" s="123"/>
      <c r="S226" s="123">
        <v>18.3</v>
      </c>
      <c r="T226" s="152">
        <v>1</v>
      </c>
      <c r="U226" s="152">
        <v>1</v>
      </c>
      <c r="V226" s="152"/>
      <c r="W226" s="152"/>
      <c r="X226" s="90">
        <f>SUM(P218:P226)</f>
        <v>282</v>
      </c>
      <c r="Y226" s="101" t="s">
        <v>127</v>
      </c>
      <c r="Z226" s="143" t="str" cm="1">
        <f t="array" ref="Z226">IF(
ISNUMBER(FIND("A",$B226)),
$B226 &amp; IF(ISNUMBER(FIND("A",     INDEX($B227:$B$3247,MATCH(FALSE,ISBLANK($B227:$B$3247),0)))),"", INDEX($B227:$B$3247,MATCH(FALSE,ISBLANK($B227:$B$3247),0))  ),$Z225
)</f>
        <v>GA09U1566</v>
      </c>
      <c r="AA226" s="140" t="str" cm="1">
        <f t="array" ref="AA226">IF(
ISNUMBER(FIND("A",$C226)),
$C226 &amp; IF(ISNUMBER(FIND("A",     INDEX($C227:$C$3247,MATCH(FALSE,ISBLANK($C227:$C$3247),0)))),"", INDEX($C227:$C$3247,MATCH(FALSE,ISBLANK($C227:$C$3247),0))  ),$AA225
)</f>
        <v>MB 28A</v>
      </c>
      <c r="AB226" s="90" t="e">
        <f>_xlfn.IFNA(VLOOKUP(MBSchedule[[#This Row],[ow]], ETMRoutes, 3, FALSE),VLOOKUP(MBSchedule[[#This Row],[re]], ETMRoutes, 3, FALSE))</f>
        <v>#REF!</v>
      </c>
      <c r="AC22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D22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E226" s="90" t="str">
        <f>IF(ISNA(VLOOKUP(MBSchedule[[#This Row],[ow]], ETMRoutes, 3, FALSE)),IF(ISNA(VLOOKUP(MBSchedule[[#This Row],[re]], ETMRoutes, 3, FALSE)),"U","R"), "O")</f>
        <v>O</v>
      </c>
    </row>
    <row r="227" spans="1:31">
      <c r="A227" s="104" t="str">
        <f t="shared" si="3"/>
        <v>MRG</v>
      </c>
      <c r="B227" s="90" t="s">
        <v>132</v>
      </c>
      <c r="C227" s="90" t="s">
        <v>133</v>
      </c>
      <c r="D227" s="140" t="str">
        <f>_xlfn.IFNA(VLOOKUP(MBSchedule[[#This Row],[From-a]],Loc2Code,2,FALSE),"")</f>
        <v>CUN</v>
      </c>
      <c r="E227" s="140" t="str">
        <f>_xlfn.IFNA(VLOOKUP(MBSchedule[[#This Row],[Via-a]],Loc2Code,2,FALSE),"")</f>
        <v/>
      </c>
      <c r="F227" s="140" t="str">
        <f>_xlfn.IFNA(VLOOKUP(MBSchedule[[#This Row],[To-a]],Loc2Code,2,FALSE),"")</f>
        <v>MRG</v>
      </c>
      <c r="G227" s="140" t="str">
        <f>_xlfn.IFNA(VLOOKUP(MBSchedule[[#This Row],[From Code]],Code2Loc,2,FALSE),"")</f>
        <v>CUNCOLIM</v>
      </c>
      <c r="H227" s="140" t="str">
        <f>_xlfn.IFNA(VLOOKUP(MBSchedule[[#This Row],[Via1 Code]],Code2Loc,2,FALSE),"")</f>
        <v/>
      </c>
      <c r="I227" s="140" t="str">
        <f>_xlfn.IFNA(VLOOKUP(MBSchedule[[#This Row],[Destination Code]],Code2Loc,2,FALSE),"")</f>
        <v>MARGAO</v>
      </c>
      <c r="J227" s="122">
        <f>TIME(TRUNC(MBSchedule[[#This Row],[Dept.]]),60*(MBSchedule[[#This Row],[Dept.]]-TRUNC(MBSchedule[[#This Row],[Dept.]]))/0.6,0)</f>
        <v>0.22916666666666666</v>
      </c>
      <c r="K227" s="122" t="str">
        <f>IF(ISBLANK(MBSchedule[[#This Row],[Via Dep]]),"", TIME(TRUNC(MBSchedule[[#This Row],[Via Dep]]),60*(MBSchedule[[#This Row],[Via Dep]]-TRUNC(MBSchedule[[#This Row],[Via Dep]]))/0.6,0))</f>
        <v/>
      </c>
      <c r="L227" s="122">
        <f>IF(ISBLANK(MBSchedule[[#This Row],[Arrv.]]),"", TIME(TRUNC(MBSchedule[[#This Row],[Arrv.]]),60*(MBSchedule[[#This Row],[Arrv.]]-TRUNC(MBSchedule[[#This Row],[Arrv.]]))/0.6,0))</f>
        <v>0.24305555555555555</v>
      </c>
      <c r="M227" s="90" t="s">
        <v>25</v>
      </c>
      <c r="N227" s="90"/>
      <c r="O227" s="90" t="s">
        <v>26</v>
      </c>
      <c r="P227" s="152">
        <v>14</v>
      </c>
      <c r="Q227" s="123">
        <v>5.3</v>
      </c>
      <c r="R227" s="123"/>
      <c r="S227" s="123">
        <v>5.5</v>
      </c>
      <c r="T227" s="152"/>
      <c r="U227" s="152"/>
      <c r="V227" s="152"/>
      <c r="W227" s="152"/>
      <c r="X227" s="90"/>
      <c r="Y227" s="98"/>
      <c r="Z227" s="141" t="str" cm="1">
        <f t="array" ref="Z227">IF(
ISNUMBER(FIND("A",$B227)),
$B227 &amp; IF(ISNUMBER(FIND("A",     INDEX($B228:$B$3247,MATCH(FALSE,ISBLANK($B228:$B$3247),0)))),"", INDEX($B228:$B$3247,MATCH(FALSE,ISBLANK($B228:$B$3247),0))  ),$Z226
)</f>
        <v>GA10T1777</v>
      </c>
      <c r="AA227" s="140" t="str" cm="1">
        <f t="array" ref="AA227">IF(
ISNUMBER(FIND("A",$C227)),
$C227 &amp; IF(ISNUMBER(FIND("A",     INDEX($C228:$C$3247,MATCH(FALSE,ISBLANK($C228:$C$3247),0)))),"", INDEX($C228:$C$3247,MATCH(FALSE,ISBLANK($C228:$C$3247),0))  ),$AA226
)</f>
        <v>MB 29A</v>
      </c>
      <c r="AB227" s="90" t="e">
        <f>_xlfn.IFNA(VLOOKUP(MBSchedule[[#This Row],[ow]], ETMRoutes, 3, FALSE),VLOOKUP(MBSchedule[[#This Row],[re]], ETMRoutes, 3, FALSE))</f>
        <v>#REF!</v>
      </c>
      <c r="AC22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MRG:*:MRG-*CUN*</v>
      </c>
      <c r="AD22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MRG:*:CUN-*MRG*</v>
      </c>
      <c r="AE227" s="90" t="str">
        <f>IF(ISNA(VLOOKUP(MBSchedule[[#This Row],[ow]], ETMRoutes, 3, FALSE)),IF(ISNA(VLOOKUP(MBSchedule[[#This Row],[re]], ETMRoutes, 3, FALSE)),"U","R"), "O")</f>
        <v>O</v>
      </c>
    </row>
    <row r="228" spans="1:31">
      <c r="A228" s="104" t="str">
        <f t="shared" si="3"/>
        <v>MRG</v>
      </c>
      <c r="B228" s="90"/>
      <c r="C228" s="90"/>
      <c r="D228" s="140" t="str">
        <f>_xlfn.IFNA(VLOOKUP(MBSchedule[[#This Row],[From-a]],Loc2Code,2,FALSE),"")</f>
        <v>MRG</v>
      </c>
      <c r="E228" s="140" t="str">
        <f>_xlfn.IFNA(VLOOKUP(MBSchedule[[#This Row],[Via-a]],Loc2Code,2,FALSE),"")</f>
        <v>CNC</v>
      </c>
      <c r="F228" s="140" t="str">
        <f>_xlfn.IFNA(VLOOKUP(MBSchedule[[#This Row],[To-a]],Loc2Code,2,FALSE),"")</f>
        <v>PLL</v>
      </c>
      <c r="G228" s="140" t="str">
        <f>_xlfn.IFNA(VLOOKUP(MBSchedule[[#This Row],[From Code]],Code2Loc,2,FALSE),"")</f>
        <v>MARGAO</v>
      </c>
      <c r="H228" s="140" t="str">
        <f>_xlfn.IFNA(VLOOKUP(MBSchedule[[#This Row],[Via1 Code]],Code2Loc,2,FALSE),"")</f>
        <v>CANACONA</v>
      </c>
      <c r="I228" s="140" t="str">
        <f>_xlfn.IFNA(VLOOKUP(MBSchedule[[#This Row],[Destination Code]],Code2Loc,2,FALSE),"")</f>
        <v>POLLEM</v>
      </c>
      <c r="J228" s="122">
        <f>TIME(TRUNC(MBSchedule[[#This Row],[Dept.]]),60*(MBSchedule[[#This Row],[Dept.]]-TRUNC(MBSchedule[[#This Row],[Dept.]]))/0.6,0)</f>
        <v>0.24305555555555555</v>
      </c>
      <c r="K228" s="122" t="str">
        <f>IF(ISBLANK(MBSchedule[[#This Row],[Via Dep]]),"", TIME(TRUNC(MBSchedule[[#This Row],[Via Dep]]),60*(MBSchedule[[#This Row],[Via Dep]]-TRUNC(MBSchedule[[#This Row],[Via Dep]]))/0.6,0))</f>
        <v/>
      </c>
      <c r="L228" s="122">
        <f>IF(ISBLANK(MBSchedule[[#This Row],[Arrv.]]),"", TIME(TRUNC(MBSchedule[[#This Row],[Arrv.]]),60*(MBSchedule[[#This Row],[Arrv.]]-TRUNC(MBSchedule[[#This Row],[Arrv.]]))/0.6,0))</f>
        <v>0.31944444444444448</v>
      </c>
      <c r="M228" s="90" t="s">
        <v>26</v>
      </c>
      <c r="N228" s="90" t="s">
        <v>23</v>
      </c>
      <c r="O228" s="90" t="s">
        <v>33</v>
      </c>
      <c r="P228" s="152">
        <v>65</v>
      </c>
      <c r="Q228" s="123">
        <v>5.5</v>
      </c>
      <c r="R228" s="90"/>
      <c r="S228" s="123">
        <v>7.4</v>
      </c>
      <c r="T228" s="152"/>
      <c r="U228" s="152"/>
      <c r="V228" s="152"/>
      <c r="W228" s="152"/>
      <c r="X228" s="90"/>
      <c r="Y228" s="98"/>
      <c r="Z228" s="141" t="str" cm="1">
        <f t="array" ref="Z228">IF(
ISNUMBER(FIND("A",$B228)),
$B228 &amp; IF(ISNUMBER(FIND("A",     INDEX($B229:$B$3247,MATCH(FALSE,ISBLANK($B229:$B$3247),0)))),"", INDEX($B229:$B$3247,MATCH(FALSE,ISBLANK($B229:$B$3247),0))  ),$Z227
)</f>
        <v>GA10T1777</v>
      </c>
      <c r="AA228" s="140" t="str" cm="1">
        <f t="array" ref="AA228">IF(
ISNUMBER(FIND("A",$C228)),
$C228 &amp; IF(ISNUMBER(FIND("A",     INDEX($C229:$C$3247,MATCH(FALSE,ISBLANK($C229:$C$3247),0)))),"", INDEX($C229:$C$3247,MATCH(FALSE,ISBLANK($C229:$C$3247),0))  ),$AA227
)</f>
        <v>MB 29A</v>
      </c>
      <c r="AB228" s="90" t="e">
        <f>_xlfn.IFNA(VLOOKUP(MBSchedule[[#This Row],[ow]], ETMRoutes, 3, FALSE),VLOOKUP(MBSchedule[[#This Row],[re]], ETMRoutes, 3, FALSE))</f>
        <v>#REF!</v>
      </c>
      <c r="AC22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22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228" s="90" t="str">
        <f>IF(ISNA(VLOOKUP(MBSchedule[[#This Row],[ow]], ETMRoutes, 3, FALSE)),IF(ISNA(VLOOKUP(MBSchedule[[#This Row],[re]], ETMRoutes, 3, FALSE)),"U","R"), "O")</f>
        <v>O</v>
      </c>
    </row>
    <row r="229" spans="1:31">
      <c r="A229" s="104" t="str">
        <f t="shared" si="3"/>
        <v>MRG</v>
      </c>
      <c r="B229" s="90"/>
      <c r="C229" s="90"/>
      <c r="D229" s="140" t="str">
        <f>_xlfn.IFNA(VLOOKUP(MBSchedule[[#This Row],[From-a]],Loc2Code,2,FALSE),"")</f>
        <v>PLL</v>
      </c>
      <c r="E229" s="140" t="str">
        <f>_xlfn.IFNA(VLOOKUP(MBSchedule[[#This Row],[Via-a]],Loc2Code,2,FALSE),"")</f>
        <v>CNC</v>
      </c>
      <c r="F229" s="140" t="str">
        <f>_xlfn.IFNA(VLOOKUP(MBSchedule[[#This Row],[To-a]],Loc2Code,2,FALSE),"")</f>
        <v>MRG</v>
      </c>
      <c r="G229" s="140" t="str">
        <f>_xlfn.IFNA(VLOOKUP(MBSchedule[[#This Row],[From Code]],Code2Loc,2,FALSE),"")</f>
        <v>POLLEM</v>
      </c>
      <c r="H229" s="140" t="str">
        <f>_xlfn.IFNA(VLOOKUP(MBSchedule[[#This Row],[Via1 Code]],Code2Loc,2,FALSE),"")</f>
        <v>CANACONA</v>
      </c>
      <c r="I229" s="140" t="str">
        <f>_xlfn.IFNA(VLOOKUP(MBSchedule[[#This Row],[Destination Code]],Code2Loc,2,FALSE),"")</f>
        <v>MARGAO</v>
      </c>
      <c r="J229" s="122">
        <f>TIME(TRUNC(MBSchedule[[#This Row],[Dept.]]),60*(MBSchedule[[#This Row],[Dept.]]-TRUNC(MBSchedule[[#This Row],[Dept.]]))/0.6,0)</f>
        <v>0.31944444444444448</v>
      </c>
      <c r="K229" s="122" t="str">
        <f>IF(ISBLANK(MBSchedule[[#This Row],[Via Dep]]),"", TIME(TRUNC(MBSchedule[[#This Row],[Via Dep]]),60*(MBSchedule[[#This Row],[Via Dep]]-TRUNC(MBSchedule[[#This Row],[Via Dep]]))/0.6,0))</f>
        <v/>
      </c>
      <c r="L229" s="122">
        <f>IF(ISBLANK(MBSchedule[[#This Row],[Arrv.]]),"", TIME(TRUNC(MBSchedule[[#This Row],[Arrv.]]),60*(MBSchedule[[#This Row],[Arrv.]]-TRUNC(MBSchedule[[#This Row],[Arrv.]]))/0.6,0))</f>
        <v>0.40277777777777773</v>
      </c>
      <c r="M229" s="90" t="s">
        <v>33</v>
      </c>
      <c r="N229" s="90" t="s">
        <v>23</v>
      </c>
      <c r="O229" s="90" t="s">
        <v>26</v>
      </c>
      <c r="P229" s="152">
        <v>65</v>
      </c>
      <c r="Q229" s="123">
        <v>7.4</v>
      </c>
      <c r="R229" s="90"/>
      <c r="S229" s="123">
        <v>9.4</v>
      </c>
      <c r="T229" s="152"/>
      <c r="U229" s="152"/>
      <c r="V229" s="152"/>
      <c r="W229" s="152"/>
      <c r="X229" s="90"/>
      <c r="Y229" s="98"/>
      <c r="Z229" s="141" t="str" cm="1">
        <f t="array" ref="Z229">IF(
ISNUMBER(FIND("A",$B229)),
$B229 &amp; IF(ISNUMBER(FIND("A",     INDEX($B230:$B$3247,MATCH(FALSE,ISBLANK($B230:$B$3247),0)))),"", INDEX($B230:$B$3247,MATCH(FALSE,ISBLANK($B230:$B$3247),0))  ),$Z228
)</f>
        <v>GA10T1777</v>
      </c>
      <c r="AA229" s="140" t="str" cm="1">
        <f t="array" ref="AA229">IF(
ISNUMBER(FIND("A",$C229)),
$C229 &amp; IF(ISNUMBER(FIND("A",     INDEX($C230:$C$3247,MATCH(FALSE,ISBLANK($C230:$C$3247),0)))),"", INDEX($C230:$C$3247,MATCH(FALSE,ISBLANK($C230:$C$3247),0))  ),$AA228
)</f>
        <v>MB 29A</v>
      </c>
      <c r="AB229" s="90" t="e">
        <f>_xlfn.IFNA(VLOOKUP(MBSchedule[[#This Row],[ow]], ETMRoutes, 3, FALSE),VLOOKUP(MBSchedule[[#This Row],[re]], ETMRoutes, 3, FALSE))</f>
        <v>#REF!</v>
      </c>
      <c r="AC22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D22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E229" s="90" t="str">
        <f>IF(ISNA(VLOOKUP(MBSchedule[[#This Row],[ow]], ETMRoutes, 3, FALSE)),IF(ISNA(VLOOKUP(MBSchedule[[#This Row],[re]], ETMRoutes, 3, FALSE)),"U","R"), "O")</f>
        <v>O</v>
      </c>
    </row>
    <row r="230" spans="1:31">
      <c r="A230" s="104" t="str">
        <f t="shared" si="3"/>
        <v>MRG</v>
      </c>
      <c r="B230" s="90"/>
      <c r="C230" s="90"/>
      <c r="D230" s="140" t="str">
        <f>_xlfn.IFNA(VLOOKUP(MBSchedule[[#This Row],[From-a]],Loc2Code,2,FALSE),"")</f>
        <v>MRG</v>
      </c>
      <c r="E230" s="140" t="str">
        <f>_xlfn.IFNA(VLOOKUP(MBSchedule[[#This Row],[Via-a]],Loc2Code,2,FALSE),"")</f>
        <v>CNC</v>
      </c>
      <c r="F230" s="140" t="str">
        <f>_xlfn.IFNA(VLOOKUP(MBSchedule[[#This Row],[To-a]],Loc2Code,2,FALSE),"")</f>
        <v>PLL</v>
      </c>
      <c r="G230" s="140" t="str">
        <f>_xlfn.IFNA(VLOOKUP(MBSchedule[[#This Row],[From Code]],Code2Loc,2,FALSE),"")</f>
        <v>MARGAO</v>
      </c>
      <c r="H230" s="140" t="str">
        <f>_xlfn.IFNA(VLOOKUP(MBSchedule[[#This Row],[Via1 Code]],Code2Loc,2,FALSE),"")</f>
        <v>CANACONA</v>
      </c>
      <c r="I230" s="140" t="str">
        <f>_xlfn.IFNA(VLOOKUP(MBSchedule[[#This Row],[Destination Code]],Code2Loc,2,FALSE),"")</f>
        <v>POLLEM</v>
      </c>
      <c r="J230" s="122">
        <f>TIME(TRUNC(MBSchedule[[#This Row],[Dept.]]),60*(MBSchedule[[#This Row],[Dept.]]-TRUNC(MBSchedule[[#This Row],[Dept.]]))/0.6,0)</f>
        <v>0.4236111111111111</v>
      </c>
      <c r="K230" s="122" t="str">
        <f>IF(ISBLANK(MBSchedule[[#This Row],[Via Dep]]),"", TIME(TRUNC(MBSchedule[[#This Row],[Via Dep]]),60*(MBSchedule[[#This Row],[Via Dep]]-TRUNC(MBSchedule[[#This Row],[Via Dep]]))/0.6,0))</f>
        <v/>
      </c>
      <c r="L230" s="122">
        <f>IF(ISBLANK(MBSchedule[[#This Row],[Arrv.]]),"", TIME(TRUNC(MBSchedule[[#This Row],[Arrv.]]),60*(MBSchedule[[#This Row],[Arrv.]]-TRUNC(MBSchedule[[#This Row],[Arrv.]]))/0.6,0))</f>
        <v>0.50694444444444442</v>
      </c>
      <c r="M230" s="90" t="s">
        <v>26</v>
      </c>
      <c r="N230" s="90" t="s">
        <v>23</v>
      </c>
      <c r="O230" s="90" t="s">
        <v>33</v>
      </c>
      <c r="P230" s="152">
        <v>65</v>
      </c>
      <c r="Q230" s="123">
        <v>10.1</v>
      </c>
      <c r="R230" s="90"/>
      <c r="S230" s="123">
        <v>12.1</v>
      </c>
      <c r="T230" s="152"/>
      <c r="U230" s="152"/>
      <c r="V230" s="152"/>
      <c r="W230" s="152"/>
      <c r="X230" s="90"/>
      <c r="Y230" s="92"/>
      <c r="Z230" s="142" t="str" cm="1">
        <f t="array" ref="Z230">IF(
ISNUMBER(FIND("A",$B230)),
$B230 &amp; IF(ISNUMBER(FIND("A",     INDEX($B231:$B$3247,MATCH(FALSE,ISBLANK($B231:$B$3247),0)))),"", INDEX($B231:$B$3247,MATCH(FALSE,ISBLANK($B231:$B$3247),0))  ),$Z229
)</f>
        <v>GA10T1777</v>
      </c>
      <c r="AA230" s="140" t="str" cm="1">
        <f t="array" ref="AA230">IF(
ISNUMBER(FIND("A",$C230)),
$C230 &amp; IF(ISNUMBER(FIND("A",     INDEX($C231:$C$3247,MATCH(FALSE,ISBLANK($C231:$C$3247),0)))),"", INDEX($C231:$C$3247,MATCH(FALSE,ISBLANK($C231:$C$3247),0))  ),$AA229
)</f>
        <v>MB 29A</v>
      </c>
      <c r="AB230" s="90" t="e">
        <f>_xlfn.IFNA(VLOOKUP(MBSchedule[[#This Row],[ow]], ETMRoutes, 3, FALSE),VLOOKUP(MBSchedule[[#This Row],[re]], ETMRoutes, 3, FALSE))</f>
        <v>#REF!</v>
      </c>
      <c r="AC23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23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230" s="90" t="str">
        <f>IF(ISNA(VLOOKUP(MBSchedule[[#This Row],[ow]], ETMRoutes, 3, FALSE)),IF(ISNA(VLOOKUP(MBSchedule[[#This Row],[re]], ETMRoutes, 3, FALSE)),"U","R"), "O")</f>
        <v>O</v>
      </c>
    </row>
    <row r="231" spans="1:31">
      <c r="A231" s="104" t="str">
        <f t="shared" si="3"/>
        <v>MRG</v>
      </c>
      <c r="B231" s="90"/>
      <c r="C231" s="90"/>
      <c r="D231" s="140" t="str">
        <f>_xlfn.IFNA(VLOOKUP(MBSchedule[[#This Row],[From-a]],Loc2Code,2,FALSE),"")</f>
        <v>PLL</v>
      </c>
      <c r="E231" s="140" t="str">
        <f>_xlfn.IFNA(VLOOKUP(MBSchedule[[#This Row],[Via-a]],Loc2Code,2,FALSE),"")</f>
        <v>CNC</v>
      </c>
      <c r="F231" s="140" t="str">
        <f>_xlfn.IFNA(VLOOKUP(MBSchedule[[#This Row],[To-a]],Loc2Code,2,FALSE),"")</f>
        <v>MRG</v>
      </c>
      <c r="G231" s="140" t="str">
        <f>_xlfn.IFNA(VLOOKUP(MBSchedule[[#This Row],[From Code]],Code2Loc,2,FALSE),"")</f>
        <v>POLLEM</v>
      </c>
      <c r="H231" s="140" t="str">
        <f>_xlfn.IFNA(VLOOKUP(MBSchedule[[#This Row],[Via1 Code]],Code2Loc,2,FALSE),"")</f>
        <v>CANACONA</v>
      </c>
      <c r="I231" s="140" t="str">
        <f>_xlfn.IFNA(VLOOKUP(MBSchedule[[#This Row],[Destination Code]],Code2Loc,2,FALSE),"")</f>
        <v>MARGAO</v>
      </c>
      <c r="J231" s="122">
        <f>TIME(TRUNC(MBSchedule[[#This Row],[Dept.]]),60*(MBSchedule[[#This Row],[Dept.]]-TRUNC(MBSchedule[[#This Row],[Dept.]]))/0.6,0)</f>
        <v>0.53819444444444442</v>
      </c>
      <c r="K231" s="122" t="str">
        <f>IF(ISBLANK(MBSchedule[[#This Row],[Via Dep]]),"", TIME(TRUNC(MBSchedule[[#This Row],[Via Dep]]),60*(MBSchedule[[#This Row],[Via Dep]]-TRUNC(MBSchedule[[#This Row],[Via Dep]]))/0.6,0))</f>
        <v/>
      </c>
      <c r="L231" s="122">
        <f>IF(ISBLANK(MBSchedule[[#This Row],[Arrv.]]),"", TIME(TRUNC(MBSchedule[[#This Row],[Arrv.]]),60*(MBSchedule[[#This Row],[Arrv.]]-TRUNC(MBSchedule[[#This Row],[Arrv.]]))/0.6,0))</f>
        <v>0.62152777777777779</v>
      </c>
      <c r="M231" s="90" t="s">
        <v>33</v>
      </c>
      <c r="N231" s="90" t="s">
        <v>23</v>
      </c>
      <c r="O231" s="90" t="s">
        <v>26</v>
      </c>
      <c r="P231" s="152">
        <v>65</v>
      </c>
      <c r="Q231" s="123">
        <v>12.55</v>
      </c>
      <c r="R231" s="90"/>
      <c r="S231" s="123">
        <v>14.55</v>
      </c>
      <c r="T231" s="152"/>
      <c r="U231" s="152"/>
      <c r="V231" s="152"/>
      <c r="W231" s="153"/>
      <c r="X231" s="90"/>
      <c r="Y231" s="101"/>
      <c r="Z231" s="143" t="str" cm="1">
        <f t="array" ref="Z231">IF(
ISNUMBER(FIND("A",$B231)),
$B231 &amp; IF(ISNUMBER(FIND("A",     INDEX($B232:$B$3247,MATCH(FALSE,ISBLANK($B232:$B$3247),0)))),"", INDEX($B232:$B$3247,MATCH(FALSE,ISBLANK($B232:$B$3247),0))  ),$Z230
)</f>
        <v>GA10T1777</v>
      </c>
      <c r="AA231" s="140" t="str" cm="1">
        <f t="array" ref="AA231">IF(
ISNUMBER(FIND("A",$C231)),
$C231 &amp; IF(ISNUMBER(FIND("A",     INDEX($C232:$C$3247,MATCH(FALSE,ISBLANK($C232:$C$3247),0)))),"", INDEX($C232:$C$3247,MATCH(FALSE,ISBLANK($C232:$C$3247),0))  ),$AA230
)</f>
        <v>MB 29A</v>
      </c>
      <c r="AB231" s="90" t="e">
        <f>_xlfn.IFNA(VLOOKUP(MBSchedule[[#This Row],[ow]], ETMRoutes, 3, FALSE),VLOOKUP(MBSchedule[[#This Row],[re]], ETMRoutes, 3, FALSE))</f>
        <v>#REF!</v>
      </c>
      <c r="AC23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D23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E231" s="90" t="str">
        <f>IF(ISNA(VLOOKUP(MBSchedule[[#This Row],[ow]], ETMRoutes, 3, FALSE)),IF(ISNA(VLOOKUP(MBSchedule[[#This Row],[re]], ETMRoutes, 3, FALSE)),"U","R"), "O")</f>
        <v>O</v>
      </c>
    </row>
    <row r="232" spans="1:31">
      <c r="A232" s="104" t="str">
        <f t="shared" si="3"/>
        <v>MRG</v>
      </c>
      <c r="B232" s="90"/>
      <c r="C232" s="90"/>
      <c r="D232" s="140" t="str">
        <f>_xlfn.IFNA(VLOOKUP(MBSchedule[[#This Row],[From-a]],Loc2Code,2,FALSE),"")</f>
        <v>MRG</v>
      </c>
      <c r="E232" s="140" t="str">
        <f>_xlfn.IFNA(VLOOKUP(MBSchedule[[#This Row],[Via-a]],Loc2Code,2,FALSE),"")</f>
        <v>CNC</v>
      </c>
      <c r="F232" s="140" t="str">
        <f>_xlfn.IFNA(VLOOKUP(MBSchedule[[#This Row],[To-a]],Loc2Code,2,FALSE),"")</f>
        <v>PLL</v>
      </c>
      <c r="G232" s="140" t="str">
        <f>_xlfn.IFNA(VLOOKUP(MBSchedule[[#This Row],[From Code]],Code2Loc,2,FALSE),"")</f>
        <v>MARGAO</v>
      </c>
      <c r="H232" s="140" t="str">
        <f>_xlfn.IFNA(VLOOKUP(MBSchedule[[#This Row],[Via1 Code]],Code2Loc,2,FALSE),"")</f>
        <v>CANACONA</v>
      </c>
      <c r="I232" s="140" t="str">
        <f>_xlfn.IFNA(VLOOKUP(MBSchedule[[#This Row],[Destination Code]],Code2Loc,2,FALSE),"")</f>
        <v>POLLEM</v>
      </c>
      <c r="J232" s="122">
        <f>TIME(TRUNC(MBSchedule[[#This Row],[Dept.]]),60*(MBSchedule[[#This Row],[Dept.]]-TRUNC(MBSchedule[[#This Row],[Dept.]]))/0.6,0)</f>
        <v>0.67361111111111116</v>
      </c>
      <c r="K232" s="122" t="str">
        <f>IF(ISBLANK(MBSchedule[[#This Row],[Via Dep]]),"", TIME(TRUNC(MBSchedule[[#This Row],[Via Dep]]),60*(MBSchedule[[#This Row],[Via Dep]]-TRUNC(MBSchedule[[#This Row],[Via Dep]]))/0.6,0))</f>
        <v/>
      </c>
      <c r="L232" s="122">
        <f>IF(ISBLANK(MBSchedule[[#This Row],[Arrv.]]),"", TIME(TRUNC(MBSchedule[[#This Row],[Arrv.]]),60*(MBSchedule[[#This Row],[Arrv.]]-TRUNC(MBSchedule[[#This Row],[Arrv.]]))/0.6,0))</f>
        <v>0.75</v>
      </c>
      <c r="M232" s="90" t="s">
        <v>26</v>
      </c>
      <c r="N232" s="90" t="s">
        <v>23</v>
      </c>
      <c r="O232" s="90" t="s">
        <v>33</v>
      </c>
      <c r="P232" s="152">
        <v>65</v>
      </c>
      <c r="Q232" s="123">
        <v>16.100000000000001</v>
      </c>
      <c r="R232" s="90"/>
      <c r="S232" s="123">
        <v>18</v>
      </c>
      <c r="T232" s="152"/>
      <c r="U232" s="152"/>
      <c r="V232" s="152"/>
      <c r="W232" s="152"/>
      <c r="X232" s="90"/>
      <c r="Y232" s="101"/>
      <c r="Z232" s="143" t="str" cm="1">
        <f t="array" ref="Z232">IF(
ISNUMBER(FIND("A",$B232)),
$B232 &amp; IF(ISNUMBER(FIND("A",     INDEX($B233:$B$3247,MATCH(FALSE,ISBLANK($B233:$B$3247),0)))),"", INDEX($B233:$B$3247,MATCH(FALSE,ISBLANK($B233:$B$3247),0))  ),$Z231
)</f>
        <v>GA10T1777</v>
      </c>
      <c r="AA232" s="140" t="str" cm="1">
        <f t="array" ref="AA232">IF(
ISNUMBER(FIND("A",$C232)),
$C232 &amp; IF(ISNUMBER(FIND("A",     INDEX($C233:$C$3247,MATCH(FALSE,ISBLANK($C233:$C$3247),0)))),"", INDEX($C233:$C$3247,MATCH(FALSE,ISBLANK($C233:$C$3247),0))  ),$AA231
)</f>
        <v>MB 29A</v>
      </c>
      <c r="AB232" s="90" t="e">
        <f>_xlfn.IFNA(VLOOKUP(MBSchedule[[#This Row],[ow]], ETMRoutes, 3, FALSE),VLOOKUP(MBSchedule[[#This Row],[re]], ETMRoutes, 3, FALSE))</f>
        <v>#REF!</v>
      </c>
      <c r="AC23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23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232" s="90" t="str">
        <f>IF(ISNA(VLOOKUP(MBSchedule[[#This Row],[ow]], ETMRoutes, 3, FALSE)),IF(ISNA(VLOOKUP(MBSchedule[[#This Row],[re]], ETMRoutes, 3, FALSE)),"U","R"), "O")</f>
        <v>O</v>
      </c>
    </row>
    <row r="233" spans="1:31">
      <c r="A233" s="104" t="str">
        <f t="shared" si="3"/>
        <v>MRG</v>
      </c>
      <c r="B233" s="90"/>
      <c r="C233" s="90"/>
      <c r="D233" s="140" t="str">
        <f>_xlfn.IFNA(VLOOKUP(MBSchedule[[#This Row],[From-a]],Loc2Code,2,FALSE),"")</f>
        <v>PLL</v>
      </c>
      <c r="E233" s="140" t="str">
        <f>_xlfn.IFNA(VLOOKUP(MBSchedule[[#This Row],[Via-a]],Loc2Code,2,FALSE),"")</f>
        <v>CNC</v>
      </c>
      <c r="F233" s="140" t="str">
        <f>_xlfn.IFNA(VLOOKUP(MBSchedule[[#This Row],[To-a]],Loc2Code,2,FALSE),"")</f>
        <v>MRG</v>
      </c>
      <c r="G233" s="140" t="str">
        <f>_xlfn.IFNA(VLOOKUP(MBSchedule[[#This Row],[From Code]],Code2Loc,2,FALSE),"")</f>
        <v>POLLEM</v>
      </c>
      <c r="H233" s="140" t="str">
        <f>_xlfn.IFNA(VLOOKUP(MBSchedule[[#This Row],[Via1 Code]],Code2Loc,2,FALSE),"")</f>
        <v>CANACONA</v>
      </c>
      <c r="I233" s="140" t="str">
        <f>_xlfn.IFNA(VLOOKUP(MBSchedule[[#This Row],[Destination Code]],Code2Loc,2,FALSE),"")</f>
        <v>MARGAO</v>
      </c>
      <c r="J233" s="122">
        <f>TIME(TRUNC(MBSchedule[[#This Row],[Dept.]]),60*(MBSchedule[[#This Row],[Dept.]]-TRUNC(MBSchedule[[#This Row],[Dept.]]))/0.6,0)</f>
        <v>0.75</v>
      </c>
      <c r="K233" s="122" t="str">
        <f>IF(ISBLANK(MBSchedule[[#This Row],[Via Dep]]),"", TIME(TRUNC(MBSchedule[[#This Row],[Via Dep]]),60*(MBSchedule[[#This Row],[Via Dep]]-TRUNC(MBSchedule[[#This Row],[Via Dep]]))/0.6,0))</f>
        <v/>
      </c>
      <c r="L233" s="122">
        <f>IF(ISBLANK(MBSchedule[[#This Row],[Arrv.]]),"", TIME(TRUNC(MBSchedule[[#This Row],[Arrv.]]),60*(MBSchedule[[#This Row],[Arrv.]]-TRUNC(MBSchedule[[#This Row],[Arrv.]]))/0.6,0))</f>
        <v>0.83333333333333337</v>
      </c>
      <c r="M233" s="90" t="s">
        <v>33</v>
      </c>
      <c r="N233" s="90" t="s">
        <v>23</v>
      </c>
      <c r="O233" s="90" t="s">
        <v>26</v>
      </c>
      <c r="P233" s="152">
        <v>65</v>
      </c>
      <c r="Q233" s="123">
        <v>18</v>
      </c>
      <c r="R233" s="90"/>
      <c r="S233" s="123">
        <v>20</v>
      </c>
      <c r="T233" s="152"/>
      <c r="U233" s="152"/>
      <c r="V233" s="152"/>
      <c r="W233" s="152"/>
      <c r="X233" s="90"/>
      <c r="Y233" s="92" t="s">
        <v>45</v>
      </c>
      <c r="Z233" s="142" t="str" cm="1">
        <f t="array" ref="Z233">IF(
ISNUMBER(FIND("A",$B233)),
$B233 &amp; IF(ISNUMBER(FIND("A",     INDEX($B234:$B$3247,MATCH(FALSE,ISBLANK($B234:$B$3247),0)))),"", INDEX($B234:$B$3247,MATCH(FALSE,ISBLANK($B234:$B$3247),0))  ),$Z232
)</f>
        <v>GA10T1777</v>
      </c>
      <c r="AA233" s="140" t="str" cm="1">
        <f t="array" ref="AA233">IF(
ISNUMBER(FIND("A",$C233)),
$C233 &amp; IF(ISNUMBER(FIND("A",     INDEX($C234:$C$3247,MATCH(FALSE,ISBLANK($C234:$C$3247),0)))),"", INDEX($C234:$C$3247,MATCH(FALSE,ISBLANK($C234:$C$3247),0))  ),$AA232
)</f>
        <v>MB 29A</v>
      </c>
      <c r="AB233" s="90" t="e">
        <f>_xlfn.IFNA(VLOOKUP(MBSchedule[[#This Row],[ow]], ETMRoutes, 3, FALSE),VLOOKUP(MBSchedule[[#This Row],[re]], ETMRoutes, 3, FALSE))</f>
        <v>#REF!</v>
      </c>
      <c r="AC23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D23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E233" s="90" t="str">
        <f>IF(ISNA(VLOOKUP(MBSchedule[[#This Row],[ow]], ETMRoutes, 3, FALSE)),IF(ISNA(VLOOKUP(MBSchedule[[#This Row],[re]], ETMRoutes, 3, FALSE)),"U","R"), "O")</f>
        <v>O</v>
      </c>
    </row>
    <row r="234" spans="1:31">
      <c r="A234" s="104" t="str">
        <f t="shared" si="3"/>
        <v>MRG</v>
      </c>
      <c r="B234" s="90"/>
      <c r="C234" s="90"/>
      <c r="D234" s="140" t="str">
        <f>_xlfn.IFNA(VLOOKUP(MBSchedule[[#This Row],[From-a]],Loc2Code,2,FALSE),"")</f>
        <v>MRG</v>
      </c>
      <c r="E234" s="140" t="str">
        <f>_xlfn.IFNA(VLOOKUP(MBSchedule[[#This Row],[Via-a]],Loc2Code,2,FALSE),"")</f>
        <v>CNC</v>
      </c>
      <c r="F234" s="140" t="str">
        <f>_xlfn.IFNA(VLOOKUP(MBSchedule[[#This Row],[To-a]],Loc2Code,2,FALSE),"")</f>
        <v>CUN</v>
      </c>
      <c r="G234" s="140" t="str">
        <f>_xlfn.IFNA(VLOOKUP(MBSchedule[[#This Row],[From Code]],Code2Loc,2,FALSE),"")</f>
        <v>MARGAO</v>
      </c>
      <c r="H234" s="140" t="str">
        <f>_xlfn.IFNA(VLOOKUP(MBSchedule[[#This Row],[Via1 Code]],Code2Loc,2,FALSE),"")</f>
        <v>CANACONA</v>
      </c>
      <c r="I234" s="140" t="str">
        <f>_xlfn.IFNA(VLOOKUP(MBSchedule[[#This Row],[Destination Code]],Code2Loc,2,FALSE),"")</f>
        <v>CUNCOLIM</v>
      </c>
      <c r="J234" s="122">
        <f>TIME(TRUNC(MBSchedule[[#This Row],[Dept.]]),60*(MBSchedule[[#This Row],[Dept.]]-TRUNC(MBSchedule[[#This Row],[Dept.]]))/0.6,0)</f>
        <v>0.85763888888888884</v>
      </c>
      <c r="K234" s="122" t="str">
        <f>IF(ISBLANK(MBSchedule[[#This Row],[Via Dep]]),"", TIME(TRUNC(MBSchedule[[#This Row],[Via Dep]]),60*(MBSchedule[[#This Row],[Via Dep]]-TRUNC(MBSchedule[[#This Row],[Via Dep]]))/0.6,0))</f>
        <v/>
      </c>
      <c r="L234" s="122">
        <f>IF(ISBLANK(MBSchedule[[#This Row],[Arrv.]]),"", TIME(TRUNC(MBSchedule[[#This Row],[Arrv.]]),60*(MBSchedule[[#This Row],[Arrv.]]-TRUNC(MBSchedule[[#This Row],[Arrv.]]))/0.6,0))</f>
        <v>0.875</v>
      </c>
      <c r="M234" s="90" t="s">
        <v>26</v>
      </c>
      <c r="N234" s="90" t="s">
        <v>23</v>
      </c>
      <c r="O234" s="90" t="s">
        <v>25</v>
      </c>
      <c r="P234" s="152">
        <v>14</v>
      </c>
      <c r="Q234" s="123">
        <v>20.350000000000001</v>
      </c>
      <c r="R234" s="90"/>
      <c r="S234" s="123">
        <v>21</v>
      </c>
      <c r="T234" s="152">
        <v>1</v>
      </c>
      <c r="U234" s="152">
        <v>1</v>
      </c>
      <c r="V234" s="152"/>
      <c r="W234" s="152"/>
      <c r="X234" s="90">
        <f>SUM(P227:P234)</f>
        <v>418</v>
      </c>
      <c r="Y234" s="101" t="s">
        <v>134</v>
      </c>
      <c r="Z234" s="143" t="str" cm="1">
        <f t="array" ref="Z234">IF(
ISNUMBER(FIND("A",$B234)),
$B234 &amp; IF(ISNUMBER(FIND("A",     INDEX($B235:$B$3247,MATCH(FALSE,ISBLANK($B235:$B$3247),0)))),"", INDEX($B235:$B$3247,MATCH(FALSE,ISBLANK($B235:$B$3247),0))  ),$Z233
)</f>
        <v>GA10T1777</v>
      </c>
      <c r="AA234" s="140" t="str" cm="1">
        <f t="array" ref="AA234">IF(
ISNUMBER(FIND("A",$C234)),
$C234 &amp; IF(ISNUMBER(FIND("A",     INDEX($C235:$C$3247,MATCH(FALSE,ISBLANK($C235:$C$3247),0)))),"", INDEX($C235:$C$3247,MATCH(FALSE,ISBLANK($C235:$C$3247),0))  ),$AA233
)</f>
        <v>MB 29A</v>
      </c>
      <c r="AB234" s="90" t="e">
        <f>_xlfn.IFNA(VLOOKUP(MBSchedule[[#This Row],[ow]], ETMRoutes, 3, FALSE),VLOOKUP(MBSchedule[[#This Row],[re]], ETMRoutes, 3, FALSE))</f>
        <v>#REF!</v>
      </c>
      <c r="AC23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MRG:*:CUN-*CNC-*MRG*</v>
      </c>
      <c r="AD23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MRG:*:MRG-*CNC-*CUN*</v>
      </c>
      <c r="AE234" s="90" t="str">
        <f>IF(ISNA(VLOOKUP(MBSchedule[[#This Row],[ow]], ETMRoutes, 3, FALSE)),IF(ISNA(VLOOKUP(MBSchedule[[#This Row],[re]], ETMRoutes, 3, FALSE)),"U","R"), "O")</f>
        <v>O</v>
      </c>
    </row>
    <row r="235" spans="1:31">
      <c r="A235" s="104" t="str">
        <f t="shared" si="3"/>
        <v>MRG</v>
      </c>
      <c r="B235" s="90" t="s">
        <v>135</v>
      </c>
      <c r="C235" s="90" t="s">
        <v>136</v>
      </c>
      <c r="D235" s="140" t="str">
        <f>_xlfn.IFNA(VLOOKUP(MBSchedule[[#This Row],[From-a]],Loc2Code,2,FALSE),"")</f>
        <v>CUN</v>
      </c>
      <c r="E235" s="140" t="str">
        <f>_xlfn.IFNA(VLOOKUP(MBSchedule[[#This Row],[Via-a]],Loc2Code,2,FALSE),"")</f>
        <v/>
      </c>
      <c r="F235" s="140" t="str">
        <f>_xlfn.IFNA(VLOOKUP(MBSchedule[[#This Row],[To-a]],Loc2Code,2,FALSE),"")</f>
        <v>MRG</v>
      </c>
      <c r="G235" s="140" t="str">
        <f>_xlfn.IFNA(VLOOKUP(MBSchedule[[#This Row],[From Code]],Code2Loc,2,FALSE),"")</f>
        <v>CUNCOLIM</v>
      </c>
      <c r="H235" s="140" t="str">
        <f>_xlfn.IFNA(VLOOKUP(MBSchedule[[#This Row],[Via1 Code]],Code2Loc,2,FALSE),"")</f>
        <v/>
      </c>
      <c r="I235" s="140" t="str">
        <f>_xlfn.IFNA(VLOOKUP(MBSchedule[[#This Row],[Destination Code]],Code2Loc,2,FALSE),"")</f>
        <v>MARGAO</v>
      </c>
      <c r="J235" s="122">
        <f>TIME(TRUNC(MBSchedule[[#This Row],[Dept.]]),60*(MBSchedule[[#This Row],[Dept.]]-TRUNC(MBSchedule[[#This Row],[Dept.]]))/0.6,0)</f>
        <v>0.25</v>
      </c>
      <c r="K235" s="122" t="str">
        <f>IF(ISBLANK(MBSchedule[[#This Row],[Via Dep]]),"", TIME(TRUNC(MBSchedule[[#This Row],[Via Dep]]),60*(MBSchedule[[#This Row],[Via Dep]]-TRUNC(MBSchedule[[#This Row],[Via Dep]]))/0.6,0))</f>
        <v/>
      </c>
      <c r="L235" s="122">
        <f>IF(ISBLANK(MBSchedule[[#This Row],[Arrv.]]),"", TIME(TRUNC(MBSchedule[[#This Row],[Arrv.]]),60*(MBSchedule[[#This Row],[Arrv.]]-TRUNC(MBSchedule[[#This Row],[Arrv.]]))/0.6,0))</f>
        <v>0.2673611111111111</v>
      </c>
      <c r="M235" s="90" t="s">
        <v>25</v>
      </c>
      <c r="N235" s="90"/>
      <c r="O235" s="90" t="s">
        <v>26</v>
      </c>
      <c r="P235" s="152">
        <v>14</v>
      </c>
      <c r="Q235" s="123">
        <v>6</v>
      </c>
      <c r="R235" s="123"/>
      <c r="S235" s="123">
        <v>6.25</v>
      </c>
      <c r="T235" s="152"/>
      <c r="U235" s="152"/>
      <c r="V235" s="152"/>
      <c r="W235" s="152"/>
      <c r="X235" s="90"/>
      <c r="Y235" s="98"/>
      <c r="Z235" s="141" t="str" cm="1">
        <f t="array" ref="Z235">IF(
ISNUMBER(FIND("A",$B235)),
$B235 &amp; IF(ISNUMBER(FIND("A",     INDEX($B236:$B$3247,MATCH(FALSE,ISBLANK($B236:$B$3247),0)))),"", INDEX($B236:$B$3247,MATCH(FALSE,ISBLANK($B236:$B$3247),0))  ),$Z234
)</f>
        <v>GA02T4889</v>
      </c>
      <c r="AA235" s="140" t="str" cm="1">
        <f t="array" ref="AA235">IF(
ISNUMBER(FIND("A",$C235)),
$C235 &amp; IF(ISNUMBER(FIND("A",     INDEX($C236:$C$3247,MATCH(FALSE,ISBLANK($C236:$C$3247),0)))),"", INDEX($C236:$C$3247,MATCH(FALSE,ISBLANK($C236:$C$3247),0))  ),$AA234
)</f>
        <v>MB 30A</v>
      </c>
      <c r="AB235" s="90" t="e">
        <f>_xlfn.IFNA(VLOOKUP(MBSchedule[[#This Row],[ow]], ETMRoutes, 3, FALSE),VLOOKUP(MBSchedule[[#This Row],[re]], ETMRoutes, 3, FALSE))</f>
        <v>#REF!</v>
      </c>
      <c r="AC23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MRG:*:MRG-*CUN*</v>
      </c>
      <c r="AD23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MRG:*:CUN-*MRG*</v>
      </c>
      <c r="AE235" s="90" t="str">
        <f>IF(ISNA(VLOOKUP(MBSchedule[[#This Row],[ow]], ETMRoutes, 3, FALSE)),IF(ISNA(VLOOKUP(MBSchedule[[#This Row],[re]], ETMRoutes, 3, FALSE)),"U","R"), "O")</f>
        <v>O</v>
      </c>
    </row>
    <row r="236" spans="1:31">
      <c r="A236" s="104" t="str">
        <f t="shared" si="3"/>
        <v>MRG</v>
      </c>
      <c r="B236" s="90"/>
      <c r="C236" s="90"/>
      <c r="D236" s="140" t="str">
        <f>_xlfn.IFNA(VLOOKUP(MBSchedule[[#This Row],[From-a]],Loc2Code,2,FALSE),"")</f>
        <v>MRG</v>
      </c>
      <c r="E236" s="140" t="str">
        <f>_xlfn.IFNA(VLOOKUP(MBSchedule[[#This Row],[Via-a]],Loc2Code,2,FALSE),"")</f>
        <v>CNC</v>
      </c>
      <c r="F236" s="140" t="str">
        <f>_xlfn.IFNA(VLOOKUP(MBSchedule[[#This Row],[To-a]],Loc2Code,2,FALSE),"")</f>
        <v>PLL</v>
      </c>
      <c r="G236" s="140" t="str">
        <f>_xlfn.IFNA(VLOOKUP(MBSchedule[[#This Row],[From Code]],Code2Loc,2,FALSE),"")</f>
        <v>MARGAO</v>
      </c>
      <c r="H236" s="140" t="str">
        <f>_xlfn.IFNA(VLOOKUP(MBSchedule[[#This Row],[Via1 Code]],Code2Loc,2,FALSE),"")</f>
        <v>CANACONA</v>
      </c>
      <c r="I236" s="140" t="str">
        <f>_xlfn.IFNA(VLOOKUP(MBSchedule[[#This Row],[Destination Code]],Code2Loc,2,FALSE),"")</f>
        <v>POLLEM</v>
      </c>
      <c r="J236" s="122">
        <f>TIME(TRUNC(MBSchedule[[#This Row],[Dept.]]),60*(MBSchedule[[#This Row],[Dept.]]-TRUNC(MBSchedule[[#This Row],[Dept.]]))/0.6,0)</f>
        <v>0.27083333333333331</v>
      </c>
      <c r="K236" s="122" t="str">
        <f>IF(ISBLANK(MBSchedule[[#This Row],[Via Dep]]),"", TIME(TRUNC(MBSchedule[[#This Row],[Via Dep]]),60*(MBSchedule[[#This Row],[Via Dep]]-TRUNC(MBSchedule[[#This Row],[Via Dep]]))/0.6,0))</f>
        <v/>
      </c>
      <c r="L236" s="122">
        <f>IF(ISBLANK(MBSchedule[[#This Row],[Arrv.]]),"", TIME(TRUNC(MBSchedule[[#This Row],[Arrv.]]),60*(MBSchedule[[#This Row],[Arrv.]]-TRUNC(MBSchedule[[#This Row],[Arrv.]]))/0.6,0))</f>
        <v>0.35416666666666669</v>
      </c>
      <c r="M236" s="90" t="s">
        <v>26</v>
      </c>
      <c r="N236" s="90" t="s">
        <v>23</v>
      </c>
      <c r="O236" s="90" t="s">
        <v>33</v>
      </c>
      <c r="P236" s="152">
        <v>65</v>
      </c>
      <c r="Q236" s="123">
        <v>6.3</v>
      </c>
      <c r="R236" s="90"/>
      <c r="S236" s="123">
        <v>8.3000000000000007</v>
      </c>
      <c r="T236" s="152"/>
      <c r="U236" s="152"/>
      <c r="V236" s="152"/>
      <c r="W236" s="152"/>
      <c r="X236" s="90"/>
      <c r="Y236" s="98"/>
      <c r="Z236" s="141" t="str" cm="1">
        <f t="array" ref="Z236">IF(
ISNUMBER(FIND("A",$B236)),
$B236 &amp; IF(ISNUMBER(FIND("A",     INDEX($B237:$B$3247,MATCH(FALSE,ISBLANK($B237:$B$3247),0)))),"", INDEX($B237:$B$3247,MATCH(FALSE,ISBLANK($B237:$B$3247),0))  ),$Z235
)</f>
        <v>GA02T4889</v>
      </c>
      <c r="AA236" s="140" t="str" cm="1">
        <f t="array" ref="AA236">IF(
ISNUMBER(FIND("A",$C236)),
$C236 &amp; IF(ISNUMBER(FIND("A",     INDEX($C237:$C$3247,MATCH(FALSE,ISBLANK($C237:$C$3247),0)))),"", INDEX($C237:$C$3247,MATCH(FALSE,ISBLANK($C237:$C$3247),0))  ),$AA235
)</f>
        <v>MB 30A</v>
      </c>
      <c r="AB236" s="90" t="e">
        <f>_xlfn.IFNA(VLOOKUP(MBSchedule[[#This Row],[ow]], ETMRoutes, 3, FALSE),VLOOKUP(MBSchedule[[#This Row],[re]], ETMRoutes, 3, FALSE))</f>
        <v>#REF!</v>
      </c>
      <c r="AC23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23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236" s="90" t="str">
        <f>IF(ISNA(VLOOKUP(MBSchedule[[#This Row],[ow]], ETMRoutes, 3, FALSE)),IF(ISNA(VLOOKUP(MBSchedule[[#This Row],[re]], ETMRoutes, 3, FALSE)),"U","R"), "O")</f>
        <v>O</v>
      </c>
    </row>
    <row r="237" spans="1:31">
      <c r="A237" s="104" t="str">
        <f t="shared" si="3"/>
        <v>MRG</v>
      </c>
      <c r="B237" s="90"/>
      <c r="C237" s="90"/>
      <c r="D237" s="140" t="str">
        <f>_xlfn.IFNA(VLOOKUP(MBSchedule[[#This Row],[From-a]],Loc2Code,2,FALSE),"")</f>
        <v>PLL</v>
      </c>
      <c r="E237" s="140" t="str">
        <f>_xlfn.IFNA(VLOOKUP(MBSchedule[[#This Row],[Via-a]],Loc2Code,2,FALSE),"")</f>
        <v>CNC</v>
      </c>
      <c r="F237" s="140" t="str">
        <f>_xlfn.IFNA(VLOOKUP(MBSchedule[[#This Row],[To-a]],Loc2Code,2,FALSE),"")</f>
        <v>MRG</v>
      </c>
      <c r="G237" s="140" t="str">
        <f>_xlfn.IFNA(VLOOKUP(MBSchedule[[#This Row],[From Code]],Code2Loc,2,FALSE),"")</f>
        <v>POLLEM</v>
      </c>
      <c r="H237" s="140" t="str">
        <f>_xlfn.IFNA(VLOOKUP(MBSchedule[[#This Row],[Via1 Code]],Code2Loc,2,FALSE),"")</f>
        <v>CANACONA</v>
      </c>
      <c r="I237" s="140" t="str">
        <f>_xlfn.IFNA(VLOOKUP(MBSchedule[[#This Row],[Destination Code]],Code2Loc,2,FALSE),"")</f>
        <v>MARGAO</v>
      </c>
      <c r="J237" s="122">
        <f>TIME(TRUNC(MBSchedule[[#This Row],[Dept.]]),60*(MBSchedule[[#This Row],[Dept.]]-TRUNC(MBSchedule[[#This Row],[Dept.]]))/0.6,0)</f>
        <v>0.38541666666666669</v>
      </c>
      <c r="K237" s="122" t="str">
        <f>IF(ISBLANK(MBSchedule[[#This Row],[Via Dep]]),"", TIME(TRUNC(MBSchedule[[#This Row],[Via Dep]]),60*(MBSchedule[[#This Row],[Via Dep]]-TRUNC(MBSchedule[[#This Row],[Via Dep]]))/0.6,0))</f>
        <v/>
      </c>
      <c r="L237" s="122">
        <f>IF(ISBLANK(MBSchedule[[#This Row],[Arrv.]]),"", TIME(TRUNC(MBSchedule[[#This Row],[Arrv.]]),60*(MBSchedule[[#This Row],[Arrv.]]-TRUNC(MBSchedule[[#This Row],[Arrv.]]))/0.6,0))</f>
        <v>0.46875</v>
      </c>
      <c r="M237" s="90" t="s">
        <v>33</v>
      </c>
      <c r="N237" s="90" t="s">
        <v>23</v>
      </c>
      <c r="O237" s="90" t="s">
        <v>26</v>
      </c>
      <c r="P237" s="152">
        <v>65</v>
      </c>
      <c r="Q237" s="123">
        <v>9.15</v>
      </c>
      <c r="R237" s="90"/>
      <c r="S237" s="123">
        <v>11.15</v>
      </c>
      <c r="T237" s="152"/>
      <c r="U237" s="152"/>
      <c r="V237" s="152"/>
      <c r="W237" s="152"/>
      <c r="X237" s="90"/>
      <c r="Y237" s="98"/>
      <c r="Z237" s="141" t="str" cm="1">
        <f t="array" ref="Z237">IF(
ISNUMBER(FIND("A",$B237)),
$B237 &amp; IF(ISNUMBER(FIND("A",     INDEX($B238:$B$3247,MATCH(FALSE,ISBLANK($B238:$B$3247),0)))),"", INDEX($B238:$B$3247,MATCH(FALSE,ISBLANK($B238:$B$3247),0))  ),$Z236
)</f>
        <v>GA02T4889</v>
      </c>
      <c r="AA237" s="140" t="str" cm="1">
        <f t="array" ref="AA237">IF(
ISNUMBER(FIND("A",$C237)),
$C237 &amp; IF(ISNUMBER(FIND("A",     INDEX($C238:$C$3247,MATCH(FALSE,ISBLANK($C238:$C$3247),0)))),"", INDEX($C238:$C$3247,MATCH(FALSE,ISBLANK($C238:$C$3247),0))  ),$AA236
)</f>
        <v>MB 30A</v>
      </c>
      <c r="AB237" s="90" t="e">
        <f>_xlfn.IFNA(VLOOKUP(MBSchedule[[#This Row],[ow]], ETMRoutes, 3, FALSE),VLOOKUP(MBSchedule[[#This Row],[re]], ETMRoutes, 3, FALSE))</f>
        <v>#REF!</v>
      </c>
      <c r="AC23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D23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E237" s="90" t="str">
        <f>IF(ISNA(VLOOKUP(MBSchedule[[#This Row],[ow]], ETMRoutes, 3, FALSE)),IF(ISNA(VLOOKUP(MBSchedule[[#This Row],[re]], ETMRoutes, 3, FALSE)),"U","R"), "O")</f>
        <v>O</v>
      </c>
    </row>
    <row r="238" spans="1:31" ht="15.75" customHeight="1">
      <c r="A238" s="104" t="str">
        <f t="shared" si="3"/>
        <v>MRG</v>
      </c>
      <c r="B238" s="90"/>
      <c r="C238" s="90"/>
      <c r="D238" s="140" t="str">
        <f>_xlfn.IFNA(VLOOKUP(MBSchedule[[#This Row],[From-a]],Loc2Code,2,FALSE),"")</f>
        <v>MRG</v>
      </c>
      <c r="E238" s="140" t="str">
        <f>_xlfn.IFNA(VLOOKUP(MBSchedule[[#This Row],[Via-a]],Loc2Code,2,FALSE),"")</f>
        <v>CNC</v>
      </c>
      <c r="F238" s="140" t="str">
        <f>_xlfn.IFNA(VLOOKUP(MBSchedule[[#This Row],[To-a]],Loc2Code,2,FALSE),"")</f>
        <v>PLL</v>
      </c>
      <c r="G238" s="140" t="str">
        <f>_xlfn.IFNA(VLOOKUP(MBSchedule[[#This Row],[From Code]],Code2Loc,2,FALSE),"")</f>
        <v>MARGAO</v>
      </c>
      <c r="H238" s="140" t="str">
        <f>_xlfn.IFNA(VLOOKUP(MBSchedule[[#This Row],[Via1 Code]],Code2Loc,2,FALSE),"")</f>
        <v>CANACONA</v>
      </c>
      <c r="I238" s="140" t="str">
        <f>_xlfn.IFNA(VLOOKUP(MBSchedule[[#This Row],[Destination Code]],Code2Loc,2,FALSE),"")</f>
        <v>POLLEM</v>
      </c>
      <c r="J238" s="122">
        <f>TIME(TRUNC(MBSchedule[[#This Row],[Dept.]]),60*(MBSchedule[[#This Row],[Dept.]]-TRUNC(MBSchedule[[#This Row],[Dept.]]))/0.6,0)</f>
        <v>0.4861111111111111</v>
      </c>
      <c r="K238" s="122" t="str">
        <f>IF(ISBLANK(MBSchedule[[#This Row],[Via Dep]]),"", TIME(TRUNC(MBSchedule[[#This Row],[Via Dep]]),60*(MBSchedule[[#This Row],[Via Dep]]-TRUNC(MBSchedule[[#This Row],[Via Dep]]))/0.6,0))</f>
        <v/>
      </c>
      <c r="L238" s="122">
        <f>IF(ISBLANK(MBSchedule[[#This Row],[Arrv.]]),"", TIME(TRUNC(MBSchedule[[#This Row],[Arrv.]]),60*(MBSchedule[[#This Row],[Arrv.]]-TRUNC(MBSchedule[[#This Row],[Arrv.]]))/0.6,0))</f>
        <v>0.56944444444444442</v>
      </c>
      <c r="M238" s="90" t="s">
        <v>26</v>
      </c>
      <c r="N238" s="90" t="s">
        <v>23</v>
      </c>
      <c r="O238" s="90" t="s">
        <v>33</v>
      </c>
      <c r="P238" s="152">
        <v>65</v>
      </c>
      <c r="Q238" s="123">
        <v>11.4</v>
      </c>
      <c r="R238" s="90"/>
      <c r="S238" s="123">
        <v>13.4</v>
      </c>
      <c r="T238" s="152"/>
      <c r="U238" s="152"/>
      <c r="V238" s="152"/>
      <c r="W238" s="152"/>
      <c r="X238" s="90"/>
      <c r="Y238" s="92"/>
      <c r="Z238" s="142" t="str" cm="1">
        <f t="array" ref="Z238">IF(
ISNUMBER(FIND("A",$B238)),
$B238 &amp; IF(ISNUMBER(FIND("A",     INDEX($B239:$B$3247,MATCH(FALSE,ISBLANK($B239:$B$3247),0)))),"", INDEX($B239:$B$3247,MATCH(FALSE,ISBLANK($B239:$B$3247),0))  ),$Z237
)</f>
        <v>GA02T4889</v>
      </c>
      <c r="AA238" s="140" t="str" cm="1">
        <f t="array" ref="AA238">IF(
ISNUMBER(FIND("A",$C238)),
$C238 &amp; IF(ISNUMBER(FIND("A",     INDEX($C239:$C$3247,MATCH(FALSE,ISBLANK($C239:$C$3247),0)))),"", INDEX($C239:$C$3247,MATCH(FALSE,ISBLANK($C239:$C$3247),0))  ),$AA237
)</f>
        <v>MB 30A</v>
      </c>
      <c r="AB238" s="90" t="e">
        <f>_xlfn.IFNA(VLOOKUP(MBSchedule[[#This Row],[ow]], ETMRoutes, 3, FALSE),VLOOKUP(MBSchedule[[#This Row],[re]], ETMRoutes, 3, FALSE))</f>
        <v>#REF!</v>
      </c>
      <c r="AC23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23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238" s="90" t="str">
        <f>IF(ISNA(VLOOKUP(MBSchedule[[#This Row],[ow]], ETMRoutes, 3, FALSE)),IF(ISNA(VLOOKUP(MBSchedule[[#This Row],[re]], ETMRoutes, 3, FALSE)),"U","R"), "O")</f>
        <v>O</v>
      </c>
    </row>
    <row r="239" spans="1:31">
      <c r="A239" s="104" t="str">
        <f t="shared" si="3"/>
        <v>MRG</v>
      </c>
      <c r="B239" s="90"/>
      <c r="C239" s="90"/>
      <c r="D239" s="140" t="str">
        <f>_xlfn.IFNA(VLOOKUP(MBSchedule[[#This Row],[From-a]],Loc2Code,2,FALSE),"")</f>
        <v>PLL</v>
      </c>
      <c r="E239" s="140" t="str">
        <f>_xlfn.IFNA(VLOOKUP(MBSchedule[[#This Row],[Via-a]],Loc2Code,2,FALSE),"")</f>
        <v>CNC</v>
      </c>
      <c r="F239" s="140" t="str">
        <f>_xlfn.IFNA(VLOOKUP(MBSchedule[[#This Row],[To-a]],Loc2Code,2,FALSE),"")</f>
        <v>MRG</v>
      </c>
      <c r="G239" s="140" t="str">
        <f>_xlfn.IFNA(VLOOKUP(MBSchedule[[#This Row],[From Code]],Code2Loc,2,FALSE),"")</f>
        <v>POLLEM</v>
      </c>
      <c r="H239" s="140" t="str">
        <f>_xlfn.IFNA(VLOOKUP(MBSchedule[[#This Row],[Via1 Code]],Code2Loc,2,FALSE),"")</f>
        <v>CANACONA</v>
      </c>
      <c r="I239" s="140" t="str">
        <f>_xlfn.IFNA(VLOOKUP(MBSchedule[[#This Row],[Destination Code]],Code2Loc,2,FALSE),"")</f>
        <v>MARGAO</v>
      </c>
      <c r="J239" s="122">
        <f>TIME(TRUNC(MBSchedule[[#This Row],[Dept.]]),60*(MBSchedule[[#This Row],[Dept.]]-TRUNC(MBSchedule[[#This Row],[Dept.]]))/0.6,0)</f>
        <v>0.69791666666666663</v>
      </c>
      <c r="K239" s="122" t="str">
        <f>IF(ISBLANK(MBSchedule[[#This Row],[Via Dep]]),"", TIME(TRUNC(MBSchedule[[#This Row],[Via Dep]]),60*(MBSchedule[[#This Row],[Via Dep]]-TRUNC(MBSchedule[[#This Row],[Via Dep]]))/0.6,0))</f>
        <v/>
      </c>
      <c r="L239" s="122">
        <f>IF(ISBLANK(MBSchedule[[#This Row],[Arrv.]]),"", TIME(TRUNC(MBSchedule[[#This Row],[Arrv.]]),60*(MBSchedule[[#This Row],[Arrv.]]-TRUNC(MBSchedule[[#This Row],[Arrv.]]))/0.6,0))</f>
        <v>0.78125</v>
      </c>
      <c r="M239" s="90" t="s">
        <v>33</v>
      </c>
      <c r="N239" s="90" t="s">
        <v>23</v>
      </c>
      <c r="O239" s="90" t="s">
        <v>26</v>
      </c>
      <c r="P239" s="152">
        <v>65</v>
      </c>
      <c r="Q239" s="123">
        <v>16.45</v>
      </c>
      <c r="R239" s="90"/>
      <c r="S239" s="123">
        <v>18.45</v>
      </c>
      <c r="T239" s="152"/>
      <c r="U239" s="152"/>
      <c r="V239" s="152"/>
      <c r="W239" s="153"/>
      <c r="X239" s="90"/>
      <c r="Y239" s="92" t="s">
        <v>45</v>
      </c>
      <c r="Z239" s="142" t="str" cm="1">
        <f t="array" ref="Z239">IF(
ISNUMBER(FIND("A",$B239)),
$B239 &amp; IF(ISNUMBER(FIND("A",     INDEX($B240:$B$3247,MATCH(FALSE,ISBLANK($B240:$B$3247),0)))),"", INDEX($B240:$B$3247,MATCH(FALSE,ISBLANK($B240:$B$3247),0))  ),$Z238
)</f>
        <v>GA02T4889</v>
      </c>
      <c r="AA239" s="140" t="str" cm="1">
        <f t="array" ref="AA239">IF(
ISNUMBER(FIND("A",$C239)),
$C239 &amp; IF(ISNUMBER(FIND("A",     INDEX($C240:$C$3247,MATCH(FALSE,ISBLANK($C240:$C$3247),0)))),"", INDEX($C240:$C$3247,MATCH(FALSE,ISBLANK($C240:$C$3247),0))  ),$AA238
)</f>
        <v>MB 30A</v>
      </c>
      <c r="AB239" s="90" t="e">
        <f>_xlfn.IFNA(VLOOKUP(MBSchedule[[#This Row],[ow]], ETMRoutes, 3, FALSE),VLOOKUP(MBSchedule[[#This Row],[re]], ETMRoutes, 3, FALSE))</f>
        <v>#REF!</v>
      </c>
      <c r="AC23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D23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E239" s="90" t="str">
        <f>IF(ISNA(VLOOKUP(MBSchedule[[#This Row],[ow]], ETMRoutes, 3, FALSE)),IF(ISNA(VLOOKUP(MBSchedule[[#This Row],[re]], ETMRoutes, 3, FALSE)),"U","R"), "O")</f>
        <v>O</v>
      </c>
    </row>
    <row r="240" spans="1:31">
      <c r="A240" s="104" t="str">
        <f t="shared" si="3"/>
        <v>MRG</v>
      </c>
      <c r="B240" s="90"/>
      <c r="C240" s="90"/>
      <c r="D240" s="140" t="str">
        <f>_xlfn.IFNA(VLOOKUP(MBSchedule[[#This Row],[From-a]],Loc2Code,2,FALSE),"")</f>
        <v>MRG</v>
      </c>
      <c r="E240" s="140" t="str">
        <f>_xlfn.IFNA(VLOOKUP(MBSchedule[[#This Row],[Via-a]],Loc2Code,2,FALSE),"")</f>
        <v/>
      </c>
      <c r="F240" s="140" t="str">
        <f>_xlfn.IFNA(VLOOKUP(MBSchedule[[#This Row],[To-a]],Loc2Code,2,FALSE),"")</f>
        <v>CUN</v>
      </c>
      <c r="G240" s="140" t="str">
        <f>_xlfn.IFNA(VLOOKUP(MBSchedule[[#This Row],[From Code]],Code2Loc,2,FALSE),"")</f>
        <v>MARGAO</v>
      </c>
      <c r="H240" s="140" t="str">
        <f>_xlfn.IFNA(VLOOKUP(MBSchedule[[#This Row],[Via1 Code]],Code2Loc,2,FALSE),"")</f>
        <v/>
      </c>
      <c r="I240" s="140" t="str">
        <f>_xlfn.IFNA(VLOOKUP(MBSchedule[[#This Row],[Destination Code]],Code2Loc,2,FALSE),"")</f>
        <v>CUNCOLIM</v>
      </c>
      <c r="J240" s="122">
        <f>TIME(TRUNC(MBSchedule[[#This Row],[Dept.]]),60*(MBSchedule[[#This Row],[Dept.]]-TRUNC(MBSchedule[[#This Row],[Dept.]]))/0.6,0)</f>
        <v>0.81944444444444453</v>
      </c>
      <c r="K240" s="122" t="str">
        <f>IF(ISBLANK(MBSchedule[[#This Row],[Via Dep]]),"", TIME(TRUNC(MBSchedule[[#This Row],[Via Dep]]),60*(MBSchedule[[#This Row],[Via Dep]]-TRUNC(MBSchedule[[#This Row],[Via Dep]]))/0.6,0))</f>
        <v/>
      </c>
      <c r="L240" s="122">
        <f>IF(ISBLANK(MBSchedule[[#This Row],[Arrv.]]),"", TIME(TRUNC(MBSchedule[[#This Row],[Arrv.]]),60*(MBSchedule[[#This Row],[Arrv.]]-TRUNC(MBSchedule[[#This Row],[Arrv.]]))/0.6,0))</f>
        <v>0.83680555555555547</v>
      </c>
      <c r="M240" s="90" t="s">
        <v>26</v>
      </c>
      <c r="N240" s="90"/>
      <c r="O240" s="90" t="s">
        <v>25</v>
      </c>
      <c r="P240" s="152">
        <v>14</v>
      </c>
      <c r="Q240" s="123">
        <v>19.399999999999999</v>
      </c>
      <c r="R240" s="90"/>
      <c r="S240" s="123">
        <v>20.05</v>
      </c>
      <c r="T240" s="152">
        <v>1</v>
      </c>
      <c r="U240" s="152">
        <v>1</v>
      </c>
      <c r="V240" s="152"/>
      <c r="W240" s="152"/>
      <c r="X240" s="90">
        <f>SUM(P235:P240)</f>
        <v>288</v>
      </c>
      <c r="Y240" s="101" t="s">
        <v>134</v>
      </c>
      <c r="Z240" s="143" t="str" cm="1">
        <f t="array" ref="Z240">IF(
ISNUMBER(FIND("A",$B240)),
$B240 &amp; IF(ISNUMBER(FIND("A",     INDEX($B241:$B$3247,MATCH(FALSE,ISBLANK($B241:$B$3247),0)))),"", INDEX($B241:$B$3247,MATCH(FALSE,ISBLANK($B241:$B$3247),0))  ),$Z239
)</f>
        <v>GA02T4889</v>
      </c>
      <c r="AA240" s="140" t="str" cm="1">
        <f t="array" ref="AA240">IF(
ISNUMBER(FIND("A",$C240)),
$C240 &amp; IF(ISNUMBER(FIND("A",     INDEX($C241:$C$3247,MATCH(FALSE,ISBLANK($C241:$C$3247),0)))),"", INDEX($C241:$C$3247,MATCH(FALSE,ISBLANK($C241:$C$3247),0))  ),$AA239
)</f>
        <v>MB 30A</v>
      </c>
      <c r="AB240" s="90" t="e">
        <f>_xlfn.IFNA(VLOOKUP(MBSchedule[[#This Row],[ow]], ETMRoutes, 3, FALSE),VLOOKUP(MBSchedule[[#This Row],[re]], ETMRoutes, 3, FALSE))</f>
        <v>#REF!</v>
      </c>
      <c r="AC24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MRG:*:CUN-*MRG*</v>
      </c>
      <c r="AD24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MRG:*:MRG-*CUN*</v>
      </c>
      <c r="AE240" s="90" t="str">
        <f>IF(ISNA(VLOOKUP(MBSchedule[[#This Row],[ow]], ETMRoutes, 3, FALSE)),IF(ISNA(VLOOKUP(MBSchedule[[#This Row],[re]], ETMRoutes, 3, FALSE)),"U","R"), "O")</f>
        <v>O</v>
      </c>
    </row>
    <row r="241" spans="1:31">
      <c r="A241" s="104" t="str">
        <f t="shared" si="3"/>
        <v>MRG</v>
      </c>
      <c r="B241" s="90" t="s">
        <v>137</v>
      </c>
      <c r="C241" s="90" t="s">
        <v>138</v>
      </c>
      <c r="D241" s="140" t="str">
        <f>_xlfn.IFNA(VLOOKUP(MBSchedule[[#This Row],[From-a]],Loc2Code,2,FALSE),"")</f>
        <v>TSC</v>
      </c>
      <c r="E241" s="140" t="str">
        <f>_xlfn.IFNA(VLOOKUP(MBSchedule[[#This Row],[Via-a]],Loc2Code,2,FALSE),"")</f>
        <v/>
      </c>
      <c r="F241" s="140" t="str">
        <f>_xlfn.IFNA(VLOOKUP(MBSchedule[[#This Row],[To-a]],Loc2Code,2,FALSE),"")</f>
        <v>CNC</v>
      </c>
      <c r="G241" s="140" t="str">
        <f>_xlfn.IFNA(VLOOKUP(MBSchedule[[#This Row],[From Code]],Code2Loc,2,FALSE),"")</f>
        <v>TISCON</v>
      </c>
      <c r="H241" s="140" t="str">
        <f>_xlfn.IFNA(VLOOKUP(MBSchedule[[#This Row],[Via1 Code]],Code2Loc,2,FALSE),"")</f>
        <v/>
      </c>
      <c r="I241" s="140" t="str">
        <f>_xlfn.IFNA(VLOOKUP(MBSchedule[[#This Row],[Destination Code]],Code2Loc,2,FALSE),"")</f>
        <v>CANACONA</v>
      </c>
      <c r="J241" s="122">
        <f>TIME(TRUNC(MBSchedule[[#This Row],[Dept.]]),60*(MBSchedule[[#This Row],[Dept.]]-TRUNC(MBSchedule[[#This Row],[Dept.]]))/0.6,0)</f>
        <v>0.28472222222222221</v>
      </c>
      <c r="K241" s="122" t="str">
        <f>IF(ISBLANK(MBSchedule[[#This Row],[Via Dep]]),"", TIME(TRUNC(MBSchedule[[#This Row],[Via Dep]]),60*(MBSchedule[[#This Row],[Via Dep]]-TRUNC(MBSchedule[[#This Row],[Via Dep]]))/0.6,0))</f>
        <v/>
      </c>
      <c r="L241" s="122">
        <f>IF(ISBLANK(MBSchedule[[#This Row],[Arrv.]]),"", TIME(TRUNC(MBSchedule[[#This Row],[Arrv.]]),60*(MBSchedule[[#This Row],[Arrv.]]-TRUNC(MBSchedule[[#This Row],[Arrv.]]))/0.6,0))</f>
        <v>0.31597222222222221</v>
      </c>
      <c r="M241" s="90" t="s">
        <v>344</v>
      </c>
      <c r="N241" s="90"/>
      <c r="O241" s="90" t="s">
        <v>23</v>
      </c>
      <c r="P241" s="152">
        <v>20</v>
      </c>
      <c r="Q241" s="123">
        <v>6.5</v>
      </c>
      <c r="R241" s="90"/>
      <c r="S241" s="123">
        <v>7.35</v>
      </c>
      <c r="T241" s="152"/>
      <c r="U241" s="152"/>
      <c r="V241" s="152"/>
      <c r="W241" s="152"/>
      <c r="X241" s="90"/>
      <c r="Y241" s="98"/>
      <c r="Z241" s="141" t="str" cm="1">
        <f t="array" ref="Z241">IF(
ISNUMBER(FIND("A",$B241)),
$B241 &amp; IF(ISNUMBER(FIND("A",     INDEX($B242:$B$3247,MATCH(FALSE,ISBLANK($B242:$B$3247),0)))),"", INDEX($B242:$B$3247,MATCH(FALSE,ISBLANK($B242:$B$3247),0))  ),$Z240
)</f>
        <v>GA09T4017</v>
      </c>
      <c r="AA241" s="140" t="str" cm="1">
        <f t="array" ref="AA241">IF(
ISNUMBER(FIND("A",$C241)),
$C241 &amp; IF(ISNUMBER(FIND("A",     INDEX($C242:$C$3247,MATCH(FALSE,ISBLANK($C242:$C$3247),0)))),"", INDEX($C242:$C$3247,MATCH(FALSE,ISBLANK($C242:$C$3247),0))  ),$AA240
)</f>
        <v>MB 31A</v>
      </c>
      <c r="AB241" s="90" t="e">
        <f>_xlfn.IFNA(VLOOKUP(MBSchedule[[#This Row],[ow]], ETMRoutes, 3, FALSE),VLOOKUP(MBSchedule[[#This Row],[re]], ETMRoutes, 3, FALSE))</f>
        <v>#REF!</v>
      </c>
      <c r="AC24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MRG:*:CNC-*TSC*</v>
      </c>
      <c r="AD24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MRG:*:TSC-*CNC*</v>
      </c>
      <c r="AE241" s="90" t="str">
        <f>IF(ISNA(VLOOKUP(MBSchedule[[#This Row],[ow]], ETMRoutes, 3, FALSE)),IF(ISNA(VLOOKUP(MBSchedule[[#This Row],[re]], ETMRoutes, 3, FALSE)),"U","R"), "O")</f>
        <v>O</v>
      </c>
    </row>
    <row r="242" spans="1:31">
      <c r="A242" s="104" t="str">
        <f t="shared" si="3"/>
        <v>MRG</v>
      </c>
      <c r="B242" s="90"/>
      <c r="C242" s="90"/>
      <c r="D242" s="140" t="str">
        <f>_xlfn.IFNA(VLOOKUP(MBSchedule[[#This Row],[From-a]],Loc2Code,2,FALSE),"")</f>
        <v>CNC</v>
      </c>
      <c r="E242" s="140" t="str">
        <f>_xlfn.IFNA(VLOOKUP(MBSchedule[[#This Row],[Via-a]],Loc2Code,2,FALSE),"")</f>
        <v/>
      </c>
      <c r="F242" s="140" t="str">
        <f>_xlfn.IFNA(VLOOKUP(MBSchedule[[#This Row],[To-a]],Loc2Code,2,FALSE),"")</f>
        <v>VZW</v>
      </c>
      <c r="G242" s="140" t="str">
        <f>_xlfn.IFNA(VLOOKUP(MBSchedule[[#This Row],[From Code]],Code2Loc,2,FALSE),"")</f>
        <v>CANACONA</v>
      </c>
      <c r="H242" s="140" t="str">
        <f>_xlfn.IFNA(VLOOKUP(MBSchedule[[#This Row],[Via1 Code]],Code2Loc,2,FALSE),"")</f>
        <v/>
      </c>
      <c r="I242" s="140" t="str">
        <f>_xlfn.IFNA(VLOOKUP(MBSchedule[[#This Row],[Destination Code]],Code2Loc,2,FALSE),"")</f>
        <v>VAIZWADA</v>
      </c>
      <c r="J242" s="122">
        <f>TIME(TRUNC(MBSchedule[[#This Row],[Dept.]]),60*(MBSchedule[[#This Row],[Dept.]]-TRUNC(MBSchedule[[#This Row],[Dept.]]))/0.6,0)</f>
        <v>0.33680555555555558</v>
      </c>
      <c r="K242" s="122" t="str">
        <f>IF(ISBLANK(MBSchedule[[#This Row],[Via Dep]]),"", TIME(TRUNC(MBSchedule[[#This Row],[Via Dep]]),60*(MBSchedule[[#This Row],[Via Dep]]-TRUNC(MBSchedule[[#This Row],[Via Dep]]))/0.6,0))</f>
        <v/>
      </c>
      <c r="L242" s="122">
        <f>IF(ISBLANK(MBSchedule[[#This Row],[Arrv.]]),"", TIME(TRUNC(MBSchedule[[#This Row],[Arrv.]]),60*(MBSchedule[[#This Row],[Arrv.]]-TRUNC(MBSchedule[[#This Row],[Arrv.]]))/0.6,0))</f>
        <v>0.3576388888888889</v>
      </c>
      <c r="M242" s="90" t="s">
        <v>23</v>
      </c>
      <c r="N242" s="90"/>
      <c r="O242" s="90" t="s">
        <v>140</v>
      </c>
      <c r="P242" s="152">
        <v>15</v>
      </c>
      <c r="Q242" s="123">
        <v>8.0500000000000007</v>
      </c>
      <c r="R242" s="90"/>
      <c r="S242" s="123">
        <v>8.35</v>
      </c>
      <c r="T242" s="152"/>
      <c r="U242" s="152"/>
      <c r="V242" s="152"/>
      <c r="W242" s="152"/>
      <c r="X242" s="90"/>
      <c r="Y242" s="98"/>
      <c r="Z242" s="141" t="str" cm="1">
        <f t="array" ref="Z242">IF(
ISNUMBER(FIND("A",$B242)),
$B242 &amp; IF(ISNUMBER(FIND("A",     INDEX($B243:$B$3247,MATCH(FALSE,ISBLANK($B243:$B$3247),0)))),"", INDEX($B243:$B$3247,MATCH(FALSE,ISBLANK($B243:$B$3247),0))  ),$Z241
)</f>
        <v>GA09T4017</v>
      </c>
      <c r="AA242" s="140" t="str" cm="1">
        <f t="array" ref="AA242">IF(
ISNUMBER(FIND("A",$C242)),
$C242 &amp; IF(ISNUMBER(FIND("A",     INDEX($C243:$C$3247,MATCH(FALSE,ISBLANK($C243:$C$3247),0)))),"", INDEX($C243:$C$3247,MATCH(FALSE,ISBLANK($C243:$C$3247),0))  ),$AA241
)</f>
        <v>MB 31A</v>
      </c>
      <c r="AB242" s="90" t="e">
        <f>_xlfn.IFNA(VLOOKUP(MBSchedule[[#This Row],[ow]], ETMRoutes, 3, FALSE),VLOOKUP(MBSchedule[[#This Row],[re]], ETMRoutes, 3, FALSE))</f>
        <v>#REF!</v>
      </c>
      <c r="AC24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MRG:*:VZW-*CNC*</v>
      </c>
      <c r="AD24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MRG:*:CNC-*VZW*</v>
      </c>
      <c r="AE242" s="90" t="str">
        <f>IF(ISNA(VLOOKUP(MBSchedule[[#This Row],[ow]], ETMRoutes, 3, FALSE)),IF(ISNA(VLOOKUP(MBSchedule[[#This Row],[re]], ETMRoutes, 3, FALSE)),"U","R"), "O")</f>
        <v>O</v>
      </c>
    </row>
    <row r="243" spans="1:31">
      <c r="A243" s="104" t="str">
        <f t="shared" si="3"/>
        <v>MRG</v>
      </c>
      <c r="B243" s="90"/>
      <c r="C243" s="90"/>
      <c r="D243" s="140" t="str">
        <f>_xlfn.IFNA(VLOOKUP(MBSchedule[[#This Row],[From-a]],Loc2Code,2,FALSE),"")</f>
        <v>VZW</v>
      </c>
      <c r="E243" s="140" t="str">
        <f>_xlfn.IFNA(VLOOKUP(MBSchedule[[#This Row],[Via-a]],Loc2Code,2,FALSE),"")</f>
        <v/>
      </c>
      <c r="F243" s="140" t="str">
        <f>_xlfn.IFNA(VLOOKUP(MBSchedule[[#This Row],[To-a]],Loc2Code,2,FALSE),"")</f>
        <v>CNC</v>
      </c>
      <c r="G243" s="140" t="str">
        <f>_xlfn.IFNA(VLOOKUP(MBSchedule[[#This Row],[From Code]],Code2Loc,2,FALSE),"")</f>
        <v>VAIZWADA</v>
      </c>
      <c r="H243" s="140" t="str">
        <f>_xlfn.IFNA(VLOOKUP(MBSchedule[[#This Row],[Via1 Code]],Code2Loc,2,FALSE),"")</f>
        <v/>
      </c>
      <c r="I243" s="140" t="str">
        <f>_xlfn.IFNA(VLOOKUP(MBSchedule[[#This Row],[Destination Code]],Code2Loc,2,FALSE),"")</f>
        <v>CANACONA</v>
      </c>
      <c r="J243" s="122">
        <f>TIME(TRUNC(MBSchedule[[#This Row],[Dept.]]),60*(MBSchedule[[#This Row],[Dept.]]-TRUNC(MBSchedule[[#This Row],[Dept.]]))/0.6,0)</f>
        <v>0.36458333333333331</v>
      </c>
      <c r="K243" s="122" t="str">
        <f>IF(ISBLANK(MBSchedule[[#This Row],[Via Dep]]),"", TIME(TRUNC(MBSchedule[[#This Row],[Via Dep]]),60*(MBSchedule[[#This Row],[Via Dep]]-TRUNC(MBSchedule[[#This Row],[Via Dep]]))/0.6,0))</f>
        <v/>
      </c>
      <c r="L243" s="122">
        <f>IF(ISBLANK(MBSchedule[[#This Row],[Arrv.]]),"", TIME(TRUNC(MBSchedule[[#This Row],[Arrv.]]),60*(MBSchedule[[#This Row],[Arrv.]]-TRUNC(MBSchedule[[#This Row],[Arrv.]]))/0.6,0))</f>
        <v>0.38541666666666669</v>
      </c>
      <c r="M243" s="90" t="s">
        <v>140</v>
      </c>
      <c r="N243" s="90"/>
      <c r="O243" s="90" t="s">
        <v>23</v>
      </c>
      <c r="P243" s="152">
        <v>15</v>
      </c>
      <c r="Q243" s="123">
        <v>8.4499999999999993</v>
      </c>
      <c r="R243" s="90"/>
      <c r="S243" s="123">
        <v>9.15</v>
      </c>
      <c r="T243" s="152"/>
      <c r="U243" s="152"/>
      <c r="V243" s="152"/>
      <c r="W243" s="152"/>
      <c r="X243" s="90"/>
      <c r="Y243" s="92"/>
      <c r="Z243" s="142" t="str" cm="1">
        <f t="array" ref="Z243">IF(
ISNUMBER(FIND("A",$B243)),
$B243 &amp; IF(ISNUMBER(FIND("A",     INDEX($B244:$B$3247,MATCH(FALSE,ISBLANK($B244:$B$3247),0)))),"", INDEX($B244:$B$3247,MATCH(FALSE,ISBLANK($B244:$B$3247),0))  ),$Z242
)</f>
        <v>GA09T4017</v>
      </c>
      <c r="AA243" s="140" t="str" cm="1">
        <f t="array" ref="AA243">IF(
ISNUMBER(FIND("A",$C243)),
$C243 &amp; IF(ISNUMBER(FIND("A",     INDEX($C244:$C$3247,MATCH(FALSE,ISBLANK($C244:$C$3247),0)))),"", INDEX($C244:$C$3247,MATCH(FALSE,ISBLANK($C244:$C$3247),0))  ),$AA242
)</f>
        <v>MB 31A</v>
      </c>
      <c r="AB243" s="90" t="e">
        <f>_xlfn.IFNA(VLOOKUP(MBSchedule[[#This Row],[ow]], ETMRoutes, 3, FALSE),VLOOKUP(MBSchedule[[#This Row],[re]], ETMRoutes, 3, FALSE))</f>
        <v>#REF!</v>
      </c>
      <c r="AC24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MRG:*:CNC-*VZW*</v>
      </c>
      <c r="AD24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MRG:*:VZW-*CNC*</v>
      </c>
      <c r="AE243" s="90" t="str">
        <f>IF(ISNA(VLOOKUP(MBSchedule[[#This Row],[ow]], ETMRoutes, 3, FALSE)),IF(ISNA(VLOOKUP(MBSchedule[[#This Row],[re]], ETMRoutes, 3, FALSE)),"U","R"), "O")</f>
        <v>O</v>
      </c>
    </row>
    <row r="244" spans="1:31">
      <c r="A244" s="104" t="str">
        <f t="shared" si="3"/>
        <v>MRG</v>
      </c>
      <c r="B244" s="90"/>
      <c r="C244" s="90"/>
      <c r="D244" s="140" t="str">
        <f>_xlfn.IFNA(VLOOKUP(MBSchedule[[#This Row],[From-a]],Loc2Code,2,FALSE),"")</f>
        <v>CNC</v>
      </c>
      <c r="E244" s="140" t="str">
        <f>_xlfn.IFNA(VLOOKUP(MBSchedule[[#This Row],[Via-a]],Loc2Code,2,FALSE),"")</f>
        <v/>
      </c>
      <c r="F244" s="140" t="str">
        <f>_xlfn.IFNA(VLOOKUP(MBSchedule[[#This Row],[To-a]],Loc2Code,2,FALSE),"")</f>
        <v>TSC</v>
      </c>
      <c r="G244" s="140" t="str">
        <f>_xlfn.IFNA(VLOOKUP(MBSchedule[[#This Row],[From Code]],Code2Loc,2,FALSE),"")</f>
        <v>CANACONA</v>
      </c>
      <c r="H244" s="140" t="str">
        <f>_xlfn.IFNA(VLOOKUP(MBSchedule[[#This Row],[Via1 Code]],Code2Loc,2,FALSE),"")</f>
        <v/>
      </c>
      <c r="I244" s="140" t="str">
        <f>_xlfn.IFNA(VLOOKUP(MBSchedule[[#This Row],[Destination Code]],Code2Loc,2,FALSE),"")</f>
        <v>TISCON</v>
      </c>
      <c r="J244" s="122">
        <f>TIME(TRUNC(MBSchedule[[#This Row],[Dept.]]),60*(MBSchedule[[#This Row],[Dept.]]-TRUNC(MBSchedule[[#This Row],[Dept.]]))/0.6,0)</f>
        <v>0.45833333333333331</v>
      </c>
      <c r="K244" s="122" t="str">
        <f>IF(ISBLANK(MBSchedule[[#This Row],[Via Dep]]),"", TIME(TRUNC(MBSchedule[[#This Row],[Via Dep]]),60*(MBSchedule[[#This Row],[Via Dep]]-TRUNC(MBSchedule[[#This Row],[Via Dep]]))/0.6,0))</f>
        <v/>
      </c>
      <c r="L244" s="122">
        <f>IF(ISBLANK(MBSchedule[[#This Row],[Arrv.]]),"", TIME(TRUNC(MBSchedule[[#This Row],[Arrv.]]),60*(MBSchedule[[#This Row],[Arrv.]]-TRUNC(MBSchedule[[#This Row],[Arrv.]]))/0.6,0))</f>
        <v>0.48958333333333331</v>
      </c>
      <c r="M244" s="90" t="s">
        <v>23</v>
      </c>
      <c r="N244" s="90"/>
      <c r="O244" s="90" t="s">
        <v>344</v>
      </c>
      <c r="P244" s="152">
        <v>20</v>
      </c>
      <c r="Q244" s="123">
        <v>11</v>
      </c>
      <c r="R244" s="90"/>
      <c r="S244" s="123">
        <v>11.45</v>
      </c>
      <c r="T244" s="152"/>
      <c r="U244" s="152"/>
      <c r="V244" s="152"/>
      <c r="W244" s="152"/>
      <c r="X244" s="90"/>
      <c r="Y244" s="98"/>
      <c r="Z244" s="141" t="str" cm="1">
        <f t="array" ref="Z244">IF(
ISNUMBER(FIND("A",$B244)),
$B244 &amp; IF(ISNUMBER(FIND("A",     INDEX($B245:$B$3247,MATCH(FALSE,ISBLANK($B245:$B$3247),0)))),"", INDEX($B245:$B$3247,MATCH(FALSE,ISBLANK($B245:$B$3247),0))  ),$Z243
)</f>
        <v>GA09T4017</v>
      </c>
      <c r="AA244" s="140" t="str" cm="1">
        <f t="array" ref="AA244">IF(
ISNUMBER(FIND("A",$C244)),
$C244 &amp; IF(ISNUMBER(FIND("A",     INDEX($C245:$C$3247,MATCH(FALSE,ISBLANK($C245:$C$3247),0)))),"", INDEX($C245:$C$3247,MATCH(FALSE,ISBLANK($C245:$C$3247),0))  ),$AA243
)</f>
        <v>MB 31A</v>
      </c>
      <c r="AB244" s="90" t="e">
        <f>_xlfn.IFNA(VLOOKUP(MBSchedule[[#This Row],[ow]], ETMRoutes, 3, FALSE),VLOOKUP(MBSchedule[[#This Row],[re]], ETMRoutes, 3, FALSE))</f>
        <v>#REF!</v>
      </c>
      <c r="AC24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MRG:*:TSC-*CNC*</v>
      </c>
      <c r="AD24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MRG:*:CNC-*TSC*</v>
      </c>
      <c r="AE244" s="90" t="str">
        <f>IF(ISNA(VLOOKUP(MBSchedule[[#This Row],[ow]], ETMRoutes, 3, FALSE)),IF(ISNA(VLOOKUP(MBSchedule[[#This Row],[re]], ETMRoutes, 3, FALSE)),"U","R"), "O")</f>
        <v>O</v>
      </c>
    </row>
    <row r="245" spans="1:31">
      <c r="A245" s="104" t="str">
        <f t="shared" si="3"/>
        <v>MRG</v>
      </c>
      <c r="B245" s="90"/>
      <c r="C245" s="90"/>
      <c r="D245" s="140" t="str">
        <f>_xlfn.IFNA(VLOOKUP(MBSchedule[[#This Row],[From-a]],Loc2Code,2,FALSE),"")</f>
        <v>TSC</v>
      </c>
      <c r="E245" s="140" t="str">
        <f>_xlfn.IFNA(VLOOKUP(MBSchedule[[#This Row],[Via-a]],Loc2Code,2,FALSE),"")</f>
        <v>CNC</v>
      </c>
      <c r="F245" s="140" t="str">
        <f>_xlfn.IFNA(VLOOKUP(MBSchedule[[#This Row],[To-a]],Loc2Code,2,FALSE),"")</f>
        <v>KTG</v>
      </c>
      <c r="G245" s="140" t="str">
        <f>_xlfn.IFNA(VLOOKUP(MBSchedule[[#This Row],[From Code]],Code2Loc,2,FALSE),"")</f>
        <v>TISCON</v>
      </c>
      <c r="H245" s="140" t="str">
        <f>_xlfn.IFNA(VLOOKUP(MBSchedule[[#This Row],[Via1 Code]],Code2Loc,2,FALSE),"")</f>
        <v>CANACONA</v>
      </c>
      <c r="I245" s="140" t="str">
        <f>_xlfn.IFNA(VLOOKUP(MBSchedule[[#This Row],[Destination Code]],Code2Loc,2,FALSE),"")</f>
        <v>KHOTIGAO</v>
      </c>
      <c r="J245" s="122">
        <f>TIME(TRUNC(MBSchedule[[#This Row],[Dept.]]),60*(MBSchedule[[#This Row],[Dept.]]-TRUNC(MBSchedule[[#This Row],[Dept.]]))/0.6,0)</f>
        <v>0.48958333333333331</v>
      </c>
      <c r="K245" s="122" t="str">
        <f>IF(ISBLANK(MBSchedule[[#This Row],[Via Dep]]),"", TIME(TRUNC(MBSchedule[[#This Row],[Via Dep]]),60*(MBSchedule[[#This Row],[Via Dep]]-TRUNC(MBSchedule[[#This Row],[Via Dep]]))/0.6,0))</f>
        <v/>
      </c>
      <c r="L245" s="122">
        <f>IF(ISBLANK(MBSchedule[[#This Row],[Arrv.]]),"", TIME(TRUNC(MBSchedule[[#This Row],[Arrv.]]),60*(MBSchedule[[#This Row],[Arrv.]]-TRUNC(MBSchedule[[#This Row],[Arrv.]]))/0.6,0))</f>
        <v>0.54166666666666663</v>
      </c>
      <c r="M245" s="90" t="s">
        <v>344</v>
      </c>
      <c r="N245" s="90" t="s">
        <v>23</v>
      </c>
      <c r="O245" s="90" t="s">
        <v>124</v>
      </c>
      <c r="P245" s="152">
        <v>37</v>
      </c>
      <c r="Q245" s="123">
        <v>11.45</v>
      </c>
      <c r="R245" s="90"/>
      <c r="S245" s="123">
        <v>13</v>
      </c>
      <c r="T245" s="152"/>
      <c r="U245" s="152"/>
      <c r="V245" s="152"/>
      <c r="W245" s="152"/>
      <c r="X245" s="90"/>
      <c r="Y245" s="98"/>
      <c r="Z245" s="141" t="str" cm="1">
        <f t="array" ref="Z245">IF(
ISNUMBER(FIND("A",$B245)),
$B245 &amp; IF(ISNUMBER(FIND("A",     INDEX($B246:$B$3247,MATCH(FALSE,ISBLANK($B246:$B$3247),0)))),"", INDEX($B246:$B$3247,MATCH(FALSE,ISBLANK($B246:$B$3247),0))  ),$Z244
)</f>
        <v>GA09T4017</v>
      </c>
      <c r="AA245" s="140" t="str" cm="1">
        <f t="array" ref="AA245">IF(
ISNUMBER(FIND("A",$C245)),
$C245 &amp; IF(ISNUMBER(FIND("A",     INDEX($C246:$C$3247,MATCH(FALSE,ISBLANK($C246:$C$3247),0)))),"", INDEX($C246:$C$3247,MATCH(FALSE,ISBLANK($C246:$C$3247),0))  ),$AA244
)</f>
        <v>MB 31A</v>
      </c>
      <c r="AB245" s="90" t="e">
        <f>_xlfn.IFNA(VLOOKUP(MBSchedule[[#This Row],[ow]], ETMRoutes, 3, FALSE),VLOOKUP(MBSchedule[[#This Row],[re]], ETMRoutes, 3, FALSE))</f>
        <v>#REF!</v>
      </c>
      <c r="AC24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MRG:*:KTG-*CNC-*TSC*</v>
      </c>
      <c r="AD24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MRG:*:TSC-*CNC-*KTG*</v>
      </c>
      <c r="AE245" s="90" t="str">
        <f>IF(ISNA(VLOOKUP(MBSchedule[[#This Row],[ow]], ETMRoutes, 3, FALSE)),IF(ISNA(VLOOKUP(MBSchedule[[#This Row],[re]], ETMRoutes, 3, FALSE)),"U","R"), "O")</f>
        <v>O</v>
      </c>
    </row>
    <row r="246" spans="1:31">
      <c r="A246" s="104" t="str">
        <f t="shared" si="3"/>
        <v>MRG</v>
      </c>
      <c r="B246" s="90"/>
      <c r="C246" s="90"/>
      <c r="D246" s="140" t="str">
        <f>_xlfn.IFNA(VLOOKUP(MBSchedule[[#This Row],[From-a]],Loc2Code,2,FALSE),"")</f>
        <v>KTG</v>
      </c>
      <c r="E246" s="140" t="str">
        <f>_xlfn.IFNA(VLOOKUP(MBSchedule[[#This Row],[Via-a]],Loc2Code,2,FALSE),"")</f>
        <v/>
      </c>
      <c r="F246" s="140" t="str">
        <f>_xlfn.IFNA(VLOOKUP(MBSchedule[[#This Row],[To-a]],Loc2Code,2,FALSE),"")</f>
        <v>CNC</v>
      </c>
      <c r="G246" s="140" t="str">
        <f>_xlfn.IFNA(VLOOKUP(MBSchedule[[#This Row],[From Code]],Code2Loc,2,FALSE),"")</f>
        <v>KHOTIGAO</v>
      </c>
      <c r="H246" s="140" t="str">
        <f>_xlfn.IFNA(VLOOKUP(MBSchedule[[#This Row],[Via1 Code]],Code2Loc,2,FALSE),"")</f>
        <v/>
      </c>
      <c r="I246" s="140" t="str">
        <f>_xlfn.IFNA(VLOOKUP(MBSchedule[[#This Row],[Destination Code]],Code2Loc,2,FALSE),"")</f>
        <v>CANACONA</v>
      </c>
      <c r="J246" s="122">
        <f>TIME(TRUNC(MBSchedule[[#This Row],[Dept.]]),60*(MBSchedule[[#This Row],[Dept.]]-TRUNC(MBSchedule[[#This Row],[Dept.]]))/0.6,0)</f>
        <v>0.57291666666666663</v>
      </c>
      <c r="K246" s="122" t="str">
        <f>IF(ISBLANK(MBSchedule[[#This Row],[Via Dep]]),"", TIME(TRUNC(MBSchedule[[#This Row],[Via Dep]]),60*(MBSchedule[[#This Row],[Via Dep]]-TRUNC(MBSchedule[[#This Row],[Via Dep]]))/0.6,0))</f>
        <v/>
      </c>
      <c r="L246" s="122">
        <f>IF(ISBLANK(MBSchedule[[#This Row],[Arrv.]]),"", TIME(TRUNC(MBSchedule[[#This Row],[Arrv.]]),60*(MBSchedule[[#This Row],[Arrv.]]-TRUNC(MBSchedule[[#This Row],[Arrv.]]))/0.6,0))</f>
        <v>0.60416666666666663</v>
      </c>
      <c r="M246" s="90" t="s">
        <v>124</v>
      </c>
      <c r="N246" s="90"/>
      <c r="O246" s="90" t="s">
        <v>23</v>
      </c>
      <c r="P246" s="152">
        <v>17</v>
      </c>
      <c r="Q246" s="123">
        <v>13.45</v>
      </c>
      <c r="R246" s="90"/>
      <c r="S246" s="123">
        <v>14.3</v>
      </c>
      <c r="T246" s="152"/>
      <c r="U246" s="152"/>
      <c r="V246" s="152"/>
      <c r="W246" s="152"/>
      <c r="X246" s="90"/>
      <c r="Y246" s="98"/>
      <c r="Z246" s="141" t="str" cm="1">
        <f t="array" ref="Z246">IF(
ISNUMBER(FIND("A",$B246)),
$B246 &amp; IF(ISNUMBER(FIND("A",     INDEX($B247:$B$3247,MATCH(FALSE,ISBLANK($B247:$B$3247),0)))),"", INDEX($B247:$B$3247,MATCH(FALSE,ISBLANK($B247:$B$3247),0))  ),$Z245
)</f>
        <v>GA09T4017</v>
      </c>
      <c r="AA246" s="140" t="str" cm="1">
        <f t="array" ref="AA246">IF(
ISNUMBER(FIND("A",$C246)),
$C246 &amp; IF(ISNUMBER(FIND("A",     INDEX($C247:$C$3247,MATCH(FALSE,ISBLANK($C247:$C$3247),0)))),"", INDEX($C247:$C$3247,MATCH(FALSE,ISBLANK($C247:$C$3247),0))  ),$AA245
)</f>
        <v>MB 31A</v>
      </c>
      <c r="AB246" s="90" t="e">
        <f>_xlfn.IFNA(VLOOKUP(MBSchedule[[#This Row],[ow]], ETMRoutes, 3, FALSE),VLOOKUP(MBSchedule[[#This Row],[re]], ETMRoutes, 3, FALSE))</f>
        <v>#REF!</v>
      </c>
      <c r="AC24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D24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E246" s="90" t="str">
        <f>IF(ISNA(VLOOKUP(MBSchedule[[#This Row],[ow]], ETMRoutes, 3, FALSE)),IF(ISNA(VLOOKUP(MBSchedule[[#This Row],[re]], ETMRoutes, 3, FALSE)),"U","R"), "O")</f>
        <v>O</v>
      </c>
    </row>
    <row r="247" spans="1:31">
      <c r="A247" s="104" t="str">
        <f t="shared" si="3"/>
        <v>MRG</v>
      </c>
      <c r="B247" s="90"/>
      <c r="C247" s="90"/>
      <c r="D247" s="140" t="str">
        <f>_xlfn.IFNA(VLOOKUP(MBSchedule[[#This Row],[From-a]],Loc2Code,2,FALSE),"")</f>
        <v>CNC</v>
      </c>
      <c r="E247" s="140" t="str">
        <f>_xlfn.IFNA(VLOOKUP(MBSchedule[[#This Row],[Via-a]],Loc2Code,2,FALSE),"")</f>
        <v/>
      </c>
      <c r="F247" s="140" t="str">
        <f>_xlfn.IFNA(VLOOKUP(MBSchedule[[#This Row],[To-a]],Loc2Code,2,FALSE),"")</f>
        <v>VZW</v>
      </c>
      <c r="G247" s="140" t="str">
        <f>_xlfn.IFNA(VLOOKUP(MBSchedule[[#This Row],[From Code]],Code2Loc,2,FALSE),"")</f>
        <v>CANACONA</v>
      </c>
      <c r="H247" s="140" t="str">
        <f>_xlfn.IFNA(VLOOKUP(MBSchedule[[#This Row],[Via1 Code]],Code2Loc,2,FALSE),"")</f>
        <v/>
      </c>
      <c r="I247" s="140" t="str">
        <f>_xlfn.IFNA(VLOOKUP(MBSchedule[[#This Row],[Destination Code]],Code2Loc,2,FALSE),"")</f>
        <v>VAIZWADA</v>
      </c>
      <c r="J247" s="122">
        <f>TIME(TRUNC(MBSchedule[[#This Row],[Dept.]]),60*(MBSchedule[[#This Row],[Dept.]]-TRUNC(MBSchedule[[#This Row],[Dept.]]))/0.6,0)</f>
        <v>0.64930555555555558</v>
      </c>
      <c r="K247" s="122" t="str">
        <f>IF(ISBLANK(MBSchedule[[#This Row],[Via Dep]]),"", TIME(TRUNC(MBSchedule[[#This Row],[Via Dep]]),60*(MBSchedule[[#This Row],[Via Dep]]-TRUNC(MBSchedule[[#This Row],[Via Dep]]))/0.6,0))</f>
        <v/>
      </c>
      <c r="L247" s="122">
        <f>IF(ISBLANK(MBSchedule[[#This Row],[Arrv.]]),"", TIME(TRUNC(MBSchedule[[#This Row],[Arrv.]]),60*(MBSchedule[[#This Row],[Arrv.]]-TRUNC(MBSchedule[[#This Row],[Arrv.]]))/0.6,0))</f>
        <v>0.67013888888888884</v>
      </c>
      <c r="M247" s="90" t="s">
        <v>23</v>
      </c>
      <c r="N247" s="90"/>
      <c r="O247" s="90" t="s">
        <v>140</v>
      </c>
      <c r="P247" s="152">
        <v>15</v>
      </c>
      <c r="Q247" s="123">
        <v>15.35</v>
      </c>
      <c r="R247" s="90"/>
      <c r="S247" s="123">
        <v>16.05</v>
      </c>
      <c r="T247" s="152"/>
      <c r="U247" s="152"/>
      <c r="V247" s="152"/>
      <c r="W247" s="152"/>
      <c r="X247" s="90"/>
      <c r="Y247" s="98"/>
      <c r="Z247" s="141" t="str" cm="1">
        <f t="array" ref="Z247">IF(
ISNUMBER(FIND("A",$B247)),
$B247 &amp; IF(ISNUMBER(FIND("A",     INDEX($B248:$B$3247,MATCH(FALSE,ISBLANK($B248:$B$3247),0)))),"", INDEX($B248:$B$3247,MATCH(FALSE,ISBLANK($B248:$B$3247),0))  ),$Z246
)</f>
        <v>GA09T4017</v>
      </c>
      <c r="AA247" s="140" t="str" cm="1">
        <f t="array" ref="AA247">IF(
ISNUMBER(FIND("A",$C247)),
$C247 &amp; IF(ISNUMBER(FIND("A",     INDEX($C248:$C$3247,MATCH(FALSE,ISBLANK($C248:$C$3247),0)))),"", INDEX($C248:$C$3247,MATCH(FALSE,ISBLANK($C248:$C$3247),0))  ),$AA246
)</f>
        <v>MB 31A</v>
      </c>
      <c r="AB247" s="90" t="e">
        <f>_xlfn.IFNA(VLOOKUP(MBSchedule[[#This Row],[ow]], ETMRoutes, 3, FALSE),VLOOKUP(MBSchedule[[#This Row],[re]], ETMRoutes, 3, FALSE))</f>
        <v>#REF!</v>
      </c>
      <c r="AC24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MRG:*:VZW-*CNC*</v>
      </c>
      <c r="AD24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MRG:*:CNC-*VZW*</v>
      </c>
      <c r="AE247" s="90" t="str">
        <f>IF(ISNA(VLOOKUP(MBSchedule[[#This Row],[ow]], ETMRoutes, 3, FALSE)),IF(ISNA(VLOOKUP(MBSchedule[[#This Row],[re]], ETMRoutes, 3, FALSE)),"U","R"), "O")</f>
        <v>O</v>
      </c>
    </row>
    <row r="248" spans="1:31">
      <c r="A248" s="104" t="str">
        <f t="shared" si="3"/>
        <v>MRG</v>
      </c>
      <c r="B248" s="90"/>
      <c r="C248" s="90"/>
      <c r="D248" s="140" t="str">
        <f>_xlfn.IFNA(VLOOKUP(MBSchedule[[#This Row],[From-a]],Loc2Code,2,FALSE),"")</f>
        <v>VZW</v>
      </c>
      <c r="E248" s="140" t="str">
        <f>_xlfn.IFNA(VLOOKUP(MBSchedule[[#This Row],[Via-a]],Loc2Code,2,FALSE),"")</f>
        <v/>
      </c>
      <c r="F248" s="140" t="str">
        <f>_xlfn.IFNA(VLOOKUP(MBSchedule[[#This Row],[To-a]],Loc2Code,2,FALSE),"")</f>
        <v>CNC</v>
      </c>
      <c r="G248" s="140" t="str">
        <f>_xlfn.IFNA(VLOOKUP(MBSchedule[[#This Row],[From Code]],Code2Loc,2,FALSE),"")</f>
        <v>VAIZWADA</v>
      </c>
      <c r="H248" s="140" t="str">
        <f>_xlfn.IFNA(VLOOKUP(MBSchedule[[#This Row],[Via1 Code]],Code2Loc,2,FALSE),"")</f>
        <v/>
      </c>
      <c r="I248" s="140" t="str">
        <f>_xlfn.IFNA(VLOOKUP(MBSchedule[[#This Row],[Destination Code]],Code2Loc,2,FALSE),"")</f>
        <v>CANACONA</v>
      </c>
      <c r="J248" s="122">
        <f>TIME(TRUNC(MBSchedule[[#This Row],[Dept.]]),60*(MBSchedule[[#This Row],[Dept.]]-TRUNC(MBSchedule[[#This Row],[Dept.]]))/0.6,0)</f>
        <v>0.69444444444444453</v>
      </c>
      <c r="K248" s="122" t="str">
        <f>IF(ISBLANK(MBSchedule[[#This Row],[Via Dep]]),"", TIME(TRUNC(MBSchedule[[#This Row],[Via Dep]]),60*(MBSchedule[[#This Row],[Via Dep]]-TRUNC(MBSchedule[[#This Row],[Via Dep]]))/0.6,0))</f>
        <v/>
      </c>
      <c r="L248" s="122">
        <f>IF(ISBLANK(MBSchedule[[#This Row],[Arrv.]]),"", TIME(TRUNC(MBSchedule[[#This Row],[Arrv.]]),60*(MBSchedule[[#This Row],[Arrv.]]-TRUNC(MBSchedule[[#This Row],[Arrv.]]))/0.6,0))</f>
        <v>0.72222222222222221</v>
      </c>
      <c r="M248" s="90" t="s">
        <v>140</v>
      </c>
      <c r="N248" s="90"/>
      <c r="O248" s="90" t="s">
        <v>23</v>
      </c>
      <c r="P248" s="152">
        <v>15</v>
      </c>
      <c r="Q248" s="123">
        <v>16.399999999999999</v>
      </c>
      <c r="R248" s="90"/>
      <c r="S248" s="123">
        <v>17.2</v>
      </c>
      <c r="T248" s="152"/>
      <c r="U248" s="152"/>
      <c r="V248" s="152"/>
      <c r="W248" s="154"/>
      <c r="X248" s="90"/>
      <c r="Y248" s="92" t="s">
        <v>45</v>
      </c>
      <c r="Z248" s="142" t="str" cm="1">
        <f t="array" ref="Z248">IF(
ISNUMBER(FIND("A",$B248)),
$B248 &amp; IF(ISNUMBER(FIND("A",     INDEX($B249:$B$3247,MATCH(FALSE,ISBLANK($B249:$B$3247),0)))),"", INDEX($B249:$B$3247,MATCH(FALSE,ISBLANK($B249:$B$3247),0))  ),$Z247
)</f>
        <v>GA09T4017</v>
      </c>
      <c r="AA248" s="140" t="str" cm="1">
        <f t="array" ref="AA248">IF(
ISNUMBER(FIND("A",$C248)),
$C248 &amp; IF(ISNUMBER(FIND("A",     INDEX($C249:$C$3247,MATCH(FALSE,ISBLANK($C249:$C$3247),0)))),"", INDEX($C249:$C$3247,MATCH(FALSE,ISBLANK($C249:$C$3247),0))  ),$AA247
)</f>
        <v>MB 31A</v>
      </c>
      <c r="AB248" s="90" t="e">
        <f>_xlfn.IFNA(VLOOKUP(MBSchedule[[#This Row],[ow]], ETMRoutes, 3, FALSE),VLOOKUP(MBSchedule[[#This Row],[re]], ETMRoutes, 3, FALSE))</f>
        <v>#REF!</v>
      </c>
      <c r="AC24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MRG:*:CNC-*VZW*</v>
      </c>
      <c r="AD24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MRG:*:VZW-*CNC*</v>
      </c>
      <c r="AE248" s="90" t="str">
        <f>IF(ISNA(VLOOKUP(MBSchedule[[#This Row],[ow]], ETMRoutes, 3, FALSE)),IF(ISNA(VLOOKUP(MBSchedule[[#This Row],[re]], ETMRoutes, 3, FALSE)),"U","R"), "O")</f>
        <v>O</v>
      </c>
    </row>
    <row r="249" spans="1:31">
      <c r="A249" s="104" t="str">
        <f t="shared" si="3"/>
        <v>MRG</v>
      </c>
      <c r="B249" s="90"/>
      <c r="C249" s="90"/>
      <c r="D249" s="140" t="str">
        <f>_xlfn.IFNA(VLOOKUP(MBSchedule[[#This Row],[From-a]],Loc2Code,2,FALSE),"")</f>
        <v>CNC</v>
      </c>
      <c r="E249" s="140" t="str">
        <f>_xlfn.IFNA(VLOOKUP(MBSchedule[[#This Row],[Via-a]],Loc2Code,2,FALSE),"")</f>
        <v/>
      </c>
      <c r="F249" s="140" t="str">
        <f>_xlfn.IFNA(VLOOKUP(MBSchedule[[#This Row],[To-a]],Loc2Code,2,FALSE),"")</f>
        <v>TSC</v>
      </c>
      <c r="G249" s="140" t="str">
        <f>_xlfn.IFNA(VLOOKUP(MBSchedule[[#This Row],[From Code]],Code2Loc,2,FALSE),"")</f>
        <v>CANACONA</v>
      </c>
      <c r="H249" s="140" t="str">
        <f>_xlfn.IFNA(VLOOKUP(MBSchedule[[#This Row],[Via1 Code]],Code2Loc,2,FALSE),"")</f>
        <v/>
      </c>
      <c r="I249" s="140" t="str">
        <f>_xlfn.IFNA(VLOOKUP(MBSchedule[[#This Row],[Destination Code]],Code2Loc,2,FALSE),"")</f>
        <v>TISCON</v>
      </c>
      <c r="J249" s="122">
        <f>TIME(TRUNC(MBSchedule[[#This Row],[Dept.]]),60*(MBSchedule[[#This Row],[Dept.]]-TRUNC(MBSchedule[[#This Row],[Dept.]]))/0.6,0)</f>
        <v>0.77430555555555547</v>
      </c>
      <c r="K249" s="122" t="str">
        <f>IF(ISBLANK(MBSchedule[[#This Row],[Via Dep]]),"", TIME(TRUNC(MBSchedule[[#This Row],[Via Dep]]),60*(MBSchedule[[#This Row],[Via Dep]]-TRUNC(MBSchedule[[#This Row],[Via Dep]]))/0.6,0))</f>
        <v/>
      </c>
      <c r="L249" s="122">
        <f>IF(ISBLANK(MBSchedule[[#This Row],[Arrv.]]),"", TIME(TRUNC(MBSchedule[[#This Row],[Arrv.]]),60*(MBSchedule[[#This Row],[Arrv.]]-TRUNC(MBSchedule[[#This Row],[Arrv.]]))/0.6,0))</f>
        <v>0.80555555555555547</v>
      </c>
      <c r="M249" s="90" t="s">
        <v>23</v>
      </c>
      <c r="N249" s="90"/>
      <c r="O249" s="90" t="s">
        <v>344</v>
      </c>
      <c r="P249" s="152">
        <v>20</v>
      </c>
      <c r="Q249" s="123">
        <v>18.350000000000001</v>
      </c>
      <c r="R249" s="90"/>
      <c r="S249" s="123">
        <v>19.2</v>
      </c>
      <c r="T249" s="152">
        <v>1</v>
      </c>
      <c r="U249" s="152">
        <v>1</v>
      </c>
      <c r="V249" s="152">
        <v>12.55</v>
      </c>
      <c r="W249" s="152">
        <v>5.3</v>
      </c>
      <c r="X249" s="90">
        <f>SUM(P241:P249)</f>
        <v>174</v>
      </c>
      <c r="Y249" s="98" t="s">
        <v>345</v>
      </c>
      <c r="Z249" s="141" t="str" cm="1">
        <f t="array" ref="Z249">IF(
ISNUMBER(FIND("A",$B249)),
$B249 &amp; IF(ISNUMBER(FIND("A",     INDEX($B250:$B$3247,MATCH(FALSE,ISBLANK($B250:$B$3247),0)))),"", INDEX($B250:$B$3247,MATCH(FALSE,ISBLANK($B250:$B$3247),0))  ),$Z248
)</f>
        <v>GA09T4017</v>
      </c>
      <c r="AA249" s="140" t="str" cm="1">
        <f t="array" ref="AA249">IF(
ISNUMBER(FIND("A",$C249)),
$C249 &amp; IF(ISNUMBER(FIND("A",     INDEX($C250:$C$3247,MATCH(FALSE,ISBLANK($C250:$C$3247),0)))),"", INDEX($C250:$C$3247,MATCH(FALSE,ISBLANK($C250:$C$3247),0))  ),$AA248
)</f>
        <v>MB 31A</v>
      </c>
      <c r="AB249" s="90" t="e">
        <f>_xlfn.IFNA(VLOOKUP(MBSchedule[[#This Row],[ow]], ETMRoutes, 3, FALSE),VLOOKUP(MBSchedule[[#This Row],[re]], ETMRoutes, 3, FALSE))</f>
        <v>#REF!</v>
      </c>
      <c r="AC24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MRG:*:TSC-*CNC*</v>
      </c>
      <c r="AD24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MRG:*:CNC-*TSC*</v>
      </c>
      <c r="AE249" s="90" t="str">
        <f>IF(ISNA(VLOOKUP(MBSchedule[[#This Row],[ow]], ETMRoutes, 3, FALSE)),IF(ISNA(VLOOKUP(MBSchedule[[#This Row],[re]], ETMRoutes, 3, FALSE)),"U","R"), "O")</f>
        <v>O</v>
      </c>
    </row>
    <row r="250" spans="1:31">
      <c r="A250" s="104" t="str">
        <f t="shared" si="3"/>
        <v>MRG</v>
      </c>
      <c r="B250" s="90" t="s">
        <v>141</v>
      </c>
      <c r="C250" s="90" t="s">
        <v>142</v>
      </c>
      <c r="D250" s="140" t="str">
        <f>_xlfn.IFNA(VLOOKUP(MBSchedule[[#This Row],[From-a]],Loc2Code,2,FALSE),"")</f>
        <v/>
      </c>
      <c r="E250" s="140" t="str">
        <f>_xlfn.IFNA(VLOOKUP(MBSchedule[[#This Row],[Via-a]],Loc2Code,2,FALSE),"")</f>
        <v/>
      </c>
      <c r="F250" s="140" t="str">
        <f>_xlfn.IFNA(VLOOKUP(MBSchedule[[#This Row],[To-a]],Loc2Code,2,FALSE),"")</f>
        <v>TSC</v>
      </c>
      <c r="G250" s="140" t="str">
        <f>_xlfn.IFNA(VLOOKUP(MBSchedule[[#This Row],[From Code]],Code2Loc,2,FALSE),"")</f>
        <v/>
      </c>
      <c r="H250" s="140" t="str">
        <f>_xlfn.IFNA(VLOOKUP(MBSchedule[[#This Row],[Via1 Code]],Code2Loc,2,FALSE),"")</f>
        <v/>
      </c>
      <c r="I250" s="140" t="str">
        <f>_xlfn.IFNA(VLOOKUP(MBSchedule[[#This Row],[Destination Code]],Code2Loc,2,FALSE),"")</f>
        <v>TISCON</v>
      </c>
      <c r="J250" s="122">
        <f>TIME(TRUNC(MBSchedule[[#This Row],[Dept.]]),60*(MBSchedule[[#This Row],[Dept.]]-TRUNC(MBSchedule[[#This Row],[Dept.]]))/0.6,0)</f>
        <v>0.3125</v>
      </c>
      <c r="K250" s="122" t="str">
        <f>IF(ISBLANK(MBSchedule[[#This Row],[Via Dep]]),"", TIME(TRUNC(MBSchedule[[#This Row],[Via Dep]]),60*(MBSchedule[[#This Row],[Via Dep]]-TRUNC(MBSchedule[[#This Row],[Via Dep]]))/0.6,0))</f>
        <v/>
      </c>
      <c r="L250" s="122">
        <f>IF(ISBLANK(MBSchedule[[#This Row],[Arrv.]]),"", TIME(TRUNC(MBSchedule[[#This Row],[Arrv.]]),60*(MBSchedule[[#This Row],[Arrv.]]-TRUNC(MBSchedule[[#This Row],[Arrv.]]))/0.6,0))</f>
        <v>0.33333333333333331</v>
      </c>
      <c r="M250" s="90" t="s">
        <v>143</v>
      </c>
      <c r="N250" s="90"/>
      <c r="O250" s="90" t="s">
        <v>344</v>
      </c>
      <c r="P250" s="152">
        <v>6</v>
      </c>
      <c r="Q250" s="123">
        <v>7.3</v>
      </c>
      <c r="R250" s="90"/>
      <c r="S250" s="123">
        <v>8</v>
      </c>
      <c r="T250" s="152"/>
      <c r="U250" s="152"/>
      <c r="V250" s="152"/>
      <c r="W250" s="152"/>
      <c r="X250" s="90"/>
      <c r="Y250" s="138"/>
      <c r="Z250" s="141" t="str" cm="1">
        <f t="array" ref="Z250">IF(
ISNUMBER(FIND("A",$B250)),
$B250 &amp; IF(ISNUMBER(FIND("A",     INDEX($B251:$B$3247,MATCH(FALSE,ISBLANK($B251:$B$3247),0)))),"", INDEX($B251:$B$3247,MATCH(FALSE,ISBLANK($B251:$B$3247),0))  ),$Z249
)</f>
        <v>GA10T0150</v>
      </c>
      <c r="AA250" s="140" t="str" cm="1">
        <f t="array" ref="AA250">IF(
ISNUMBER(FIND("A",$C250)),
$C250 &amp; IF(ISNUMBER(FIND("A",     INDEX($C251:$C$3247,MATCH(FALSE,ISBLANK($C251:$C$3247),0)))),"", INDEX($C251:$C$3247,MATCH(FALSE,ISBLANK($C251:$C$3247),0))  ),$AA249
)</f>
        <v>MB 32A</v>
      </c>
      <c r="AB250" s="90" t="e">
        <f>_xlfn.IFNA(VLOOKUP(MBSchedule[[#This Row],[ow]], ETMRoutes, 3, FALSE),VLOOKUP(MBSchedule[[#This Row],[re]], ETMRoutes, 3, FALSE))</f>
        <v>#REF!</v>
      </c>
      <c r="AC25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MRG:*:TSC-**</v>
      </c>
      <c r="AD25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MRG:*:-*TSC*</v>
      </c>
      <c r="AE250" s="90" t="str">
        <f>IF(ISNA(VLOOKUP(MBSchedule[[#This Row],[ow]], ETMRoutes, 3, FALSE)),IF(ISNA(VLOOKUP(MBSchedule[[#This Row],[re]], ETMRoutes, 3, FALSE)),"U","R"), "O")</f>
        <v>O</v>
      </c>
    </row>
    <row r="251" spans="1:31">
      <c r="A251" s="104" t="str">
        <f t="shared" si="3"/>
        <v>MRG</v>
      </c>
      <c r="B251" s="90"/>
      <c r="C251" s="90"/>
      <c r="D251" s="140" t="str">
        <f>_xlfn.IFNA(VLOOKUP(MBSchedule[[#This Row],[From-a]],Loc2Code,2,FALSE),"")</f>
        <v>TSC</v>
      </c>
      <c r="E251" s="140" t="str">
        <f>_xlfn.IFNA(VLOOKUP(MBSchedule[[#This Row],[Via-a]],Loc2Code,2,FALSE),"")</f>
        <v/>
      </c>
      <c r="F251" s="140" t="str">
        <f>_xlfn.IFNA(VLOOKUP(MBSchedule[[#This Row],[To-a]],Loc2Code,2,FALSE),"")</f>
        <v>CNC</v>
      </c>
      <c r="G251" s="140" t="str">
        <f>_xlfn.IFNA(VLOOKUP(MBSchedule[[#This Row],[From Code]],Code2Loc,2,FALSE),"")</f>
        <v>TISCON</v>
      </c>
      <c r="H251" s="140" t="str">
        <f>_xlfn.IFNA(VLOOKUP(MBSchedule[[#This Row],[Via1 Code]],Code2Loc,2,FALSE),"")</f>
        <v/>
      </c>
      <c r="I251" s="140" t="str">
        <f>_xlfn.IFNA(VLOOKUP(MBSchedule[[#This Row],[Destination Code]],Code2Loc,2,FALSE),"")</f>
        <v>CANACONA</v>
      </c>
      <c r="J251" s="122">
        <f>TIME(TRUNC(MBSchedule[[#This Row],[Dept.]]),60*(MBSchedule[[#This Row],[Dept.]]-TRUNC(MBSchedule[[#This Row],[Dept.]]))/0.6,0)</f>
        <v>0.34027777777777773</v>
      </c>
      <c r="K251" s="122" t="str">
        <f>IF(ISBLANK(MBSchedule[[#This Row],[Via Dep]]),"", TIME(TRUNC(MBSchedule[[#This Row],[Via Dep]]),60*(MBSchedule[[#This Row],[Via Dep]]-TRUNC(MBSchedule[[#This Row],[Via Dep]]))/0.6,0))</f>
        <v/>
      </c>
      <c r="L251" s="122">
        <f>IF(ISBLANK(MBSchedule[[#This Row],[Arrv.]]),"", TIME(TRUNC(MBSchedule[[#This Row],[Arrv.]]),60*(MBSchedule[[#This Row],[Arrv.]]-TRUNC(MBSchedule[[#This Row],[Arrv.]]))/0.6,0))</f>
        <v>0.37152777777777773</v>
      </c>
      <c r="M251" s="90" t="s">
        <v>344</v>
      </c>
      <c r="N251" s="90"/>
      <c r="O251" s="90" t="s">
        <v>23</v>
      </c>
      <c r="P251" s="152">
        <v>20</v>
      </c>
      <c r="Q251" s="123">
        <v>8.1</v>
      </c>
      <c r="R251" s="90"/>
      <c r="S251" s="123">
        <v>8.5500000000000007</v>
      </c>
      <c r="T251" s="152"/>
      <c r="U251" s="152"/>
      <c r="V251" s="152"/>
      <c r="W251" s="152"/>
      <c r="X251" s="90"/>
      <c r="Y251" s="98"/>
      <c r="Z251" s="141" t="str" cm="1">
        <f t="array" ref="Z251">IF(
ISNUMBER(FIND("A",$B251)),
$B251 &amp; IF(ISNUMBER(FIND("A",     INDEX($B252:$B$3247,MATCH(FALSE,ISBLANK($B252:$B$3247),0)))),"", INDEX($B252:$B$3247,MATCH(FALSE,ISBLANK($B252:$B$3247),0))  ),$Z250
)</f>
        <v>GA10T0150</v>
      </c>
      <c r="AA251" s="140" t="str" cm="1">
        <f t="array" ref="AA251">IF(
ISNUMBER(FIND("A",$C251)),
$C251 &amp; IF(ISNUMBER(FIND("A",     INDEX($C252:$C$3247,MATCH(FALSE,ISBLANK($C252:$C$3247),0)))),"", INDEX($C252:$C$3247,MATCH(FALSE,ISBLANK($C252:$C$3247),0))  ),$AA250
)</f>
        <v>MB 32A</v>
      </c>
      <c r="AB251" s="90" t="e">
        <f>_xlfn.IFNA(VLOOKUP(MBSchedule[[#This Row],[ow]], ETMRoutes, 3, FALSE),VLOOKUP(MBSchedule[[#This Row],[re]], ETMRoutes, 3, FALSE))</f>
        <v>#REF!</v>
      </c>
      <c r="AC25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MRG:*:CNC-*TSC*</v>
      </c>
      <c r="AD25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MRG:*:TSC-*CNC*</v>
      </c>
      <c r="AE251" s="90" t="str">
        <f>IF(ISNA(VLOOKUP(MBSchedule[[#This Row],[ow]], ETMRoutes, 3, FALSE)),IF(ISNA(VLOOKUP(MBSchedule[[#This Row],[re]], ETMRoutes, 3, FALSE)),"U","R"), "O")</f>
        <v>O</v>
      </c>
    </row>
    <row r="252" spans="1:31" ht="15.75" customHeight="1">
      <c r="A252" s="104" t="str">
        <f t="shared" si="3"/>
        <v>MRG</v>
      </c>
      <c r="B252" s="90"/>
      <c r="C252" s="90"/>
      <c r="D252" s="140" t="str">
        <f>_xlfn.IFNA(VLOOKUP(MBSchedule[[#This Row],[From-a]],Loc2Code,2,FALSE),"")</f>
        <v>CNC</v>
      </c>
      <c r="E252" s="140" t="str">
        <f>_xlfn.IFNA(VLOOKUP(MBSchedule[[#This Row],[Via-a]],Loc2Code,2,FALSE),"")</f>
        <v/>
      </c>
      <c r="F252" s="140" t="str">
        <f>_xlfn.IFNA(VLOOKUP(MBSchedule[[#This Row],[To-a]],Loc2Code,2,FALSE),"")</f>
        <v/>
      </c>
      <c r="G252" s="140" t="str">
        <f>_xlfn.IFNA(VLOOKUP(MBSchedule[[#This Row],[From Code]],Code2Loc,2,FALSE),"")</f>
        <v>CANACONA</v>
      </c>
      <c r="H252" s="140" t="str">
        <f>_xlfn.IFNA(VLOOKUP(MBSchedule[[#This Row],[Via1 Code]],Code2Loc,2,FALSE),"")</f>
        <v/>
      </c>
      <c r="I252" s="140" t="str">
        <f>_xlfn.IFNA(VLOOKUP(MBSchedule[[#This Row],[Destination Code]],Code2Loc,2,FALSE),"")</f>
        <v/>
      </c>
      <c r="J252" s="122">
        <f>TIME(TRUNC(MBSchedule[[#This Row],[Dept.]]),60*(MBSchedule[[#This Row],[Dept.]]-TRUNC(MBSchedule[[#This Row],[Dept.]]))/0.6,0)</f>
        <v>0.38541666666666669</v>
      </c>
      <c r="K252" s="122" t="str">
        <f>IF(ISBLANK(MBSchedule[[#This Row],[Via Dep]]),"", TIME(TRUNC(MBSchedule[[#This Row],[Via Dep]]),60*(MBSchedule[[#This Row],[Via Dep]]-TRUNC(MBSchedule[[#This Row],[Via Dep]]))/0.6,0))</f>
        <v/>
      </c>
      <c r="L252" s="122">
        <f>IF(ISBLANK(MBSchedule[[#This Row],[Arrv.]]),"", TIME(TRUNC(MBSchedule[[#This Row],[Arrv.]]),60*(MBSchedule[[#This Row],[Arrv.]]-TRUNC(MBSchedule[[#This Row],[Arrv.]]))/0.6,0))</f>
        <v>0.41666666666666669</v>
      </c>
      <c r="M252" s="90" t="s">
        <v>23</v>
      </c>
      <c r="N252" s="90"/>
      <c r="O252" s="90" t="s">
        <v>144</v>
      </c>
      <c r="P252" s="152">
        <v>20</v>
      </c>
      <c r="Q252" s="123">
        <v>9.15</v>
      </c>
      <c r="R252" s="90"/>
      <c r="S252" s="123">
        <v>10</v>
      </c>
      <c r="T252" s="152"/>
      <c r="U252" s="152"/>
      <c r="V252" s="152"/>
      <c r="W252" s="152"/>
      <c r="X252" s="90"/>
      <c r="Y252" s="92"/>
      <c r="Z252" s="142" t="str" cm="1">
        <f t="array" ref="Z252">IF(
ISNUMBER(FIND("A",$B252)),
$B252 &amp; IF(ISNUMBER(FIND("A",     INDEX($B253:$B$3247,MATCH(FALSE,ISBLANK($B253:$B$3247),0)))),"", INDEX($B253:$B$3247,MATCH(FALSE,ISBLANK($B253:$B$3247),0))  ),$Z251
)</f>
        <v>GA10T0150</v>
      </c>
      <c r="AA252" s="140" t="str" cm="1">
        <f t="array" ref="AA252">IF(
ISNUMBER(FIND("A",$C252)),
$C252 &amp; IF(ISNUMBER(FIND("A",     INDEX($C253:$C$3247,MATCH(FALSE,ISBLANK($C253:$C$3247),0)))),"", INDEX($C253:$C$3247,MATCH(FALSE,ISBLANK($C253:$C$3247),0))  ),$AA251
)</f>
        <v>MB 32A</v>
      </c>
      <c r="AB252" s="90" t="e">
        <f>_xlfn.IFNA(VLOOKUP(MBSchedule[[#This Row],[ow]], ETMRoutes, 3, FALSE),VLOOKUP(MBSchedule[[#This Row],[re]], ETMRoutes, 3, FALSE))</f>
        <v>#REF!</v>
      </c>
      <c r="AC25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D25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E252" s="90" t="str">
        <f>IF(ISNA(VLOOKUP(MBSchedule[[#This Row],[ow]], ETMRoutes, 3, FALSE)),IF(ISNA(VLOOKUP(MBSchedule[[#This Row],[re]], ETMRoutes, 3, FALSE)),"U","R"), "O")</f>
        <v>O</v>
      </c>
    </row>
    <row r="253" spans="1:31">
      <c r="A253" s="104" t="str">
        <f t="shared" si="3"/>
        <v>MRG</v>
      </c>
      <c r="B253" s="90"/>
      <c r="C253" s="90"/>
      <c r="D253" s="140" t="str">
        <f>_xlfn.IFNA(VLOOKUP(MBSchedule[[#This Row],[From-a]],Loc2Code,2,FALSE),"")</f>
        <v/>
      </c>
      <c r="E253" s="140" t="str">
        <f>_xlfn.IFNA(VLOOKUP(MBSchedule[[#This Row],[Via-a]],Loc2Code,2,FALSE),"")</f>
        <v/>
      </c>
      <c r="F253" s="140" t="str">
        <f>_xlfn.IFNA(VLOOKUP(MBSchedule[[#This Row],[To-a]],Loc2Code,2,FALSE),"")</f>
        <v>CNC</v>
      </c>
      <c r="G253" s="140" t="str">
        <f>_xlfn.IFNA(VLOOKUP(MBSchedule[[#This Row],[From Code]],Code2Loc,2,FALSE),"")</f>
        <v/>
      </c>
      <c r="H253" s="140" t="str">
        <f>_xlfn.IFNA(VLOOKUP(MBSchedule[[#This Row],[Via1 Code]],Code2Loc,2,FALSE),"")</f>
        <v/>
      </c>
      <c r="I253" s="140" t="str">
        <f>_xlfn.IFNA(VLOOKUP(MBSchedule[[#This Row],[Destination Code]],Code2Loc,2,FALSE),"")</f>
        <v>CANACONA</v>
      </c>
      <c r="J253" s="122">
        <f>TIME(TRUNC(MBSchedule[[#This Row],[Dept.]]),60*(MBSchedule[[#This Row],[Dept.]]-TRUNC(MBSchedule[[#This Row],[Dept.]]))/0.6,0)</f>
        <v>0.4513888888888889</v>
      </c>
      <c r="K253" s="122" t="str">
        <f>IF(ISBLANK(MBSchedule[[#This Row],[Via Dep]]),"", TIME(TRUNC(MBSchedule[[#This Row],[Via Dep]]),60*(MBSchedule[[#This Row],[Via Dep]]-TRUNC(MBSchedule[[#This Row],[Via Dep]]))/0.6,0))</f>
        <v/>
      </c>
      <c r="L253" s="122">
        <f>IF(ISBLANK(MBSchedule[[#This Row],[Arrv.]]),"", TIME(TRUNC(MBSchedule[[#This Row],[Arrv.]]),60*(MBSchedule[[#This Row],[Arrv.]]-TRUNC(MBSchedule[[#This Row],[Arrv.]]))/0.6,0))</f>
        <v>0.4826388888888889</v>
      </c>
      <c r="M253" s="90" t="s">
        <v>144</v>
      </c>
      <c r="N253" s="90"/>
      <c r="O253" s="90" t="s">
        <v>23</v>
      </c>
      <c r="P253" s="152">
        <v>20</v>
      </c>
      <c r="Q253" s="123">
        <v>10.5</v>
      </c>
      <c r="R253" s="90"/>
      <c r="S253" s="123">
        <v>11.35</v>
      </c>
      <c r="T253" s="152"/>
      <c r="U253" s="152"/>
      <c r="V253" s="152"/>
      <c r="W253" s="152"/>
      <c r="X253" s="90"/>
      <c r="Y253" s="98"/>
      <c r="Z253" s="141" t="str" cm="1">
        <f t="array" ref="Z253">IF(
ISNUMBER(FIND("A",$B253)),
$B253 &amp; IF(ISNUMBER(FIND("A",     INDEX($B254:$B$3247,MATCH(FALSE,ISBLANK($B254:$B$3247),0)))),"", INDEX($B254:$B$3247,MATCH(FALSE,ISBLANK($B254:$B$3247),0))  ),$Z252
)</f>
        <v>GA10T0150</v>
      </c>
      <c r="AA253" s="140" t="str" cm="1">
        <f t="array" ref="AA253">IF(
ISNUMBER(FIND("A",$C253)),
$C253 &amp; IF(ISNUMBER(FIND("A",     INDEX($C254:$C$3247,MATCH(FALSE,ISBLANK($C254:$C$3247),0)))),"", INDEX($C254:$C$3247,MATCH(FALSE,ISBLANK($C254:$C$3247),0))  ),$AA252
)</f>
        <v>MB 32A</v>
      </c>
      <c r="AB253" s="90" t="e">
        <f>_xlfn.IFNA(VLOOKUP(MBSchedule[[#This Row],[ow]], ETMRoutes, 3, FALSE),VLOOKUP(MBSchedule[[#This Row],[re]], ETMRoutes, 3, FALSE))</f>
        <v>#REF!</v>
      </c>
      <c r="AC25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D25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E253" s="90" t="str">
        <f>IF(ISNA(VLOOKUP(MBSchedule[[#This Row],[ow]], ETMRoutes, 3, FALSE)),IF(ISNA(VLOOKUP(MBSchedule[[#This Row],[re]], ETMRoutes, 3, FALSE)),"U","R"), "O")</f>
        <v>O</v>
      </c>
    </row>
    <row r="254" spans="1:31">
      <c r="A254" s="104" t="str">
        <f t="shared" si="3"/>
        <v>MRG</v>
      </c>
      <c r="B254" s="90"/>
      <c r="C254" s="90"/>
      <c r="D254" s="140" t="str">
        <f>_xlfn.IFNA(VLOOKUP(MBSchedule[[#This Row],[From-a]],Loc2Code,2,FALSE),"")</f>
        <v>CNC</v>
      </c>
      <c r="E254" s="140" t="str">
        <f>_xlfn.IFNA(VLOOKUP(MBSchedule[[#This Row],[Via-a]],Loc2Code,2,FALSE),"")</f>
        <v/>
      </c>
      <c r="F254" s="140" t="str">
        <f>_xlfn.IFNA(VLOOKUP(MBSchedule[[#This Row],[To-a]],Loc2Code,2,FALSE),"")</f>
        <v>KTG</v>
      </c>
      <c r="G254" s="140" t="str">
        <f>_xlfn.IFNA(VLOOKUP(MBSchedule[[#This Row],[From Code]],Code2Loc,2,FALSE),"")</f>
        <v>CANACONA</v>
      </c>
      <c r="H254" s="140" t="str">
        <f>_xlfn.IFNA(VLOOKUP(MBSchedule[[#This Row],[Via1 Code]],Code2Loc,2,FALSE),"")</f>
        <v/>
      </c>
      <c r="I254" s="140" t="str">
        <f>_xlfn.IFNA(VLOOKUP(MBSchedule[[#This Row],[Destination Code]],Code2Loc,2,FALSE),"")</f>
        <v>KHOTIGAO</v>
      </c>
      <c r="J254" s="122">
        <f>TIME(TRUNC(MBSchedule[[#This Row],[Dept.]]),60*(MBSchedule[[#This Row],[Dept.]]-TRUNC(MBSchedule[[#This Row],[Dept.]]))/0.6,0)</f>
        <v>0.54166666666666663</v>
      </c>
      <c r="K254" s="122" t="str">
        <f>IF(ISBLANK(MBSchedule[[#This Row],[Via Dep]]),"", TIME(TRUNC(MBSchedule[[#This Row],[Via Dep]]),60*(MBSchedule[[#This Row],[Via Dep]]-TRUNC(MBSchedule[[#This Row],[Via Dep]]))/0.6,0))</f>
        <v/>
      </c>
      <c r="L254" s="122">
        <f>IF(ISBLANK(MBSchedule[[#This Row],[Arrv.]]),"", TIME(TRUNC(MBSchedule[[#This Row],[Arrv.]]),60*(MBSchedule[[#This Row],[Arrv.]]-TRUNC(MBSchedule[[#This Row],[Arrv.]]))/0.6,0))</f>
        <v>0.60416666666666663</v>
      </c>
      <c r="M254" s="90" t="s">
        <v>23</v>
      </c>
      <c r="N254" s="90"/>
      <c r="O254" s="90" t="s">
        <v>124</v>
      </c>
      <c r="P254" s="152">
        <v>25</v>
      </c>
      <c r="Q254" s="123">
        <v>13</v>
      </c>
      <c r="R254" s="90"/>
      <c r="S254" s="123">
        <v>14.3</v>
      </c>
      <c r="T254" s="152"/>
      <c r="U254" s="152"/>
      <c r="V254" s="152"/>
      <c r="W254" s="152"/>
      <c r="X254" s="90"/>
      <c r="Y254" s="98"/>
      <c r="Z254" s="141" t="str" cm="1">
        <f t="array" ref="Z254">IF(
ISNUMBER(FIND("A",$B254)),
$B254 &amp; IF(ISNUMBER(FIND("A",     INDEX($B255:$B$3247,MATCH(FALSE,ISBLANK($B255:$B$3247),0)))),"", INDEX($B255:$B$3247,MATCH(FALSE,ISBLANK($B255:$B$3247),0))  ),$Z253
)</f>
        <v>GA10T0150</v>
      </c>
      <c r="AA254" s="140" t="str" cm="1">
        <f t="array" ref="AA254">IF(
ISNUMBER(FIND("A",$C254)),
$C254 &amp; IF(ISNUMBER(FIND("A",     INDEX($C255:$C$3247,MATCH(FALSE,ISBLANK($C255:$C$3247),0)))),"", INDEX($C255:$C$3247,MATCH(FALSE,ISBLANK($C255:$C$3247),0))  ),$AA253
)</f>
        <v>MB 32A</v>
      </c>
      <c r="AB254" s="90" t="e">
        <f>_xlfn.IFNA(VLOOKUP(MBSchedule[[#This Row],[ow]], ETMRoutes, 3, FALSE),VLOOKUP(MBSchedule[[#This Row],[re]], ETMRoutes, 3, FALSE))</f>
        <v>#REF!</v>
      </c>
      <c r="AC25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D25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E254" s="90" t="str">
        <f>IF(ISNA(VLOOKUP(MBSchedule[[#This Row],[ow]], ETMRoutes, 3, FALSE)),IF(ISNA(VLOOKUP(MBSchedule[[#This Row],[re]], ETMRoutes, 3, FALSE)),"U","R"), "O")</f>
        <v>O</v>
      </c>
    </row>
    <row r="255" spans="1:31">
      <c r="A255" s="104" t="str">
        <f t="shared" si="3"/>
        <v>MRG</v>
      </c>
      <c r="B255" s="90"/>
      <c r="C255" s="90"/>
      <c r="D255" s="140" t="str">
        <f>_xlfn.IFNA(VLOOKUP(MBSchedule[[#This Row],[From-a]],Loc2Code,2,FALSE),"")</f>
        <v>KTG</v>
      </c>
      <c r="E255" s="140" t="str">
        <f>_xlfn.IFNA(VLOOKUP(MBSchedule[[#This Row],[Via-a]],Loc2Code,2,FALSE),"")</f>
        <v/>
      </c>
      <c r="F255" s="140" t="str">
        <f>_xlfn.IFNA(VLOOKUP(MBSchedule[[#This Row],[To-a]],Loc2Code,2,FALSE),"")</f>
        <v>CNC</v>
      </c>
      <c r="G255" s="140" t="str">
        <f>_xlfn.IFNA(VLOOKUP(MBSchedule[[#This Row],[From Code]],Code2Loc,2,FALSE),"")</f>
        <v>KHOTIGAO</v>
      </c>
      <c r="H255" s="140" t="str">
        <f>_xlfn.IFNA(VLOOKUP(MBSchedule[[#This Row],[Via1 Code]],Code2Loc,2,FALSE),"")</f>
        <v/>
      </c>
      <c r="I255" s="140" t="str">
        <f>_xlfn.IFNA(VLOOKUP(MBSchedule[[#This Row],[Destination Code]],Code2Loc,2,FALSE),"")</f>
        <v>CANACONA</v>
      </c>
      <c r="J255" s="122">
        <f>TIME(TRUNC(MBSchedule[[#This Row],[Dept.]]),60*(MBSchedule[[#This Row],[Dept.]]-TRUNC(MBSchedule[[#This Row],[Dept.]]))/0.6,0)</f>
        <v>0.60416666666666663</v>
      </c>
      <c r="K255" s="122" t="str">
        <f>IF(ISBLANK(MBSchedule[[#This Row],[Via Dep]]),"", TIME(TRUNC(MBSchedule[[#This Row],[Via Dep]]),60*(MBSchedule[[#This Row],[Via Dep]]-TRUNC(MBSchedule[[#This Row],[Via Dep]]))/0.6,0))</f>
        <v/>
      </c>
      <c r="L255" s="122">
        <f>IF(ISBLANK(MBSchedule[[#This Row],[Arrv.]]),"", TIME(TRUNC(MBSchedule[[#This Row],[Arrv.]]),60*(MBSchedule[[#This Row],[Arrv.]]-TRUNC(MBSchedule[[#This Row],[Arrv.]]))/0.6,0))</f>
        <v>0.63888888888888895</v>
      </c>
      <c r="M255" s="90" t="s">
        <v>124</v>
      </c>
      <c r="N255" s="90"/>
      <c r="O255" s="90" t="s">
        <v>23</v>
      </c>
      <c r="P255" s="152">
        <v>28</v>
      </c>
      <c r="Q255" s="123">
        <v>14.3</v>
      </c>
      <c r="R255" s="90"/>
      <c r="S255" s="123">
        <v>15.2</v>
      </c>
      <c r="T255" s="152"/>
      <c r="U255" s="152"/>
      <c r="V255" s="152"/>
      <c r="W255" s="152"/>
      <c r="X255" s="90"/>
      <c r="Y255" s="98"/>
      <c r="Z255" s="141" t="str" cm="1">
        <f t="array" ref="Z255">IF(
ISNUMBER(FIND("A",$B255)),
$B255 &amp; IF(ISNUMBER(FIND("A",     INDEX($B256:$B$3247,MATCH(FALSE,ISBLANK($B256:$B$3247),0)))),"", INDEX($B256:$B$3247,MATCH(FALSE,ISBLANK($B256:$B$3247),0))  ),$Z254
)</f>
        <v>GA10T0150</v>
      </c>
      <c r="AA255" s="140" t="str" cm="1">
        <f t="array" ref="AA255">IF(
ISNUMBER(FIND("A",$C255)),
$C255 &amp; IF(ISNUMBER(FIND("A",     INDEX($C256:$C$3247,MATCH(FALSE,ISBLANK($C256:$C$3247),0)))),"", INDEX($C256:$C$3247,MATCH(FALSE,ISBLANK($C256:$C$3247),0))  ),$AA254
)</f>
        <v>MB 32A</v>
      </c>
      <c r="AB255" s="90" t="e">
        <f>_xlfn.IFNA(VLOOKUP(MBSchedule[[#This Row],[ow]], ETMRoutes, 3, FALSE),VLOOKUP(MBSchedule[[#This Row],[re]], ETMRoutes, 3, FALSE))</f>
        <v>#REF!</v>
      </c>
      <c r="AC25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D25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E255" s="90" t="str">
        <f>IF(ISNA(VLOOKUP(MBSchedule[[#This Row],[ow]], ETMRoutes, 3, FALSE)),IF(ISNA(VLOOKUP(MBSchedule[[#This Row],[re]], ETMRoutes, 3, FALSE)),"U","R"), "O")</f>
        <v>O</v>
      </c>
    </row>
    <row r="256" spans="1:31">
      <c r="A256" s="104" t="str">
        <f t="shared" si="3"/>
        <v>MRG</v>
      </c>
      <c r="B256" s="90"/>
      <c r="C256" s="90"/>
      <c r="D256" s="140" t="str">
        <f>_xlfn.IFNA(VLOOKUP(MBSchedule[[#This Row],[From-a]],Loc2Code,2,FALSE),"")</f>
        <v>CNC</v>
      </c>
      <c r="E256" s="140" t="str">
        <f>_xlfn.IFNA(VLOOKUP(MBSchedule[[#This Row],[Via-a]],Loc2Code,2,FALSE),"")</f>
        <v/>
      </c>
      <c r="F256" s="140" t="str">
        <f>_xlfn.IFNA(VLOOKUP(MBSchedule[[#This Row],[To-a]],Loc2Code,2,FALSE),"")</f>
        <v>KTG</v>
      </c>
      <c r="G256" s="140" t="str">
        <f>_xlfn.IFNA(VLOOKUP(MBSchedule[[#This Row],[From Code]],Code2Loc,2,FALSE),"")</f>
        <v>CANACONA</v>
      </c>
      <c r="H256" s="140" t="str">
        <f>_xlfn.IFNA(VLOOKUP(MBSchedule[[#This Row],[Via1 Code]],Code2Loc,2,FALSE),"")</f>
        <v/>
      </c>
      <c r="I256" s="140" t="str">
        <f>_xlfn.IFNA(VLOOKUP(MBSchedule[[#This Row],[Destination Code]],Code2Loc,2,FALSE),"")</f>
        <v>KHOTIGAO</v>
      </c>
      <c r="J256" s="122">
        <f>TIME(TRUNC(MBSchedule[[#This Row],[Dept.]]),60*(MBSchedule[[#This Row],[Dept.]]-TRUNC(MBSchedule[[#This Row],[Dept.]]))/0.6,0)</f>
        <v>0.64583333333333337</v>
      </c>
      <c r="K256" s="122" t="str">
        <f>IF(ISBLANK(MBSchedule[[#This Row],[Via Dep]]),"", TIME(TRUNC(MBSchedule[[#This Row],[Via Dep]]),60*(MBSchedule[[#This Row],[Via Dep]]-TRUNC(MBSchedule[[#This Row],[Via Dep]]))/0.6,0))</f>
        <v/>
      </c>
      <c r="L256" s="122">
        <f>IF(ISBLANK(MBSchedule[[#This Row],[Arrv.]]),"", TIME(TRUNC(MBSchedule[[#This Row],[Arrv.]]),60*(MBSchedule[[#This Row],[Arrv.]]-TRUNC(MBSchedule[[#This Row],[Arrv.]]))/0.6,0))</f>
        <v>0.68055555555555547</v>
      </c>
      <c r="M256" s="90" t="s">
        <v>23</v>
      </c>
      <c r="N256" s="90"/>
      <c r="O256" s="90" t="s">
        <v>124</v>
      </c>
      <c r="P256" s="152">
        <v>28</v>
      </c>
      <c r="Q256" s="123">
        <v>15.3</v>
      </c>
      <c r="R256" s="90"/>
      <c r="S256" s="123">
        <v>16.2</v>
      </c>
      <c r="T256" s="152"/>
      <c r="U256" s="152"/>
      <c r="V256" s="152"/>
      <c r="W256" s="152"/>
      <c r="X256" s="90"/>
      <c r="Y256" s="98"/>
      <c r="Z256" s="141" t="str" cm="1">
        <f t="array" ref="Z256">IF(
ISNUMBER(FIND("A",$B256)),
$B256 &amp; IF(ISNUMBER(FIND("A",     INDEX($B257:$B$3247,MATCH(FALSE,ISBLANK($B257:$B$3247),0)))),"", INDEX($B257:$B$3247,MATCH(FALSE,ISBLANK($B257:$B$3247),0))  ),$Z255
)</f>
        <v>GA10T0150</v>
      </c>
      <c r="AA256" s="140" t="str" cm="1">
        <f t="array" ref="AA256">IF(
ISNUMBER(FIND("A",$C256)),
$C256 &amp; IF(ISNUMBER(FIND("A",     INDEX($C257:$C$3247,MATCH(FALSE,ISBLANK($C257:$C$3247),0)))),"", INDEX($C257:$C$3247,MATCH(FALSE,ISBLANK($C257:$C$3247),0))  ),$AA255
)</f>
        <v>MB 32A</v>
      </c>
      <c r="AB256" s="90" t="e">
        <f>_xlfn.IFNA(VLOOKUP(MBSchedule[[#This Row],[ow]], ETMRoutes, 3, FALSE),VLOOKUP(MBSchedule[[#This Row],[re]], ETMRoutes, 3, FALSE))</f>
        <v>#REF!</v>
      </c>
      <c r="AC25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D25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E256" s="90" t="str">
        <f>IF(ISNA(VLOOKUP(MBSchedule[[#This Row],[ow]], ETMRoutes, 3, FALSE)),IF(ISNA(VLOOKUP(MBSchedule[[#This Row],[re]], ETMRoutes, 3, FALSE)),"U","R"), "O")</f>
        <v>O</v>
      </c>
    </row>
    <row r="257" spans="1:31">
      <c r="A257" s="104" t="str">
        <f t="shared" si="3"/>
        <v>MRG</v>
      </c>
      <c r="B257" s="90"/>
      <c r="C257" s="90"/>
      <c r="D257" s="140" t="str">
        <f>_xlfn.IFNA(VLOOKUP(MBSchedule[[#This Row],[From-a]],Loc2Code,2,FALSE),"")</f>
        <v>KTG</v>
      </c>
      <c r="E257" s="140" t="str">
        <f>_xlfn.IFNA(VLOOKUP(MBSchedule[[#This Row],[Via-a]],Loc2Code,2,FALSE),"")</f>
        <v/>
      </c>
      <c r="F257" s="140" t="str">
        <f>_xlfn.IFNA(VLOOKUP(MBSchedule[[#This Row],[To-a]],Loc2Code,2,FALSE),"")</f>
        <v>CNC</v>
      </c>
      <c r="G257" s="140" t="str">
        <f>_xlfn.IFNA(VLOOKUP(MBSchedule[[#This Row],[From Code]],Code2Loc,2,FALSE),"")</f>
        <v>KHOTIGAO</v>
      </c>
      <c r="H257" s="140" t="str">
        <f>_xlfn.IFNA(VLOOKUP(MBSchedule[[#This Row],[Via1 Code]],Code2Loc,2,FALSE),"")</f>
        <v/>
      </c>
      <c r="I257" s="140" t="str">
        <f>_xlfn.IFNA(VLOOKUP(MBSchedule[[#This Row],[Destination Code]],Code2Loc,2,FALSE),"")</f>
        <v>CANACONA</v>
      </c>
      <c r="J257" s="122">
        <f>TIME(TRUNC(MBSchedule[[#This Row],[Dept.]]),60*(MBSchedule[[#This Row],[Dept.]]-TRUNC(MBSchedule[[#This Row],[Dept.]]))/0.6,0)</f>
        <v>0.67708333333333337</v>
      </c>
      <c r="K257" s="122" t="str">
        <f>IF(ISBLANK(MBSchedule[[#This Row],[Via Dep]]),"", TIME(TRUNC(MBSchedule[[#This Row],[Via Dep]]),60*(MBSchedule[[#This Row],[Via Dep]]-TRUNC(MBSchedule[[#This Row],[Via Dep]]))/0.6,0))</f>
        <v/>
      </c>
      <c r="L257" s="122">
        <f>IF(ISBLANK(MBSchedule[[#This Row],[Arrv.]]),"", TIME(TRUNC(MBSchedule[[#This Row],[Arrv.]]),60*(MBSchedule[[#This Row],[Arrv.]]-TRUNC(MBSchedule[[#This Row],[Arrv.]]))/0.6,0))</f>
        <v>0.71180555555555547</v>
      </c>
      <c r="M257" s="90" t="s">
        <v>124</v>
      </c>
      <c r="N257" s="90"/>
      <c r="O257" s="90" t="s">
        <v>23</v>
      </c>
      <c r="P257" s="152">
        <v>28</v>
      </c>
      <c r="Q257" s="123">
        <v>16.149999999999999</v>
      </c>
      <c r="R257" s="90"/>
      <c r="S257" s="123">
        <v>17.05</v>
      </c>
      <c r="T257" s="152"/>
      <c r="U257" s="152"/>
      <c r="V257" s="152"/>
      <c r="W257" s="152"/>
      <c r="X257" s="90"/>
      <c r="Y257" s="92" t="s">
        <v>45</v>
      </c>
      <c r="Z257" s="142" t="str" cm="1">
        <f t="array" ref="Z257">IF(
ISNUMBER(FIND("A",$B257)),
$B257 &amp; IF(ISNUMBER(FIND("A",     INDEX($B258:$B$3247,MATCH(FALSE,ISBLANK($B258:$B$3247),0)))),"", INDEX($B258:$B$3247,MATCH(FALSE,ISBLANK($B258:$B$3247),0))  ),$Z256
)</f>
        <v>GA10T0150</v>
      </c>
      <c r="AA257" s="140" t="str" cm="1">
        <f t="array" ref="AA257">IF(
ISNUMBER(FIND("A",$C257)),
$C257 &amp; IF(ISNUMBER(FIND("A",     INDEX($C258:$C$3247,MATCH(FALSE,ISBLANK($C258:$C$3247),0)))),"", INDEX($C258:$C$3247,MATCH(FALSE,ISBLANK($C258:$C$3247),0))  ),$AA256
)</f>
        <v>MB 32A</v>
      </c>
      <c r="AB257" s="90" t="e">
        <f>_xlfn.IFNA(VLOOKUP(MBSchedule[[#This Row],[ow]], ETMRoutes, 3, FALSE),VLOOKUP(MBSchedule[[#This Row],[re]], ETMRoutes, 3, FALSE))</f>
        <v>#REF!</v>
      </c>
      <c r="AC25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D25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E257" s="90" t="str">
        <f>IF(ISNA(VLOOKUP(MBSchedule[[#This Row],[ow]], ETMRoutes, 3, FALSE)),IF(ISNA(VLOOKUP(MBSchedule[[#This Row],[re]], ETMRoutes, 3, FALSE)),"U","R"), "O")</f>
        <v>O</v>
      </c>
    </row>
    <row r="258" spans="1:31">
      <c r="A258" s="104" t="str">
        <f t="shared" si="3"/>
        <v>MRG</v>
      </c>
      <c r="B258" s="90"/>
      <c r="C258" s="90"/>
      <c r="D258" s="140" t="str">
        <f>_xlfn.IFNA(VLOOKUP(MBSchedule[[#This Row],[From-a]],Loc2Code,2,FALSE),"")</f>
        <v>CNC</v>
      </c>
      <c r="E258" s="140" t="str">
        <f>_xlfn.IFNA(VLOOKUP(MBSchedule[[#This Row],[Via-a]],Loc2Code,2,FALSE),"")</f>
        <v/>
      </c>
      <c r="F258" s="140" t="str">
        <f>_xlfn.IFNA(VLOOKUP(MBSchedule[[#This Row],[To-a]],Loc2Code,2,FALSE),"")</f>
        <v/>
      </c>
      <c r="G258" s="140" t="str">
        <f>_xlfn.IFNA(VLOOKUP(MBSchedule[[#This Row],[From Code]],Code2Loc,2,FALSE),"")</f>
        <v>CANACONA</v>
      </c>
      <c r="H258" s="140" t="str">
        <f>_xlfn.IFNA(VLOOKUP(MBSchedule[[#This Row],[Via1 Code]],Code2Loc,2,FALSE),"")</f>
        <v/>
      </c>
      <c r="I258" s="140" t="str">
        <f>_xlfn.IFNA(VLOOKUP(MBSchedule[[#This Row],[Destination Code]],Code2Loc,2,FALSE),"")</f>
        <v/>
      </c>
      <c r="J258" s="122">
        <f>TIME(TRUNC(MBSchedule[[#This Row],[Dept.]]),60*(MBSchedule[[#This Row],[Dept.]]-TRUNC(MBSchedule[[#This Row],[Dept.]]))/0.6,0)</f>
        <v>0.75</v>
      </c>
      <c r="K258" s="122" t="str">
        <f>IF(ISBLANK(MBSchedule[[#This Row],[Via Dep]]),"", TIME(TRUNC(MBSchedule[[#This Row],[Via Dep]]),60*(MBSchedule[[#This Row],[Via Dep]]-TRUNC(MBSchedule[[#This Row],[Via Dep]]))/0.6,0))</f>
        <v/>
      </c>
      <c r="L258" s="122">
        <f>IF(ISBLANK(MBSchedule[[#This Row],[Arrv.]]),"", TIME(TRUNC(MBSchedule[[#This Row],[Arrv.]]),60*(MBSchedule[[#This Row],[Arrv.]]-TRUNC(MBSchedule[[#This Row],[Arrv.]]))/0.6,0))</f>
        <v>0.77083333333333337</v>
      </c>
      <c r="M258" s="90" t="s">
        <v>23</v>
      </c>
      <c r="N258" s="90"/>
      <c r="O258" s="90" t="s">
        <v>143</v>
      </c>
      <c r="P258" s="152">
        <v>13</v>
      </c>
      <c r="Q258" s="123">
        <v>18</v>
      </c>
      <c r="R258" s="90"/>
      <c r="S258" s="123">
        <v>18.3</v>
      </c>
      <c r="T258" s="152">
        <v>1</v>
      </c>
      <c r="U258" s="152">
        <v>1</v>
      </c>
      <c r="V258" s="152">
        <v>13</v>
      </c>
      <c r="W258" s="158"/>
      <c r="X258" s="90">
        <f>SUM(P250:P258)</f>
        <v>188</v>
      </c>
      <c r="Y258" s="98" t="s">
        <v>145</v>
      </c>
      <c r="Z258" s="141" t="str" cm="1">
        <f t="array" ref="Z258">IF(
ISNUMBER(FIND("A",$B258)),
$B258 &amp; IF(ISNUMBER(FIND("A",     INDEX($B259:$B$3247,MATCH(FALSE,ISBLANK($B259:$B$3247),0)))),"", INDEX($B259:$B$3247,MATCH(FALSE,ISBLANK($B259:$B$3247),0))  ),$Z257
)</f>
        <v>GA10T0150</v>
      </c>
      <c r="AA258" s="140" t="str" cm="1">
        <f t="array" ref="AA258">IF(
ISNUMBER(FIND("A",$C258)),
$C258 &amp; IF(ISNUMBER(FIND("A",     INDEX($C259:$C$3247,MATCH(FALSE,ISBLANK($C259:$C$3247),0)))),"", INDEX($C259:$C$3247,MATCH(FALSE,ISBLANK($C259:$C$3247),0))  ),$AA257
)</f>
        <v>MB 32A</v>
      </c>
      <c r="AB258" s="90" t="e">
        <f>_xlfn.IFNA(VLOOKUP(MBSchedule[[#This Row],[ow]], ETMRoutes, 3, FALSE),VLOOKUP(MBSchedule[[#This Row],[re]], ETMRoutes, 3, FALSE))</f>
        <v>#REF!</v>
      </c>
      <c r="AC25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D25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E258" s="90" t="str">
        <f>IF(ISNA(VLOOKUP(MBSchedule[[#This Row],[ow]], ETMRoutes, 3, FALSE)),IF(ISNA(VLOOKUP(MBSchedule[[#This Row],[re]], ETMRoutes, 3, FALSE)),"U","R"), "O")</f>
        <v>O</v>
      </c>
    </row>
    <row r="259" spans="1:31">
      <c r="A259" s="104" t="str">
        <f t="shared" ref="A259:A322" si="4">"MRG"</f>
        <v>MRG</v>
      </c>
      <c r="B259" s="90" t="s">
        <v>346</v>
      </c>
      <c r="C259" s="90" t="s">
        <v>147</v>
      </c>
      <c r="D259" s="140" t="str">
        <f>_xlfn.IFNA(VLOOKUP(MBSchedule[[#This Row],[From-a]],Loc2Code,2,FALSE),"")</f>
        <v>MKU</v>
      </c>
      <c r="E259" s="140" t="str">
        <f>_xlfn.IFNA(VLOOKUP(MBSchedule[[#This Row],[Via-a]],Loc2Code,2,FALSE),"")</f>
        <v/>
      </c>
      <c r="F259" s="140" t="str">
        <f>_xlfn.IFNA(VLOOKUP(MBSchedule[[#This Row],[To-a]],Loc2Code,2,FALSE),"")</f>
        <v>CNC</v>
      </c>
      <c r="G259" s="140" t="str">
        <f>_xlfn.IFNA(VLOOKUP(MBSchedule[[#This Row],[From Code]],Code2Loc,2,FALSE),"")</f>
        <v>MUDKUD</v>
      </c>
      <c r="H259" s="140" t="str">
        <f>_xlfn.IFNA(VLOOKUP(MBSchedule[[#This Row],[Via1 Code]],Code2Loc,2,FALSE),"")</f>
        <v/>
      </c>
      <c r="I259" s="140" t="str">
        <f>_xlfn.IFNA(VLOOKUP(MBSchedule[[#This Row],[Destination Code]],Code2Loc,2,FALSE),"")</f>
        <v>CANACONA</v>
      </c>
      <c r="J259" s="122">
        <f>TIME(TRUNC(MBSchedule[[#This Row],[Dept.]]),60*(MBSchedule[[#This Row],[Dept.]]-TRUNC(MBSchedule[[#This Row],[Dept.]]))/0.6,0)</f>
        <v>0.2986111111111111</v>
      </c>
      <c r="K259" s="122" t="str">
        <f>IF(ISBLANK(MBSchedule[[#This Row],[Via Dep]]),"", TIME(TRUNC(MBSchedule[[#This Row],[Via Dep]]),60*(MBSchedule[[#This Row],[Via Dep]]-TRUNC(MBSchedule[[#This Row],[Via Dep]]))/0.6,0))</f>
        <v/>
      </c>
      <c r="L259" s="122">
        <f>IF(ISBLANK(MBSchedule[[#This Row],[Arrv.]]),"", TIME(TRUNC(MBSchedule[[#This Row],[Arrv.]]),60*(MBSchedule[[#This Row],[Arrv.]]-TRUNC(MBSchedule[[#This Row],[Arrv.]]))/0.6,0))</f>
        <v>0.31944444444444448</v>
      </c>
      <c r="M259" s="90" t="s">
        <v>148</v>
      </c>
      <c r="N259" s="90"/>
      <c r="O259" s="90" t="s">
        <v>23</v>
      </c>
      <c r="P259" s="152">
        <v>16</v>
      </c>
      <c r="Q259" s="123">
        <v>7.1</v>
      </c>
      <c r="R259" s="90"/>
      <c r="S259" s="123">
        <v>7.4</v>
      </c>
      <c r="T259" s="152"/>
      <c r="U259" s="152"/>
      <c r="V259" s="152"/>
      <c r="W259" s="152"/>
      <c r="X259" s="90"/>
      <c r="Y259" s="98" t="s">
        <v>347</v>
      </c>
      <c r="Z259" s="141" t="str" cm="1">
        <f t="array" ref="Z259">IF(
ISNUMBER(FIND("A",$B259)),
$B259 &amp; IF(ISNUMBER(FIND("A",     INDEX($B260:$B$3247,MATCH(FALSE,ISBLANK($B260:$B$3247),0)))),"", INDEX($B260:$B$3247,MATCH(FALSE,ISBLANK($B260:$B$3247),0))  ),$Z258
)</f>
        <v>GA08U4485</v>
      </c>
      <c r="AA259" s="140" t="str" cm="1">
        <f t="array" ref="AA259">IF(
ISNUMBER(FIND("A",$C259)),
$C259 &amp; IF(ISNUMBER(FIND("A",     INDEX($C260:$C$3247,MATCH(FALSE,ISBLANK($C260:$C$3247),0)))),"", INDEX($C260:$C$3247,MATCH(FALSE,ISBLANK($C260:$C$3247),0))  ),$AA258
)</f>
        <v>MB 33A</v>
      </c>
      <c r="AB259" s="90" t="e">
        <f>_xlfn.IFNA(VLOOKUP(MBSchedule[[#This Row],[ow]], ETMRoutes, 3, FALSE),VLOOKUP(MBSchedule[[#This Row],[re]], ETMRoutes, 3, FALSE))</f>
        <v>#REF!</v>
      </c>
      <c r="AC25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MRG:*:CNC-*MKU*</v>
      </c>
      <c r="AD25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MRG:*:MKU-*CNC*</v>
      </c>
      <c r="AE259" s="90" t="str">
        <f>IF(ISNA(VLOOKUP(MBSchedule[[#This Row],[ow]], ETMRoutes, 3, FALSE)),IF(ISNA(VLOOKUP(MBSchedule[[#This Row],[re]], ETMRoutes, 3, FALSE)),"U","R"), "O")</f>
        <v>O</v>
      </c>
    </row>
    <row r="260" spans="1:31">
      <c r="A260" s="104" t="str">
        <f t="shared" si="4"/>
        <v>MRG</v>
      </c>
      <c r="B260" s="90" t="s">
        <v>146</v>
      </c>
      <c r="C260" s="90"/>
      <c r="D260" s="140" t="str">
        <f>_xlfn.IFNA(VLOOKUP(MBSchedule[[#This Row],[From-a]],Loc2Code,2,FALSE),"")</f>
        <v>CNC</v>
      </c>
      <c r="E260" s="140" t="str">
        <f>_xlfn.IFNA(VLOOKUP(MBSchedule[[#This Row],[Via-a]],Loc2Code,2,FALSE),"")</f>
        <v/>
      </c>
      <c r="F260" s="140" t="str">
        <f>_xlfn.IFNA(VLOOKUP(MBSchedule[[#This Row],[To-a]],Loc2Code,2,FALSE),"")</f>
        <v>VZW</v>
      </c>
      <c r="G260" s="140" t="str">
        <f>_xlfn.IFNA(VLOOKUP(MBSchedule[[#This Row],[From Code]],Code2Loc,2,FALSE),"")</f>
        <v>CANACONA</v>
      </c>
      <c r="H260" s="140" t="str">
        <f>_xlfn.IFNA(VLOOKUP(MBSchedule[[#This Row],[Via1 Code]],Code2Loc,2,FALSE),"")</f>
        <v/>
      </c>
      <c r="I260" s="140" t="str">
        <f>_xlfn.IFNA(VLOOKUP(MBSchedule[[#This Row],[Destination Code]],Code2Loc,2,FALSE),"")</f>
        <v>VAIZWADA</v>
      </c>
      <c r="J260" s="122">
        <f>TIME(TRUNC(MBSchedule[[#This Row],[Dept.]]),60*(MBSchedule[[#This Row],[Dept.]]-TRUNC(MBSchedule[[#This Row],[Dept.]]))/0.6,0)</f>
        <v>0.31944444444444448</v>
      </c>
      <c r="K260" s="122" t="str">
        <f>IF(ISBLANK(MBSchedule[[#This Row],[Via Dep]]),"", TIME(TRUNC(MBSchedule[[#This Row],[Via Dep]]),60*(MBSchedule[[#This Row],[Via Dep]]-TRUNC(MBSchedule[[#This Row],[Via Dep]]))/0.6,0))</f>
        <v/>
      </c>
      <c r="L260" s="122">
        <f>IF(ISBLANK(MBSchedule[[#This Row],[Arrv.]]),"", TIME(TRUNC(MBSchedule[[#This Row],[Arrv.]]),60*(MBSchedule[[#This Row],[Arrv.]]-TRUNC(MBSchedule[[#This Row],[Arrv.]]))/0.6,0))</f>
        <v>0.33333333333333331</v>
      </c>
      <c r="M260" s="90" t="s">
        <v>23</v>
      </c>
      <c r="N260" s="90"/>
      <c r="O260" s="90" t="s">
        <v>140</v>
      </c>
      <c r="P260" s="152">
        <v>7</v>
      </c>
      <c r="Q260" s="123">
        <v>7.4</v>
      </c>
      <c r="R260" s="90"/>
      <c r="S260" s="123">
        <v>8</v>
      </c>
      <c r="T260" s="152"/>
      <c r="U260" s="152"/>
      <c r="V260" s="152"/>
      <c r="W260" s="152"/>
      <c r="X260" s="90"/>
      <c r="Y260" s="98"/>
      <c r="Z260" s="141" t="str" cm="1">
        <f t="array" ref="Z260">IF(
ISNUMBER(FIND("A",$B260)),
$B260 &amp; IF(ISNUMBER(FIND("A",     INDEX($B261:$B$3247,MATCH(FALSE,ISBLANK($B261:$B$3247),0)))),"", INDEX($B261:$B$3247,MATCH(FALSE,ISBLANK($B261:$B$3247),0))  ),$Z259
)</f>
        <v>GA02T4861</v>
      </c>
      <c r="AA260" s="140" t="str" cm="1">
        <f t="array" ref="AA260">IF(
ISNUMBER(FIND("A",$C260)),
$C260 &amp; IF(ISNUMBER(FIND("A",     INDEX($C261:$C$3247,MATCH(FALSE,ISBLANK($C261:$C$3247),0)))),"", INDEX($C261:$C$3247,MATCH(FALSE,ISBLANK($C261:$C$3247),0))  ),$AA259
)</f>
        <v>MB 33A</v>
      </c>
      <c r="AB260" s="90" t="e">
        <f>_xlfn.IFNA(VLOOKUP(MBSchedule[[#This Row],[ow]], ETMRoutes, 3, FALSE),VLOOKUP(MBSchedule[[#This Row],[re]], ETMRoutes, 3, FALSE))</f>
        <v>#REF!</v>
      </c>
      <c r="AC26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MRG:*:VZW-*CNC*</v>
      </c>
      <c r="AD26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MRG:*:CNC-*VZW*</v>
      </c>
      <c r="AE260" s="90" t="str">
        <f>IF(ISNA(VLOOKUP(MBSchedule[[#This Row],[ow]], ETMRoutes, 3, FALSE)),IF(ISNA(VLOOKUP(MBSchedule[[#This Row],[re]], ETMRoutes, 3, FALSE)),"U","R"), "O")</f>
        <v>O</v>
      </c>
    </row>
    <row r="261" spans="1:31">
      <c r="A261" s="104" t="str">
        <f t="shared" si="4"/>
        <v>MRG</v>
      </c>
      <c r="B261" s="90"/>
      <c r="C261" s="90"/>
      <c r="D261" s="140" t="str">
        <f>_xlfn.IFNA(VLOOKUP(MBSchedule[[#This Row],[From-a]],Loc2Code,2,FALSE),"")</f>
        <v>VZW</v>
      </c>
      <c r="E261" s="140" t="str">
        <f>_xlfn.IFNA(VLOOKUP(MBSchedule[[#This Row],[Via-a]],Loc2Code,2,FALSE),"")</f>
        <v/>
      </c>
      <c r="F261" s="140" t="str">
        <f>_xlfn.IFNA(VLOOKUP(MBSchedule[[#This Row],[To-a]],Loc2Code,2,FALSE),"")</f>
        <v>CNC</v>
      </c>
      <c r="G261" s="140" t="str">
        <f>_xlfn.IFNA(VLOOKUP(MBSchedule[[#This Row],[From Code]],Code2Loc,2,FALSE),"")</f>
        <v>VAIZWADA</v>
      </c>
      <c r="H261" s="140" t="str">
        <f>_xlfn.IFNA(VLOOKUP(MBSchedule[[#This Row],[Via1 Code]],Code2Loc,2,FALSE),"")</f>
        <v/>
      </c>
      <c r="I261" s="140" t="str">
        <f>_xlfn.IFNA(VLOOKUP(MBSchedule[[#This Row],[Destination Code]],Code2Loc,2,FALSE),"")</f>
        <v>CANACONA</v>
      </c>
      <c r="J261" s="122">
        <f>TIME(TRUNC(MBSchedule[[#This Row],[Dept.]]),60*(MBSchedule[[#This Row],[Dept.]]-TRUNC(MBSchedule[[#This Row],[Dept.]]))/0.6,0)</f>
        <v>0.34027777777777773</v>
      </c>
      <c r="K261" s="122" t="str">
        <f>IF(ISBLANK(MBSchedule[[#This Row],[Via Dep]]),"", TIME(TRUNC(MBSchedule[[#This Row],[Via Dep]]),60*(MBSchedule[[#This Row],[Via Dep]]-TRUNC(MBSchedule[[#This Row],[Via Dep]]))/0.6,0))</f>
        <v/>
      </c>
      <c r="L261" s="122">
        <f>IF(ISBLANK(MBSchedule[[#This Row],[Arrv.]]),"", TIME(TRUNC(MBSchedule[[#This Row],[Arrv.]]),60*(MBSchedule[[#This Row],[Arrv.]]-TRUNC(MBSchedule[[#This Row],[Arrv.]]))/0.6,0))</f>
        <v>0.35416666666666669</v>
      </c>
      <c r="M261" s="90" t="s">
        <v>140</v>
      </c>
      <c r="N261" s="90"/>
      <c r="O261" s="90" t="s">
        <v>23</v>
      </c>
      <c r="P261" s="152">
        <v>7</v>
      </c>
      <c r="Q261" s="123">
        <v>8.1</v>
      </c>
      <c r="R261" s="90"/>
      <c r="S261" s="123">
        <v>8.3000000000000007</v>
      </c>
      <c r="T261" s="152"/>
      <c r="U261" s="152"/>
      <c r="V261" s="152"/>
      <c r="W261" s="152"/>
      <c r="X261" s="90"/>
      <c r="Y261" s="98"/>
      <c r="Z261" s="141" t="str" cm="1">
        <f t="array" ref="Z261">IF(
ISNUMBER(FIND("A",$B261)),
$B261 &amp; IF(ISNUMBER(FIND("A",     INDEX($B262:$B$3247,MATCH(FALSE,ISBLANK($B262:$B$3247),0)))),"", INDEX($B262:$B$3247,MATCH(FALSE,ISBLANK($B262:$B$3247),0))  ),$Z260
)</f>
        <v>GA02T4861</v>
      </c>
      <c r="AA261" s="140" t="str" cm="1">
        <f t="array" ref="AA261">IF(
ISNUMBER(FIND("A",$C261)),
$C261 &amp; IF(ISNUMBER(FIND("A",     INDEX($C262:$C$3247,MATCH(FALSE,ISBLANK($C262:$C$3247),0)))),"", INDEX($C262:$C$3247,MATCH(FALSE,ISBLANK($C262:$C$3247),0))  ),$AA260
)</f>
        <v>MB 33A</v>
      </c>
      <c r="AB261" s="90" t="e">
        <f>_xlfn.IFNA(VLOOKUP(MBSchedule[[#This Row],[ow]], ETMRoutes, 3, FALSE),VLOOKUP(MBSchedule[[#This Row],[re]], ETMRoutes, 3, FALSE))</f>
        <v>#REF!</v>
      </c>
      <c r="AC26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MRG:*:CNC-*VZW*</v>
      </c>
      <c r="AD26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MRG:*:VZW-*CNC*</v>
      </c>
      <c r="AE261" s="90" t="str">
        <f>IF(ISNA(VLOOKUP(MBSchedule[[#This Row],[ow]], ETMRoutes, 3, FALSE)),IF(ISNA(VLOOKUP(MBSchedule[[#This Row],[re]], ETMRoutes, 3, FALSE)),"U","R"), "O")</f>
        <v>O</v>
      </c>
    </row>
    <row r="262" spans="1:31">
      <c r="A262" s="104" t="str">
        <f t="shared" si="4"/>
        <v>MRG</v>
      </c>
      <c r="B262" s="90"/>
      <c r="C262" s="90"/>
      <c r="D262" s="140" t="str">
        <f>_xlfn.IFNA(VLOOKUP(MBSchedule[[#This Row],[From-a]],Loc2Code,2,FALSE),"")</f>
        <v>CNC</v>
      </c>
      <c r="E262" s="140" t="str">
        <f>_xlfn.IFNA(VLOOKUP(MBSchedule[[#This Row],[Via-a]],Loc2Code,2,FALSE),"")</f>
        <v/>
      </c>
      <c r="F262" s="140" t="str">
        <f>_xlfn.IFNA(VLOOKUP(MBSchedule[[#This Row],[To-a]],Loc2Code,2,FALSE),"")</f>
        <v>KOA</v>
      </c>
      <c r="G262" s="140" t="str">
        <f>_xlfn.IFNA(VLOOKUP(MBSchedule[[#This Row],[From Code]],Code2Loc,2,FALSE),"")</f>
        <v>CANACONA</v>
      </c>
      <c r="H262" s="140" t="str">
        <f>_xlfn.IFNA(VLOOKUP(MBSchedule[[#This Row],[Via1 Code]],Code2Loc,2,FALSE),"")</f>
        <v/>
      </c>
      <c r="I262" s="140" t="str">
        <f>_xlfn.IFNA(VLOOKUP(MBSchedule[[#This Row],[Destination Code]],Code2Loc,2,FALSE),"")</f>
        <v>KHOLA</v>
      </c>
      <c r="J262" s="122">
        <f>TIME(TRUNC(MBSchedule[[#This Row],[Dept.]]),60*(MBSchedule[[#This Row],[Dept.]]-TRUNC(MBSchedule[[#This Row],[Dept.]]))/0.6,0)</f>
        <v>0.35416666666666669</v>
      </c>
      <c r="K262" s="122" t="str">
        <f>IF(ISBLANK(MBSchedule[[#This Row],[Via Dep]]),"", TIME(TRUNC(MBSchedule[[#This Row],[Via Dep]]),60*(MBSchedule[[#This Row],[Via Dep]]-TRUNC(MBSchedule[[#This Row],[Via Dep]]))/0.6,0))</f>
        <v/>
      </c>
      <c r="L262" s="122">
        <f>IF(ISBLANK(MBSchedule[[#This Row],[Arrv.]]),"", TIME(TRUNC(MBSchedule[[#This Row],[Arrv.]]),60*(MBSchedule[[#This Row],[Arrv.]]-TRUNC(MBSchedule[[#This Row],[Arrv.]]))/0.6,0))</f>
        <v>0.38541666666666669</v>
      </c>
      <c r="M262" s="90" t="s">
        <v>23</v>
      </c>
      <c r="N262" s="90"/>
      <c r="O262" s="90" t="s">
        <v>24</v>
      </c>
      <c r="P262" s="152">
        <v>17</v>
      </c>
      <c r="Q262" s="123">
        <v>8.3000000000000007</v>
      </c>
      <c r="R262" s="90"/>
      <c r="S262" s="123">
        <v>9.15</v>
      </c>
      <c r="T262" s="152"/>
      <c r="U262" s="152"/>
      <c r="V262" s="152"/>
      <c r="W262" s="152"/>
      <c r="X262" s="90"/>
      <c r="Y262" s="97" t="s">
        <v>348</v>
      </c>
      <c r="Z262" s="147" t="str" cm="1">
        <f t="array" ref="Z262">IF(
ISNUMBER(FIND("A",$B262)),
$B262 &amp; IF(ISNUMBER(FIND("A",     INDEX($B263:$B$3247,MATCH(FALSE,ISBLANK($B263:$B$3247),0)))),"", INDEX($B263:$B$3247,MATCH(FALSE,ISBLANK($B263:$B$3247),0))  ),$Z261
)</f>
        <v>GA02T4861</v>
      </c>
      <c r="AA262" s="140" t="str" cm="1">
        <f t="array" ref="AA262">IF(
ISNUMBER(FIND("A",$C262)),
$C262 &amp; IF(ISNUMBER(FIND("A",     INDEX($C263:$C$3247,MATCH(FALSE,ISBLANK($C263:$C$3247),0)))),"", INDEX($C263:$C$3247,MATCH(FALSE,ISBLANK($C263:$C$3247),0))  ),$AA261
)</f>
        <v>MB 33A</v>
      </c>
      <c r="AB262" s="90" t="e">
        <f>_xlfn.IFNA(VLOOKUP(MBSchedule[[#This Row],[ow]], ETMRoutes, 3, FALSE),VLOOKUP(MBSchedule[[#This Row],[re]], ETMRoutes, 3, FALSE))</f>
        <v>#REF!</v>
      </c>
      <c r="AC26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26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262" s="90" t="str">
        <f>IF(ISNA(VLOOKUP(MBSchedule[[#This Row],[ow]], ETMRoutes, 3, FALSE)),IF(ISNA(VLOOKUP(MBSchedule[[#This Row],[re]], ETMRoutes, 3, FALSE)),"U","R"), "O")</f>
        <v>O</v>
      </c>
    </row>
    <row r="263" spans="1:31">
      <c r="A263" s="104" t="str">
        <f t="shared" si="4"/>
        <v>MRG</v>
      </c>
      <c r="B263" s="90"/>
      <c r="C263" s="90"/>
      <c r="D263" s="140" t="str">
        <f>_xlfn.IFNA(VLOOKUP(MBSchedule[[#This Row],[From-a]],Loc2Code,2,FALSE),"")</f>
        <v>KOA</v>
      </c>
      <c r="E263" s="140" t="str">
        <f>_xlfn.IFNA(VLOOKUP(MBSchedule[[#This Row],[Via-a]],Loc2Code,2,FALSE),"")</f>
        <v/>
      </c>
      <c r="F263" s="140" t="str">
        <f>_xlfn.IFNA(VLOOKUP(MBSchedule[[#This Row],[To-a]],Loc2Code,2,FALSE),"")</f>
        <v>CNC</v>
      </c>
      <c r="G263" s="140" t="str">
        <f>_xlfn.IFNA(VLOOKUP(MBSchedule[[#This Row],[From Code]],Code2Loc,2,FALSE),"")</f>
        <v>KHOLA</v>
      </c>
      <c r="H263" s="140" t="str">
        <f>_xlfn.IFNA(VLOOKUP(MBSchedule[[#This Row],[Via1 Code]],Code2Loc,2,FALSE),"")</f>
        <v/>
      </c>
      <c r="I263" s="140" t="str">
        <f>_xlfn.IFNA(VLOOKUP(MBSchedule[[#This Row],[Destination Code]],Code2Loc,2,FALSE),"")</f>
        <v>CANACONA</v>
      </c>
      <c r="J263" s="122">
        <f>TIME(TRUNC(MBSchedule[[#This Row],[Dept.]]),60*(MBSchedule[[#This Row],[Dept.]]-TRUNC(MBSchedule[[#This Row],[Dept.]]))/0.6,0)</f>
        <v>0.39583333333333331</v>
      </c>
      <c r="K263" s="122" t="str">
        <f>IF(ISBLANK(MBSchedule[[#This Row],[Via Dep]]),"", TIME(TRUNC(MBSchedule[[#This Row],[Via Dep]]),60*(MBSchedule[[#This Row],[Via Dep]]-TRUNC(MBSchedule[[#This Row],[Via Dep]]))/0.6,0))</f>
        <v/>
      </c>
      <c r="L263" s="122">
        <f>IF(ISBLANK(MBSchedule[[#This Row],[Arrv.]]),"", TIME(TRUNC(MBSchedule[[#This Row],[Arrv.]]),60*(MBSchedule[[#This Row],[Arrv.]]-TRUNC(MBSchedule[[#This Row],[Arrv.]]))/0.6,0))</f>
        <v>0.42708333333333331</v>
      </c>
      <c r="M263" s="90" t="s">
        <v>24</v>
      </c>
      <c r="N263" s="90"/>
      <c r="O263" s="90" t="s">
        <v>23</v>
      </c>
      <c r="P263" s="152">
        <v>17</v>
      </c>
      <c r="Q263" s="123">
        <v>9.3000000000000007</v>
      </c>
      <c r="R263" s="90"/>
      <c r="S263" s="123">
        <v>10.15</v>
      </c>
      <c r="T263" s="152"/>
      <c r="U263" s="152"/>
      <c r="V263" s="152"/>
      <c r="W263" s="152"/>
      <c r="X263" s="90"/>
      <c r="Y263" s="92"/>
      <c r="Z263" s="142" t="str" cm="1">
        <f t="array" ref="Z263">IF(
ISNUMBER(FIND("A",$B263)),
$B263 &amp; IF(ISNUMBER(FIND("A",     INDEX($B264:$B$3247,MATCH(FALSE,ISBLANK($B264:$B$3247),0)))),"", INDEX($B264:$B$3247,MATCH(FALSE,ISBLANK($B264:$B$3247),0))  ),$Z262
)</f>
        <v>GA02T4861</v>
      </c>
      <c r="AA263" s="140" t="str" cm="1">
        <f t="array" ref="AA263">IF(
ISNUMBER(FIND("A",$C263)),
$C263 &amp; IF(ISNUMBER(FIND("A",     INDEX($C264:$C$3247,MATCH(FALSE,ISBLANK($C264:$C$3247),0)))),"", INDEX($C264:$C$3247,MATCH(FALSE,ISBLANK($C264:$C$3247),0))  ),$AA262
)</f>
        <v>MB 33A</v>
      </c>
      <c r="AB263" s="90" t="e">
        <f>_xlfn.IFNA(VLOOKUP(MBSchedule[[#This Row],[ow]], ETMRoutes, 3, FALSE),VLOOKUP(MBSchedule[[#This Row],[re]], ETMRoutes, 3, FALSE))</f>
        <v>#REF!</v>
      </c>
      <c r="AC26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D26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E263" s="90" t="str">
        <f>IF(ISNA(VLOOKUP(MBSchedule[[#This Row],[ow]], ETMRoutes, 3, FALSE)),IF(ISNA(VLOOKUP(MBSchedule[[#This Row],[re]], ETMRoutes, 3, FALSE)),"U","R"), "O")</f>
        <v>O</v>
      </c>
    </row>
    <row r="264" spans="1:31">
      <c r="A264" s="104" t="str">
        <f t="shared" si="4"/>
        <v>MRG</v>
      </c>
      <c r="B264" s="90"/>
      <c r="C264" s="90"/>
      <c r="D264" s="140" t="str">
        <f>_xlfn.IFNA(VLOOKUP(MBSchedule[[#This Row],[From-a]],Loc2Code,2,FALSE),"")</f>
        <v>CNC</v>
      </c>
      <c r="E264" s="140" t="str">
        <f>_xlfn.IFNA(VLOOKUP(MBSchedule[[#This Row],[Via-a]],Loc2Code,2,FALSE),"")</f>
        <v/>
      </c>
      <c r="F264" s="140" t="str">
        <f>_xlfn.IFNA(VLOOKUP(MBSchedule[[#This Row],[To-a]],Loc2Code,2,FALSE),"")</f>
        <v>KTG</v>
      </c>
      <c r="G264" s="140" t="str">
        <f>_xlfn.IFNA(VLOOKUP(MBSchedule[[#This Row],[From Code]],Code2Loc,2,FALSE),"")</f>
        <v>CANACONA</v>
      </c>
      <c r="H264" s="140" t="str">
        <f>_xlfn.IFNA(VLOOKUP(MBSchedule[[#This Row],[Via1 Code]],Code2Loc,2,FALSE),"")</f>
        <v/>
      </c>
      <c r="I264" s="140" t="str">
        <f>_xlfn.IFNA(VLOOKUP(MBSchedule[[#This Row],[Destination Code]],Code2Loc,2,FALSE),"")</f>
        <v>KHOTIGAO</v>
      </c>
      <c r="J264" s="122">
        <f>TIME(TRUNC(MBSchedule[[#This Row],[Dept.]]),60*(MBSchedule[[#This Row],[Dept.]]-TRUNC(MBSchedule[[#This Row],[Dept.]]))/0.6,0)</f>
        <v>0.4375</v>
      </c>
      <c r="K264" s="122" t="str">
        <f>IF(ISBLANK(MBSchedule[[#This Row],[Via Dep]]),"", TIME(TRUNC(MBSchedule[[#This Row],[Via Dep]]),60*(MBSchedule[[#This Row],[Via Dep]]-TRUNC(MBSchedule[[#This Row],[Via Dep]]))/0.6,0))</f>
        <v/>
      </c>
      <c r="L264" s="122">
        <f>IF(ISBLANK(MBSchedule[[#This Row],[Arrv.]]),"", TIME(TRUNC(MBSchedule[[#This Row],[Arrv.]]),60*(MBSchedule[[#This Row],[Arrv.]]-TRUNC(MBSchedule[[#This Row],[Arrv.]]))/0.6,0))</f>
        <v>0.46875</v>
      </c>
      <c r="M264" s="90" t="s">
        <v>23</v>
      </c>
      <c r="N264" s="90"/>
      <c r="O264" s="90" t="s">
        <v>124</v>
      </c>
      <c r="P264" s="152">
        <v>28</v>
      </c>
      <c r="Q264" s="123">
        <v>10.3</v>
      </c>
      <c r="R264" s="90"/>
      <c r="S264" s="123">
        <v>11.15</v>
      </c>
      <c r="T264" s="152"/>
      <c r="U264" s="152"/>
      <c r="V264" s="152"/>
      <c r="W264" s="152"/>
      <c r="X264" s="90"/>
      <c r="Y264" s="98"/>
      <c r="Z264" s="141" t="str" cm="1">
        <f t="array" ref="Z264">IF(
ISNUMBER(FIND("A",$B264)),
$B264 &amp; IF(ISNUMBER(FIND("A",     INDEX($B265:$B$3247,MATCH(FALSE,ISBLANK($B265:$B$3247),0)))),"", INDEX($B265:$B$3247,MATCH(FALSE,ISBLANK($B265:$B$3247),0))  ),$Z263
)</f>
        <v>GA02T4861</v>
      </c>
      <c r="AA264" s="140" t="str" cm="1">
        <f t="array" ref="AA264">IF(
ISNUMBER(FIND("A",$C264)),
$C264 &amp; IF(ISNUMBER(FIND("A",     INDEX($C265:$C$3247,MATCH(FALSE,ISBLANK($C265:$C$3247),0)))),"", INDEX($C265:$C$3247,MATCH(FALSE,ISBLANK($C265:$C$3247),0))  ),$AA263
)</f>
        <v>MB 33A</v>
      </c>
      <c r="AB264" s="90" t="e">
        <f>_xlfn.IFNA(VLOOKUP(MBSchedule[[#This Row],[ow]], ETMRoutes, 3, FALSE),VLOOKUP(MBSchedule[[#This Row],[re]], ETMRoutes, 3, FALSE))</f>
        <v>#REF!</v>
      </c>
      <c r="AC26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D26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E264" s="90" t="str">
        <f>IF(ISNA(VLOOKUP(MBSchedule[[#This Row],[ow]], ETMRoutes, 3, FALSE)),IF(ISNA(VLOOKUP(MBSchedule[[#This Row],[re]], ETMRoutes, 3, FALSE)),"U","R"), "O")</f>
        <v>O</v>
      </c>
    </row>
    <row r="265" spans="1:31">
      <c r="A265" s="104" t="str">
        <f t="shared" si="4"/>
        <v>MRG</v>
      </c>
      <c r="B265" s="90"/>
      <c r="C265" s="90"/>
      <c r="D265" s="140" t="str">
        <f>_xlfn.IFNA(VLOOKUP(MBSchedule[[#This Row],[From-a]],Loc2Code,2,FALSE),"")</f>
        <v>KTG</v>
      </c>
      <c r="E265" s="140" t="str">
        <f>_xlfn.IFNA(VLOOKUP(MBSchedule[[#This Row],[Via-a]],Loc2Code,2,FALSE),"")</f>
        <v/>
      </c>
      <c r="F265" s="140" t="str">
        <f>_xlfn.IFNA(VLOOKUP(MBSchedule[[#This Row],[To-a]],Loc2Code,2,FALSE),"")</f>
        <v>CNC</v>
      </c>
      <c r="G265" s="140" t="str">
        <f>_xlfn.IFNA(VLOOKUP(MBSchedule[[#This Row],[From Code]],Code2Loc,2,FALSE),"")</f>
        <v>KHOTIGAO</v>
      </c>
      <c r="H265" s="140" t="str">
        <f>_xlfn.IFNA(VLOOKUP(MBSchedule[[#This Row],[Via1 Code]],Code2Loc,2,FALSE),"")</f>
        <v/>
      </c>
      <c r="I265" s="140" t="str">
        <f>_xlfn.IFNA(VLOOKUP(MBSchedule[[#This Row],[Destination Code]],Code2Loc,2,FALSE),"")</f>
        <v>CANACONA</v>
      </c>
      <c r="J265" s="122">
        <f>TIME(TRUNC(MBSchedule[[#This Row],[Dept.]]),60*(MBSchedule[[#This Row],[Dept.]]-TRUNC(MBSchedule[[#This Row],[Dept.]]))/0.6,0)</f>
        <v>0.4861111111111111</v>
      </c>
      <c r="K265" s="122" t="str">
        <f>IF(ISBLANK(MBSchedule[[#This Row],[Via Dep]]),"", TIME(TRUNC(MBSchedule[[#This Row],[Via Dep]]),60*(MBSchedule[[#This Row],[Via Dep]]-TRUNC(MBSchedule[[#This Row],[Via Dep]]))/0.6,0))</f>
        <v/>
      </c>
      <c r="L265" s="122">
        <f>IF(ISBLANK(MBSchedule[[#This Row],[Arrv.]]),"", TIME(TRUNC(MBSchedule[[#This Row],[Arrv.]]),60*(MBSchedule[[#This Row],[Arrv.]]-TRUNC(MBSchedule[[#This Row],[Arrv.]]))/0.6,0))</f>
        <v>0.51388888888888895</v>
      </c>
      <c r="M265" s="90" t="s">
        <v>124</v>
      </c>
      <c r="N265" s="90"/>
      <c r="O265" s="90" t="s">
        <v>23</v>
      </c>
      <c r="P265" s="152">
        <v>28</v>
      </c>
      <c r="Q265" s="123">
        <v>11.4</v>
      </c>
      <c r="R265" s="90"/>
      <c r="S265" s="123">
        <v>12.2</v>
      </c>
      <c r="T265" s="152"/>
      <c r="U265" s="152"/>
      <c r="V265" s="152"/>
      <c r="W265" s="152"/>
      <c r="X265" s="90"/>
      <c r="Y265" s="98"/>
      <c r="Z265" s="141" t="str" cm="1">
        <f t="array" ref="Z265">IF(
ISNUMBER(FIND("A",$B265)),
$B265 &amp; IF(ISNUMBER(FIND("A",     INDEX($B266:$B$3247,MATCH(FALSE,ISBLANK($B266:$B$3247),0)))),"", INDEX($B266:$B$3247,MATCH(FALSE,ISBLANK($B266:$B$3247),0))  ),$Z264
)</f>
        <v>GA02T4861</v>
      </c>
      <c r="AA265" s="140" t="str" cm="1">
        <f t="array" ref="AA265">IF(
ISNUMBER(FIND("A",$C265)),
$C265 &amp; IF(ISNUMBER(FIND("A",     INDEX($C266:$C$3247,MATCH(FALSE,ISBLANK($C266:$C$3247),0)))),"", INDEX($C266:$C$3247,MATCH(FALSE,ISBLANK($C266:$C$3247),0))  ),$AA264
)</f>
        <v>MB 33A</v>
      </c>
      <c r="AB265" s="90" t="e">
        <f>_xlfn.IFNA(VLOOKUP(MBSchedule[[#This Row],[ow]], ETMRoutes, 3, FALSE),VLOOKUP(MBSchedule[[#This Row],[re]], ETMRoutes, 3, FALSE))</f>
        <v>#REF!</v>
      </c>
      <c r="AC26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D26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E265" s="90" t="str">
        <f>IF(ISNA(VLOOKUP(MBSchedule[[#This Row],[ow]], ETMRoutes, 3, FALSE)),IF(ISNA(VLOOKUP(MBSchedule[[#This Row],[re]], ETMRoutes, 3, FALSE)),"U","R"), "O")</f>
        <v>O</v>
      </c>
    </row>
    <row r="266" spans="1:31">
      <c r="A266" s="104" t="str">
        <f t="shared" si="4"/>
        <v>MRG</v>
      </c>
      <c r="B266" s="90"/>
      <c r="C266" s="90"/>
      <c r="D266" s="140" t="str">
        <f>_xlfn.IFNA(VLOOKUP(MBSchedule[[#This Row],[From-a]],Loc2Code,2,FALSE),"")</f>
        <v>CNC</v>
      </c>
      <c r="E266" s="140" t="str">
        <f>_xlfn.IFNA(VLOOKUP(MBSchedule[[#This Row],[Via-a]],Loc2Code,2,FALSE),"")</f>
        <v/>
      </c>
      <c r="F266" s="140" t="str">
        <f>_xlfn.IFNA(VLOOKUP(MBSchedule[[#This Row],[To-a]],Loc2Code,2,FALSE),"")</f>
        <v>MKU</v>
      </c>
      <c r="G266" s="140" t="str">
        <f>_xlfn.IFNA(VLOOKUP(MBSchedule[[#This Row],[From Code]],Code2Loc,2,FALSE),"")</f>
        <v>CANACONA</v>
      </c>
      <c r="H266" s="140" t="str">
        <f>_xlfn.IFNA(VLOOKUP(MBSchedule[[#This Row],[Via1 Code]],Code2Loc,2,FALSE),"")</f>
        <v/>
      </c>
      <c r="I266" s="140" t="str">
        <f>_xlfn.IFNA(VLOOKUP(MBSchedule[[#This Row],[Destination Code]],Code2Loc,2,FALSE),"")</f>
        <v>MUDKUD</v>
      </c>
      <c r="J266" s="122">
        <f>TIME(TRUNC(MBSchedule[[#This Row],[Dept.]]),60*(MBSchedule[[#This Row],[Dept.]]-TRUNC(MBSchedule[[#This Row],[Dept.]]))/0.6,0)</f>
        <v>0.51388888888888895</v>
      </c>
      <c r="K266" s="122" t="str">
        <f>IF(ISBLANK(MBSchedule[[#This Row],[Via Dep]]),"", TIME(TRUNC(MBSchedule[[#This Row],[Via Dep]]),60*(MBSchedule[[#This Row],[Via Dep]]-TRUNC(MBSchedule[[#This Row],[Via Dep]]))/0.6,0))</f>
        <v/>
      </c>
      <c r="L266" s="122">
        <f>IF(ISBLANK(MBSchedule[[#This Row],[Arrv.]]),"", TIME(TRUNC(MBSchedule[[#This Row],[Arrv.]]),60*(MBSchedule[[#This Row],[Arrv.]]-TRUNC(MBSchedule[[#This Row],[Arrv.]]))/0.6,0))</f>
        <v>0.54166666666666663</v>
      </c>
      <c r="M266" s="90" t="s">
        <v>23</v>
      </c>
      <c r="N266" s="90"/>
      <c r="O266" s="90" t="s">
        <v>148</v>
      </c>
      <c r="P266" s="152">
        <v>16</v>
      </c>
      <c r="Q266" s="123">
        <v>12.2</v>
      </c>
      <c r="R266" s="90"/>
      <c r="S266" s="123">
        <v>13</v>
      </c>
      <c r="T266" s="152"/>
      <c r="U266" s="152"/>
      <c r="V266" s="152"/>
      <c r="W266" s="152"/>
      <c r="X266" s="90"/>
      <c r="Y266" s="98" t="s">
        <v>348</v>
      </c>
      <c r="Z266" s="141" t="str" cm="1">
        <f t="array" ref="Z266">IF(
ISNUMBER(FIND("A",$B266)),
$B266 &amp; IF(ISNUMBER(FIND("A",     INDEX($B267:$B$3247,MATCH(FALSE,ISBLANK($B267:$B$3247),0)))),"", INDEX($B267:$B$3247,MATCH(FALSE,ISBLANK($B267:$B$3247),0))  ),$Z265
)</f>
        <v>GA02T4861</v>
      </c>
      <c r="AA266" s="140" t="str" cm="1">
        <f t="array" ref="AA266">IF(
ISNUMBER(FIND("A",$C266)),
$C266 &amp; IF(ISNUMBER(FIND("A",     INDEX($C267:$C$3247,MATCH(FALSE,ISBLANK($C267:$C$3247),0)))),"", INDEX($C267:$C$3247,MATCH(FALSE,ISBLANK($C267:$C$3247),0))  ),$AA265
)</f>
        <v>MB 33A</v>
      </c>
      <c r="AB266" s="90" t="e">
        <f>_xlfn.IFNA(VLOOKUP(MBSchedule[[#This Row],[ow]], ETMRoutes, 3, FALSE),VLOOKUP(MBSchedule[[#This Row],[re]], ETMRoutes, 3, FALSE))</f>
        <v>#REF!</v>
      </c>
      <c r="AC26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MRG:*:MKU-*CNC*</v>
      </c>
      <c r="AD26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MRG:*:CNC-*MKU*</v>
      </c>
      <c r="AE266" s="90" t="str">
        <f>IF(ISNA(VLOOKUP(MBSchedule[[#This Row],[ow]], ETMRoutes, 3, FALSE)),IF(ISNA(VLOOKUP(MBSchedule[[#This Row],[re]], ETMRoutes, 3, FALSE)),"U","R"), "O")</f>
        <v>O</v>
      </c>
    </row>
    <row r="267" spans="1:31">
      <c r="A267" s="104" t="str">
        <f t="shared" si="4"/>
        <v>MRG</v>
      </c>
      <c r="B267" s="90"/>
      <c r="C267" s="90"/>
      <c r="D267" s="140" t="str">
        <f>_xlfn.IFNA(VLOOKUP(MBSchedule[[#This Row],[From-a]],Loc2Code,2,FALSE),"")</f>
        <v>MKU</v>
      </c>
      <c r="E267" s="140" t="str">
        <f>_xlfn.IFNA(VLOOKUP(MBSchedule[[#This Row],[Via-a]],Loc2Code,2,FALSE),"")</f>
        <v/>
      </c>
      <c r="F267" s="140" t="str">
        <f>_xlfn.IFNA(VLOOKUP(MBSchedule[[#This Row],[To-a]],Loc2Code,2,FALSE),"")</f>
        <v>CNC</v>
      </c>
      <c r="G267" s="140" t="str">
        <f>_xlfn.IFNA(VLOOKUP(MBSchedule[[#This Row],[From Code]],Code2Loc,2,FALSE),"")</f>
        <v>MUDKUD</v>
      </c>
      <c r="H267" s="140" t="str">
        <f>_xlfn.IFNA(VLOOKUP(MBSchedule[[#This Row],[Via1 Code]],Code2Loc,2,FALSE),"")</f>
        <v/>
      </c>
      <c r="I267" s="140" t="str">
        <f>_xlfn.IFNA(VLOOKUP(MBSchedule[[#This Row],[Destination Code]],Code2Loc,2,FALSE),"")</f>
        <v>CANACONA</v>
      </c>
      <c r="J267" s="122">
        <f>TIME(TRUNC(MBSchedule[[#This Row],[Dept.]]),60*(MBSchedule[[#This Row],[Dept.]]-TRUNC(MBSchedule[[#This Row],[Dept.]]))/0.6,0)</f>
        <v>0.625</v>
      </c>
      <c r="K267" s="122" t="str">
        <f>IF(ISBLANK(MBSchedule[[#This Row],[Via Dep]]),"", TIME(TRUNC(MBSchedule[[#This Row],[Via Dep]]),60*(MBSchedule[[#This Row],[Via Dep]]-TRUNC(MBSchedule[[#This Row],[Via Dep]]))/0.6,0))</f>
        <v/>
      </c>
      <c r="L267" s="122">
        <f>IF(ISBLANK(MBSchedule[[#This Row],[Arrv.]]),"", TIME(TRUNC(MBSchedule[[#This Row],[Arrv.]]),60*(MBSchedule[[#This Row],[Arrv.]]-TRUNC(MBSchedule[[#This Row],[Arrv.]]))/0.6,0))</f>
        <v>0.65277777777777779</v>
      </c>
      <c r="M267" s="90" t="s">
        <v>148</v>
      </c>
      <c r="N267" s="90"/>
      <c r="O267" s="90" t="s">
        <v>23</v>
      </c>
      <c r="P267" s="152">
        <v>16</v>
      </c>
      <c r="Q267" s="123">
        <v>15</v>
      </c>
      <c r="R267" s="90"/>
      <c r="S267" s="123">
        <v>15.4</v>
      </c>
      <c r="T267" s="152"/>
      <c r="U267" s="152"/>
      <c r="V267" s="152"/>
      <c r="W267" s="152"/>
      <c r="X267" s="90"/>
      <c r="Y267" s="92" t="s">
        <v>45</v>
      </c>
      <c r="Z267" s="142" t="str" cm="1">
        <f t="array" ref="Z267">IF(
ISNUMBER(FIND("A",$B267)),
$B267 &amp; IF(ISNUMBER(FIND("A",     INDEX($B268:$B$3247,MATCH(FALSE,ISBLANK($B268:$B$3247),0)))),"", INDEX($B268:$B$3247,MATCH(FALSE,ISBLANK($B268:$B$3247),0))  ),$Z266
)</f>
        <v>GA02T4861</v>
      </c>
      <c r="AA267" s="140" t="str" cm="1">
        <f t="array" ref="AA267">IF(
ISNUMBER(FIND("A",$C267)),
$C267 &amp; IF(ISNUMBER(FIND("A",     INDEX($C268:$C$3247,MATCH(FALSE,ISBLANK($C268:$C$3247),0)))),"", INDEX($C268:$C$3247,MATCH(FALSE,ISBLANK($C268:$C$3247),0))  ),$AA266
)</f>
        <v>MB 33A</v>
      </c>
      <c r="AB267" s="90" t="e">
        <f>_xlfn.IFNA(VLOOKUP(MBSchedule[[#This Row],[ow]], ETMRoutes, 3, FALSE),VLOOKUP(MBSchedule[[#This Row],[re]], ETMRoutes, 3, FALSE))</f>
        <v>#REF!</v>
      </c>
      <c r="AC26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MRG:*:CNC-*MKU*</v>
      </c>
      <c r="AD26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MRG:*:MKU-*CNC*</v>
      </c>
      <c r="AE267" s="90" t="str">
        <f>IF(ISNA(VLOOKUP(MBSchedule[[#This Row],[ow]], ETMRoutes, 3, FALSE)),IF(ISNA(VLOOKUP(MBSchedule[[#This Row],[re]], ETMRoutes, 3, FALSE)),"U","R"), "O")</f>
        <v>O</v>
      </c>
    </row>
    <row r="268" spans="1:31">
      <c r="A268" s="104" t="str">
        <f t="shared" si="4"/>
        <v>MRG</v>
      </c>
      <c r="B268" s="90"/>
      <c r="C268" s="90"/>
      <c r="D268" s="140" t="str">
        <f>_xlfn.IFNA(VLOOKUP(MBSchedule[[#This Row],[From-a]],Loc2Code,2,FALSE),"")</f>
        <v>CNC</v>
      </c>
      <c r="E268" s="140" t="str">
        <f>_xlfn.IFNA(VLOOKUP(MBSchedule[[#This Row],[Via-a]],Loc2Code,2,FALSE),"")</f>
        <v/>
      </c>
      <c r="F268" s="140" t="str">
        <f>_xlfn.IFNA(VLOOKUP(MBSchedule[[#This Row],[To-a]],Loc2Code,2,FALSE),"")</f>
        <v/>
      </c>
      <c r="G268" s="140" t="str">
        <f>_xlfn.IFNA(VLOOKUP(MBSchedule[[#This Row],[From Code]],Code2Loc,2,FALSE),"")</f>
        <v>CANACONA</v>
      </c>
      <c r="H268" s="140" t="str">
        <f>_xlfn.IFNA(VLOOKUP(MBSchedule[[#This Row],[Via1 Code]],Code2Loc,2,FALSE),"")</f>
        <v/>
      </c>
      <c r="I268" s="140" t="str">
        <f>_xlfn.IFNA(VLOOKUP(MBSchedule[[#This Row],[Destination Code]],Code2Loc,2,FALSE),"")</f>
        <v/>
      </c>
      <c r="J268" s="122">
        <f>TIME(TRUNC(MBSchedule[[#This Row],[Dept.]]),60*(MBSchedule[[#This Row],[Dept.]]-TRUNC(MBSchedule[[#This Row],[Dept.]]))/0.6,0)</f>
        <v>0.66666666666666663</v>
      </c>
      <c r="K268" s="122" t="str">
        <f>IF(ISBLANK(MBSchedule[[#This Row],[Via Dep]]),"", TIME(TRUNC(MBSchedule[[#This Row],[Via Dep]]),60*(MBSchedule[[#This Row],[Via Dep]]-TRUNC(MBSchedule[[#This Row],[Via Dep]]))/0.6,0))</f>
        <v/>
      </c>
      <c r="L268" s="122">
        <f>IF(ISBLANK(MBSchedule[[#This Row],[Arrv.]]),"", TIME(TRUNC(MBSchedule[[#This Row],[Arrv.]]),60*(MBSchedule[[#This Row],[Arrv.]]-TRUNC(MBSchedule[[#This Row],[Arrv.]]))/0.6,0))</f>
        <v>0.69791666666666663</v>
      </c>
      <c r="M268" s="90" t="s">
        <v>23</v>
      </c>
      <c r="N268" s="90" t="s">
        <v>149</v>
      </c>
      <c r="O268" s="90" t="s">
        <v>43</v>
      </c>
      <c r="P268" s="152">
        <v>22</v>
      </c>
      <c r="Q268" s="123">
        <v>16</v>
      </c>
      <c r="R268" s="90"/>
      <c r="S268" s="123">
        <v>16.45</v>
      </c>
      <c r="T268" s="152"/>
      <c r="U268" s="152"/>
      <c r="V268" s="152"/>
      <c r="W268" s="152"/>
      <c r="X268" s="90"/>
      <c r="Y268" s="92"/>
      <c r="Z268" s="142" t="str" cm="1">
        <f t="array" ref="Z268">IF(
ISNUMBER(FIND("A",$B268)),
$B268 &amp; IF(ISNUMBER(FIND("A",     INDEX($B269:$B$3247,MATCH(FALSE,ISBLANK($B269:$B$3247),0)))),"", INDEX($B269:$B$3247,MATCH(FALSE,ISBLANK($B269:$B$3247),0))  ),$Z267
)</f>
        <v>GA02T4861</v>
      </c>
      <c r="AA268" s="140" t="str" cm="1">
        <f t="array" ref="AA268">IF(
ISNUMBER(FIND("A",$C268)),
$C268 &amp; IF(ISNUMBER(FIND("A",     INDEX($C269:$C$3247,MATCH(FALSE,ISBLANK($C269:$C$3247),0)))),"", INDEX($C269:$C$3247,MATCH(FALSE,ISBLANK($C269:$C$3247),0))  ),$AA267
)</f>
        <v>MB 33A</v>
      </c>
      <c r="AB268" s="90" t="e">
        <f>_xlfn.IFNA(VLOOKUP(MBSchedule[[#This Row],[ow]], ETMRoutes, 3, FALSE),VLOOKUP(MBSchedule[[#This Row],[re]], ETMRoutes, 3, FALSE))</f>
        <v>#REF!</v>
      </c>
      <c r="AC26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D26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E268" s="90" t="str">
        <f>IF(ISNA(VLOOKUP(MBSchedule[[#This Row],[ow]], ETMRoutes, 3, FALSE)),IF(ISNA(VLOOKUP(MBSchedule[[#This Row],[re]], ETMRoutes, 3, FALSE)),"U","R"), "O")</f>
        <v>O</v>
      </c>
    </row>
    <row r="269" spans="1:31">
      <c r="A269" s="104" t="str">
        <f t="shared" si="4"/>
        <v>MRG</v>
      </c>
      <c r="B269" s="90"/>
      <c r="C269" s="90"/>
      <c r="D269" s="140" t="str">
        <f>_xlfn.IFNA(VLOOKUP(MBSchedule[[#This Row],[From-a]],Loc2Code,2,FALSE),"")</f>
        <v/>
      </c>
      <c r="E269" s="140" t="str">
        <f>_xlfn.IFNA(VLOOKUP(MBSchedule[[#This Row],[Via-a]],Loc2Code,2,FALSE),"")</f>
        <v>CNC</v>
      </c>
      <c r="F269" s="140" t="str">
        <f>_xlfn.IFNA(VLOOKUP(MBSchedule[[#This Row],[To-a]],Loc2Code,2,FALSE),"")</f>
        <v>MKU</v>
      </c>
      <c r="G269" s="140" t="str">
        <f>_xlfn.IFNA(VLOOKUP(MBSchedule[[#This Row],[From Code]],Code2Loc,2,FALSE),"")</f>
        <v/>
      </c>
      <c r="H269" s="140" t="str">
        <f>_xlfn.IFNA(VLOOKUP(MBSchedule[[#This Row],[Via1 Code]],Code2Loc,2,FALSE),"")</f>
        <v>CANACONA</v>
      </c>
      <c r="I269" s="140" t="str">
        <f>_xlfn.IFNA(VLOOKUP(MBSchedule[[#This Row],[Destination Code]],Code2Loc,2,FALSE),"")</f>
        <v>MUDKUD</v>
      </c>
      <c r="J269" s="122">
        <f>TIME(TRUNC(MBSchedule[[#This Row],[Dept.]]),60*(MBSchedule[[#This Row],[Dept.]]-TRUNC(MBSchedule[[#This Row],[Dept.]]))/0.6,0)</f>
        <v>0.70486111111111116</v>
      </c>
      <c r="K269" s="122" t="str">
        <f>IF(ISBLANK(MBSchedule[[#This Row],[Via Dep]]),"", TIME(TRUNC(MBSchedule[[#This Row],[Via Dep]]),60*(MBSchedule[[#This Row],[Via Dep]]-TRUNC(MBSchedule[[#This Row],[Via Dep]]))/0.6,0))</f>
        <v/>
      </c>
      <c r="L269" s="122">
        <f>IF(ISBLANK(MBSchedule[[#This Row],[Arrv.]]),"", TIME(TRUNC(MBSchedule[[#This Row],[Arrv.]]),60*(MBSchedule[[#This Row],[Arrv.]]-TRUNC(MBSchedule[[#This Row],[Arrv.]]))/0.6,0))</f>
        <v>0.75</v>
      </c>
      <c r="M269" s="90" t="s">
        <v>43</v>
      </c>
      <c r="N269" s="90" t="s">
        <v>23</v>
      </c>
      <c r="O269" s="90" t="s">
        <v>148</v>
      </c>
      <c r="P269" s="152">
        <v>28</v>
      </c>
      <c r="Q269" s="123">
        <v>16.55</v>
      </c>
      <c r="R269" s="90"/>
      <c r="S269" s="123">
        <v>18</v>
      </c>
      <c r="T269" s="152">
        <v>1</v>
      </c>
      <c r="U269" s="152">
        <v>1</v>
      </c>
      <c r="V269" s="152"/>
      <c r="W269" s="158"/>
      <c r="X269" s="90">
        <f>SUM(P259:P269)</f>
        <v>202</v>
      </c>
      <c r="Y269" s="98" t="s">
        <v>150</v>
      </c>
      <c r="Z269" s="141" t="str" cm="1">
        <f t="array" ref="Z269">IF(
ISNUMBER(FIND("A",$B269)),
$B269 &amp; IF(ISNUMBER(FIND("A",     INDEX($B270:$B$3247,MATCH(FALSE,ISBLANK($B270:$B$3247),0)))),"", INDEX($B270:$B$3247,MATCH(FALSE,ISBLANK($B270:$B$3247),0))  ),$Z268
)</f>
        <v>GA02T4861</v>
      </c>
      <c r="AA269" s="140" t="str" cm="1">
        <f t="array" ref="AA269">IF(
ISNUMBER(FIND("A",$C269)),
$C269 &amp; IF(ISNUMBER(FIND("A",     INDEX($C270:$C$3247,MATCH(FALSE,ISBLANK($C270:$C$3247),0)))),"", INDEX($C270:$C$3247,MATCH(FALSE,ISBLANK($C270:$C$3247),0))  ),$AA268
)</f>
        <v>MB 33A</v>
      </c>
      <c r="AB269" s="90" t="e">
        <f>_xlfn.IFNA(VLOOKUP(MBSchedule[[#This Row],[ow]], ETMRoutes, 3, FALSE),VLOOKUP(MBSchedule[[#This Row],[re]], ETMRoutes, 3, FALSE))</f>
        <v>#REF!</v>
      </c>
      <c r="AC26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MRG:*:MKU-*CNC-**</v>
      </c>
      <c r="AD26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MRG:*:-*CNC-*MKU*</v>
      </c>
      <c r="AE269" s="90" t="str">
        <f>IF(ISNA(VLOOKUP(MBSchedule[[#This Row],[ow]], ETMRoutes, 3, FALSE)),IF(ISNA(VLOOKUP(MBSchedule[[#This Row],[re]], ETMRoutes, 3, FALSE)),"U","R"), "O")</f>
        <v>O</v>
      </c>
    </row>
    <row r="270" spans="1:31">
      <c r="A270" s="104" t="str">
        <f t="shared" si="4"/>
        <v>MRG</v>
      </c>
      <c r="B270" s="90" t="s">
        <v>151</v>
      </c>
      <c r="C270" s="90" t="s">
        <v>152</v>
      </c>
      <c r="D270" s="140" t="str">
        <f>_xlfn.IFNA(VLOOKUP(MBSchedule[[#This Row],[From-a]],Loc2Code,2,FALSE),"")</f>
        <v>MTL</v>
      </c>
      <c r="E270" s="140" t="str">
        <f>_xlfn.IFNA(VLOOKUP(MBSchedule[[#This Row],[Via-a]],Loc2Code,2,FALSE),"")</f>
        <v/>
      </c>
      <c r="F270" s="140" t="str">
        <f>_xlfn.IFNA(VLOOKUP(MBSchedule[[#This Row],[To-a]],Loc2Code,2,FALSE),"")</f>
        <v>CNC</v>
      </c>
      <c r="G270" s="140" t="str">
        <f>_xlfn.IFNA(VLOOKUP(MBSchedule[[#This Row],[From Code]],Code2Loc,2,FALSE),"")</f>
        <v>MATVEMOL</v>
      </c>
      <c r="H270" s="140" t="str">
        <f>_xlfn.IFNA(VLOOKUP(MBSchedule[[#This Row],[Via1 Code]],Code2Loc,2,FALSE),"")</f>
        <v/>
      </c>
      <c r="I270" s="140" t="str">
        <f>_xlfn.IFNA(VLOOKUP(MBSchedule[[#This Row],[Destination Code]],Code2Loc,2,FALSE),"")</f>
        <v>CANACONA</v>
      </c>
      <c r="J270" s="122">
        <f>TIME(TRUNC(MBSchedule[[#This Row],[Dept.]]),60*(MBSchedule[[#This Row],[Dept.]]-TRUNC(MBSchedule[[#This Row],[Dept.]]))/0.6,0)</f>
        <v>0.33333333333333331</v>
      </c>
      <c r="K270" s="122" t="str">
        <f>IF(ISBLANK(MBSchedule[[#This Row],[Via Dep]]),"", TIME(TRUNC(MBSchedule[[#This Row],[Via Dep]]),60*(MBSchedule[[#This Row],[Via Dep]]-TRUNC(MBSchedule[[#This Row],[Via Dep]]))/0.6,0))</f>
        <v/>
      </c>
      <c r="L270" s="122">
        <f>IF(ISBLANK(MBSchedule[[#This Row],[Arrv.]]),"", TIME(TRUNC(MBSchedule[[#This Row],[Arrv.]]),60*(MBSchedule[[#This Row],[Arrv.]]-TRUNC(MBSchedule[[#This Row],[Arrv.]]))/0.6,0))</f>
        <v>0.35416666666666669</v>
      </c>
      <c r="M270" s="90" t="s">
        <v>353</v>
      </c>
      <c r="N270" s="90"/>
      <c r="O270" s="90" t="s">
        <v>23</v>
      </c>
      <c r="P270" s="152">
        <v>20</v>
      </c>
      <c r="Q270" s="123">
        <v>8</v>
      </c>
      <c r="R270" s="90"/>
      <c r="S270" s="123">
        <v>8.3000000000000007</v>
      </c>
      <c r="T270" s="152"/>
      <c r="U270" s="152"/>
      <c r="V270" s="152"/>
      <c r="W270" s="152"/>
      <c r="X270" s="90"/>
      <c r="Y270" s="124"/>
      <c r="Z270" s="141" t="str" cm="1">
        <f t="array" ref="Z270">IF(
ISNUMBER(FIND("A",$B270)),
$B270 &amp; IF(ISNUMBER(FIND("A",     INDEX($B271:$B$3247,MATCH(FALSE,ISBLANK($B271:$B$3247),0)))),"", INDEX($B271:$B$3247,MATCH(FALSE,ISBLANK($B271:$B$3247),0))  ),$Z269
)</f>
        <v>GA08T4485</v>
      </c>
      <c r="AA270" s="140" t="str" cm="1">
        <f t="array" ref="AA270">IF(
ISNUMBER(FIND("A",$C270)),
$C270 &amp; IF(ISNUMBER(FIND("A",     INDEX($C271:$C$3247,MATCH(FALSE,ISBLANK($C271:$C$3247),0)))),"", INDEX($C271:$C$3247,MATCH(FALSE,ISBLANK($C271:$C$3247),0))  ),$AA269
)</f>
        <v>MB 34A</v>
      </c>
      <c r="AB270" s="90" t="e">
        <f>_xlfn.IFNA(VLOOKUP(MBSchedule[[#This Row],[ow]], ETMRoutes, 3, FALSE),VLOOKUP(MBSchedule[[#This Row],[re]], ETMRoutes, 3, FALSE))</f>
        <v>#REF!</v>
      </c>
      <c r="AC27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MRG:*:CNC-*MTL*</v>
      </c>
      <c r="AD27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MRG:*:MTL-*CNC*</v>
      </c>
      <c r="AE270" s="90" t="str">
        <f>IF(ISNA(VLOOKUP(MBSchedule[[#This Row],[ow]], ETMRoutes, 3, FALSE)),IF(ISNA(VLOOKUP(MBSchedule[[#This Row],[re]], ETMRoutes, 3, FALSE)),"U","R"), "O")</f>
        <v>O</v>
      </c>
    </row>
    <row r="271" spans="1:31" ht="15.75" customHeight="1">
      <c r="A271" s="104" t="str">
        <f t="shared" si="4"/>
        <v>MRG</v>
      </c>
      <c r="B271" s="90"/>
      <c r="C271" s="90"/>
      <c r="D271" s="140" t="str">
        <f>_xlfn.IFNA(VLOOKUP(MBSchedule[[#This Row],[From-a]],Loc2Code,2,FALSE),"")</f>
        <v>CNC</v>
      </c>
      <c r="E271" s="140" t="str">
        <f>_xlfn.IFNA(VLOOKUP(MBSchedule[[#This Row],[Via-a]],Loc2Code,2,FALSE),"")</f>
        <v/>
      </c>
      <c r="F271" s="140" t="str">
        <f>_xlfn.IFNA(VLOOKUP(MBSchedule[[#This Row],[To-a]],Loc2Code,2,FALSE),"")</f>
        <v/>
      </c>
      <c r="G271" s="140" t="str">
        <f>_xlfn.IFNA(VLOOKUP(MBSchedule[[#This Row],[From Code]],Code2Loc,2,FALSE),"")</f>
        <v>CANACONA</v>
      </c>
      <c r="H271" s="140" t="str">
        <f>_xlfn.IFNA(VLOOKUP(MBSchedule[[#This Row],[Via1 Code]],Code2Loc,2,FALSE),"")</f>
        <v/>
      </c>
      <c r="I271" s="140" t="str">
        <f>_xlfn.IFNA(VLOOKUP(MBSchedule[[#This Row],[Destination Code]],Code2Loc,2,FALSE),"")</f>
        <v/>
      </c>
      <c r="J271" s="122">
        <f>TIME(TRUNC(MBSchedule[[#This Row],[Dept.]]),60*(MBSchedule[[#This Row],[Dept.]]-TRUNC(MBSchedule[[#This Row],[Dept.]]))/0.6,0)</f>
        <v>0.35416666666666669</v>
      </c>
      <c r="K271" s="122" t="str">
        <f>IF(ISBLANK(MBSchedule[[#This Row],[Via Dep]]),"", TIME(TRUNC(MBSchedule[[#This Row],[Via Dep]]),60*(MBSchedule[[#This Row],[Via Dep]]-TRUNC(MBSchedule[[#This Row],[Via Dep]]))/0.6,0))</f>
        <v/>
      </c>
      <c r="L271" s="122">
        <f>IF(ISBLANK(MBSchedule[[#This Row],[Arrv.]]),"", TIME(TRUNC(MBSchedule[[#This Row],[Arrv.]]),60*(MBSchedule[[#This Row],[Arrv.]]-TRUNC(MBSchedule[[#This Row],[Arrv.]]))/0.6,0))</f>
        <v>0.36805555555555558</v>
      </c>
      <c r="M271" s="90" t="s">
        <v>23</v>
      </c>
      <c r="N271" s="90"/>
      <c r="O271" s="90" t="s">
        <v>43</v>
      </c>
      <c r="P271" s="152">
        <v>12</v>
      </c>
      <c r="Q271" s="123">
        <v>8.3000000000000007</v>
      </c>
      <c r="R271" s="90"/>
      <c r="S271" s="123">
        <v>8.5</v>
      </c>
      <c r="T271" s="152"/>
      <c r="U271" s="152"/>
      <c r="V271" s="152"/>
      <c r="W271" s="152"/>
      <c r="X271" s="90"/>
      <c r="Y271" s="98"/>
      <c r="Z271" s="141" t="str" cm="1">
        <f t="array" ref="Z271">IF(
ISNUMBER(FIND("A",$B271)),
$B271 &amp; IF(ISNUMBER(FIND("A",     INDEX($B272:$B$3247,MATCH(FALSE,ISBLANK($B272:$B$3247),0)))),"", INDEX($B272:$B$3247,MATCH(FALSE,ISBLANK($B272:$B$3247),0))  ),$Z270
)</f>
        <v>GA08T4485</v>
      </c>
      <c r="AA271" s="140" t="str" cm="1">
        <f t="array" ref="AA271">IF(
ISNUMBER(FIND("A",$C271)),
$C271 &amp; IF(ISNUMBER(FIND("A",     INDEX($C272:$C$3247,MATCH(FALSE,ISBLANK($C272:$C$3247),0)))),"", INDEX($C272:$C$3247,MATCH(FALSE,ISBLANK($C272:$C$3247),0))  ),$AA270
)</f>
        <v>MB 34A</v>
      </c>
      <c r="AB271" s="90" t="e">
        <f>_xlfn.IFNA(VLOOKUP(MBSchedule[[#This Row],[ow]], ETMRoutes, 3, FALSE),VLOOKUP(MBSchedule[[#This Row],[re]], ETMRoutes, 3, FALSE))</f>
        <v>#REF!</v>
      </c>
      <c r="AC27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D27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E271" s="90" t="str">
        <f>IF(ISNA(VLOOKUP(MBSchedule[[#This Row],[ow]], ETMRoutes, 3, FALSE)),IF(ISNA(VLOOKUP(MBSchedule[[#This Row],[re]], ETMRoutes, 3, FALSE)),"U","R"), "O")</f>
        <v>O</v>
      </c>
    </row>
    <row r="272" spans="1:31">
      <c r="A272" s="104" t="str">
        <f t="shared" si="4"/>
        <v>MRG</v>
      </c>
      <c r="B272" s="90"/>
      <c r="C272" s="90"/>
      <c r="D272" s="140" t="str">
        <f>_xlfn.IFNA(VLOOKUP(MBSchedule[[#This Row],[From-a]],Loc2Code,2,FALSE),"")</f>
        <v/>
      </c>
      <c r="E272" s="140" t="str">
        <f>_xlfn.IFNA(VLOOKUP(MBSchedule[[#This Row],[Via-a]],Loc2Code,2,FALSE),"")</f>
        <v/>
      </c>
      <c r="F272" s="140" t="str">
        <f>_xlfn.IFNA(VLOOKUP(MBSchedule[[#This Row],[To-a]],Loc2Code,2,FALSE),"")</f>
        <v>CNC</v>
      </c>
      <c r="G272" s="140" t="str">
        <f>_xlfn.IFNA(VLOOKUP(MBSchedule[[#This Row],[From Code]],Code2Loc,2,FALSE),"")</f>
        <v/>
      </c>
      <c r="H272" s="140" t="str">
        <f>_xlfn.IFNA(VLOOKUP(MBSchedule[[#This Row],[Via1 Code]],Code2Loc,2,FALSE),"")</f>
        <v/>
      </c>
      <c r="I272" s="140" t="str">
        <f>_xlfn.IFNA(VLOOKUP(MBSchedule[[#This Row],[Destination Code]],Code2Loc,2,FALSE),"")</f>
        <v>CANACONA</v>
      </c>
      <c r="J272" s="122">
        <f>TIME(TRUNC(MBSchedule[[#This Row],[Dept.]]),60*(MBSchedule[[#This Row],[Dept.]]-TRUNC(MBSchedule[[#This Row],[Dept.]]))/0.6,0)</f>
        <v>0.39583333333333331</v>
      </c>
      <c r="K272" s="122" t="str">
        <f>IF(ISBLANK(MBSchedule[[#This Row],[Via Dep]]),"", TIME(TRUNC(MBSchedule[[#This Row],[Via Dep]]),60*(MBSchedule[[#This Row],[Via Dep]]-TRUNC(MBSchedule[[#This Row],[Via Dep]]))/0.6,0))</f>
        <v/>
      </c>
      <c r="L272" s="122">
        <f>IF(ISBLANK(MBSchedule[[#This Row],[Arrv.]]),"", TIME(TRUNC(MBSchedule[[#This Row],[Arrv.]]),60*(MBSchedule[[#This Row],[Arrv.]]-TRUNC(MBSchedule[[#This Row],[Arrv.]]))/0.6,0))</f>
        <v>0.40972222222222227</v>
      </c>
      <c r="M272" s="90" t="s">
        <v>43</v>
      </c>
      <c r="N272" s="90"/>
      <c r="O272" s="90" t="s">
        <v>23</v>
      </c>
      <c r="P272" s="152">
        <v>12</v>
      </c>
      <c r="Q272" s="123">
        <v>9.3000000000000007</v>
      </c>
      <c r="R272" s="90"/>
      <c r="S272" s="123">
        <v>9.5</v>
      </c>
      <c r="T272" s="152"/>
      <c r="U272" s="152"/>
      <c r="V272" s="152"/>
      <c r="W272" s="152"/>
      <c r="X272" s="90"/>
      <c r="Y272" s="92"/>
      <c r="Z272" s="142" t="str" cm="1">
        <f t="array" ref="Z272">IF(
ISNUMBER(FIND("A",$B272)),
$B272 &amp; IF(ISNUMBER(FIND("A",     INDEX($B273:$B$3247,MATCH(FALSE,ISBLANK($B273:$B$3247),0)))),"", INDEX($B273:$B$3247,MATCH(FALSE,ISBLANK($B273:$B$3247),0))  ),$Z271
)</f>
        <v>GA08T4485</v>
      </c>
      <c r="AA272" s="140" t="str" cm="1">
        <f t="array" ref="AA272">IF(
ISNUMBER(FIND("A",$C272)),
$C272 &amp; IF(ISNUMBER(FIND("A",     INDEX($C273:$C$3247,MATCH(FALSE,ISBLANK($C273:$C$3247),0)))),"", INDEX($C273:$C$3247,MATCH(FALSE,ISBLANK($C273:$C$3247),0))  ),$AA271
)</f>
        <v>MB 34A</v>
      </c>
      <c r="AB272" s="90" t="e">
        <f>_xlfn.IFNA(VLOOKUP(MBSchedule[[#This Row],[ow]], ETMRoutes, 3, FALSE),VLOOKUP(MBSchedule[[#This Row],[re]], ETMRoutes, 3, FALSE))</f>
        <v>#REF!</v>
      </c>
      <c r="AC27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D27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E272" s="90" t="str">
        <f>IF(ISNA(VLOOKUP(MBSchedule[[#This Row],[ow]], ETMRoutes, 3, FALSE)),IF(ISNA(VLOOKUP(MBSchedule[[#This Row],[re]], ETMRoutes, 3, FALSE)),"U","R"), "O")</f>
        <v>O</v>
      </c>
    </row>
    <row r="273" spans="1:31">
      <c r="A273" s="104" t="str">
        <f t="shared" si="4"/>
        <v>MRG</v>
      </c>
      <c r="B273" s="90"/>
      <c r="C273" s="90"/>
      <c r="D273" s="140" t="str">
        <f>_xlfn.IFNA(VLOOKUP(MBSchedule[[#This Row],[From-a]],Loc2Code,2,FALSE),"")</f>
        <v>CNC</v>
      </c>
      <c r="E273" s="140" t="str">
        <f>_xlfn.IFNA(VLOOKUP(MBSchedule[[#This Row],[Via-a]],Loc2Code,2,FALSE),"")</f>
        <v/>
      </c>
      <c r="F273" s="140" t="str">
        <f>_xlfn.IFNA(VLOOKUP(MBSchedule[[#This Row],[To-a]],Loc2Code,2,FALSE),"")</f>
        <v>KOA</v>
      </c>
      <c r="G273" s="140" t="str">
        <f>_xlfn.IFNA(VLOOKUP(MBSchedule[[#This Row],[From Code]],Code2Loc,2,FALSE),"")</f>
        <v>CANACONA</v>
      </c>
      <c r="H273" s="140" t="str">
        <f>_xlfn.IFNA(VLOOKUP(MBSchedule[[#This Row],[Via1 Code]],Code2Loc,2,FALSE),"")</f>
        <v/>
      </c>
      <c r="I273" s="140" t="str">
        <f>_xlfn.IFNA(VLOOKUP(MBSchedule[[#This Row],[Destination Code]],Code2Loc,2,FALSE),"")</f>
        <v>KHOLA</v>
      </c>
      <c r="J273" s="122">
        <f>TIME(TRUNC(MBSchedule[[#This Row],[Dept.]]),60*(MBSchedule[[#This Row],[Dept.]]-TRUNC(MBSchedule[[#This Row],[Dept.]]))/0.6,0)</f>
        <v>0.46875</v>
      </c>
      <c r="K273" s="122" t="str">
        <f>IF(ISBLANK(MBSchedule[[#This Row],[Via Dep]]),"", TIME(TRUNC(MBSchedule[[#This Row],[Via Dep]]),60*(MBSchedule[[#This Row],[Via Dep]]-TRUNC(MBSchedule[[#This Row],[Via Dep]]))/0.6,0))</f>
        <v/>
      </c>
      <c r="L273" s="122">
        <f>IF(ISBLANK(MBSchedule[[#This Row],[Arrv.]]),"", TIME(TRUNC(MBSchedule[[#This Row],[Arrv.]]),60*(MBSchedule[[#This Row],[Arrv.]]-TRUNC(MBSchedule[[#This Row],[Arrv.]]))/0.6,0))</f>
        <v>0.5</v>
      </c>
      <c r="M273" s="90" t="s">
        <v>23</v>
      </c>
      <c r="N273" s="90"/>
      <c r="O273" s="90" t="s">
        <v>24</v>
      </c>
      <c r="P273" s="152">
        <v>17</v>
      </c>
      <c r="Q273" s="123">
        <v>11.15</v>
      </c>
      <c r="R273" s="90"/>
      <c r="S273" s="123">
        <v>12</v>
      </c>
      <c r="T273" s="152"/>
      <c r="U273" s="152"/>
      <c r="V273" s="152"/>
      <c r="W273" s="152"/>
      <c r="X273" s="90"/>
      <c r="Y273" s="98"/>
      <c r="Z273" s="141" t="str" cm="1">
        <f t="array" ref="Z273">IF(
ISNUMBER(FIND("A",$B273)),
$B273 &amp; IF(ISNUMBER(FIND("A",     INDEX($B274:$B$3247,MATCH(FALSE,ISBLANK($B274:$B$3247),0)))),"", INDEX($B274:$B$3247,MATCH(FALSE,ISBLANK($B274:$B$3247),0))  ),$Z272
)</f>
        <v>GA08T4485</v>
      </c>
      <c r="AA273" s="140" t="str" cm="1">
        <f t="array" ref="AA273">IF(
ISNUMBER(FIND("A",$C273)),
$C273 &amp; IF(ISNUMBER(FIND("A",     INDEX($C274:$C$3247,MATCH(FALSE,ISBLANK($C274:$C$3247),0)))),"", INDEX($C274:$C$3247,MATCH(FALSE,ISBLANK($C274:$C$3247),0))  ),$AA272
)</f>
        <v>MB 34A</v>
      </c>
      <c r="AB273" s="90" t="e">
        <f>_xlfn.IFNA(VLOOKUP(MBSchedule[[#This Row],[ow]], ETMRoutes, 3, FALSE),VLOOKUP(MBSchedule[[#This Row],[re]], ETMRoutes, 3, FALSE))</f>
        <v>#REF!</v>
      </c>
      <c r="AC27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27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273" s="90" t="str">
        <f>IF(ISNA(VLOOKUP(MBSchedule[[#This Row],[ow]], ETMRoutes, 3, FALSE)),IF(ISNA(VLOOKUP(MBSchedule[[#This Row],[re]], ETMRoutes, 3, FALSE)),"U","R"), "O")</f>
        <v>O</v>
      </c>
    </row>
    <row r="274" spans="1:31">
      <c r="A274" s="104" t="str">
        <f t="shared" si="4"/>
        <v>MRG</v>
      </c>
      <c r="B274" s="90"/>
      <c r="C274" s="90"/>
      <c r="D274" s="140" t="str">
        <f>_xlfn.IFNA(VLOOKUP(MBSchedule[[#This Row],[From-a]],Loc2Code,2,FALSE),"")</f>
        <v>KOA</v>
      </c>
      <c r="E274" s="140" t="str">
        <f>_xlfn.IFNA(VLOOKUP(MBSchedule[[#This Row],[Via-a]],Loc2Code,2,FALSE),"")</f>
        <v/>
      </c>
      <c r="F274" s="140" t="str">
        <f>_xlfn.IFNA(VLOOKUP(MBSchedule[[#This Row],[To-a]],Loc2Code,2,FALSE),"")</f>
        <v>CNC</v>
      </c>
      <c r="G274" s="140" t="str">
        <f>_xlfn.IFNA(VLOOKUP(MBSchedule[[#This Row],[From Code]],Code2Loc,2,FALSE),"")</f>
        <v>KHOLA</v>
      </c>
      <c r="H274" s="140" t="str">
        <f>_xlfn.IFNA(VLOOKUP(MBSchedule[[#This Row],[Via1 Code]],Code2Loc,2,FALSE),"")</f>
        <v/>
      </c>
      <c r="I274" s="140" t="str">
        <f>_xlfn.IFNA(VLOOKUP(MBSchedule[[#This Row],[Destination Code]],Code2Loc,2,FALSE),"")</f>
        <v>CANACONA</v>
      </c>
      <c r="J274" s="122">
        <f>TIME(TRUNC(MBSchedule[[#This Row],[Dept.]]),60*(MBSchedule[[#This Row],[Dept.]]-TRUNC(MBSchedule[[#This Row],[Dept.]]))/0.6,0)</f>
        <v>0.51041666666666663</v>
      </c>
      <c r="K274" s="122" t="str">
        <f>IF(ISBLANK(MBSchedule[[#This Row],[Via Dep]]),"", TIME(TRUNC(MBSchedule[[#This Row],[Via Dep]]),60*(MBSchedule[[#This Row],[Via Dep]]-TRUNC(MBSchedule[[#This Row],[Via Dep]]))/0.6,0))</f>
        <v/>
      </c>
      <c r="L274" s="122">
        <f>IF(ISBLANK(MBSchedule[[#This Row],[Arrv.]]),"", TIME(TRUNC(MBSchedule[[#This Row],[Arrv.]]),60*(MBSchedule[[#This Row],[Arrv.]]-TRUNC(MBSchedule[[#This Row],[Arrv.]]))/0.6,0))</f>
        <v>0.54166666666666663</v>
      </c>
      <c r="M274" s="90" t="s">
        <v>24</v>
      </c>
      <c r="N274" s="90"/>
      <c r="O274" s="90" t="s">
        <v>23</v>
      </c>
      <c r="P274" s="152">
        <v>17</v>
      </c>
      <c r="Q274" s="123">
        <v>12.15</v>
      </c>
      <c r="R274" s="90"/>
      <c r="S274" s="123">
        <v>13</v>
      </c>
      <c r="T274" s="152"/>
      <c r="U274" s="152"/>
      <c r="V274" s="152"/>
      <c r="W274" s="152"/>
      <c r="X274" s="90"/>
      <c r="Y274" s="98"/>
      <c r="Z274" s="141" t="str" cm="1">
        <f t="array" ref="Z274">IF(
ISNUMBER(FIND("A",$B274)),
$B274 &amp; IF(ISNUMBER(FIND("A",     INDEX($B275:$B$3247,MATCH(FALSE,ISBLANK($B275:$B$3247),0)))),"", INDEX($B275:$B$3247,MATCH(FALSE,ISBLANK($B275:$B$3247),0))  ),$Z273
)</f>
        <v>GA08T4485</v>
      </c>
      <c r="AA274" s="140" t="str" cm="1">
        <f t="array" ref="AA274">IF(
ISNUMBER(FIND("A",$C274)),
$C274 &amp; IF(ISNUMBER(FIND("A",     INDEX($C275:$C$3247,MATCH(FALSE,ISBLANK($C275:$C$3247),0)))),"", INDEX($C275:$C$3247,MATCH(FALSE,ISBLANK($C275:$C$3247),0))  ),$AA273
)</f>
        <v>MB 34A</v>
      </c>
      <c r="AB274" s="90" t="e">
        <f>_xlfn.IFNA(VLOOKUP(MBSchedule[[#This Row],[ow]], ETMRoutes, 3, FALSE),VLOOKUP(MBSchedule[[#This Row],[re]], ETMRoutes, 3, FALSE))</f>
        <v>#REF!</v>
      </c>
      <c r="AC27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D27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E274" s="90" t="str">
        <f>IF(ISNA(VLOOKUP(MBSchedule[[#This Row],[ow]], ETMRoutes, 3, FALSE)),IF(ISNA(VLOOKUP(MBSchedule[[#This Row],[re]], ETMRoutes, 3, FALSE)),"U","R"), "O")</f>
        <v>O</v>
      </c>
    </row>
    <row r="275" spans="1:31">
      <c r="A275" s="104" t="str">
        <f t="shared" si="4"/>
        <v>MRG</v>
      </c>
      <c r="B275" s="90"/>
      <c r="C275" s="90"/>
      <c r="D275" s="140" t="str">
        <f>_xlfn.IFNA(VLOOKUP(MBSchedule[[#This Row],[From-a]],Loc2Code,2,FALSE),"")</f>
        <v>CNC</v>
      </c>
      <c r="E275" s="140" t="str">
        <f>_xlfn.IFNA(VLOOKUP(MBSchedule[[#This Row],[Via-a]],Loc2Code,2,FALSE),"")</f>
        <v/>
      </c>
      <c r="F275" s="140" t="str">
        <f>_xlfn.IFNA(VLOOKUP(MBSchedule[[#This Row],[To-a]],Loc2Code,2,FALSE),"")</f>
        <v/>
      </c>
      <c r="G275" s="140" t="str">
        <f>_xlfn.IFNA(VLOOKUP(MBSchedule[[#This Row],[From Code]],Code2Loc,2,FALSE),"")</f>
        <v>CANACONA</v>
      </c>
      <c r="H275" s="140" t="str">
        <f>_xlfn.IFNA(VLOOKUP(MBSchedule[[#This Row],[Via1 Code]],Code2Loc,2,FALSE),"")</f>
        <v/>
      </c>
      <c r="I275" s="140" t="str">
        <f>_xlfn.IFNA(VLOOKUP(MBSchedule[[#This Row],[Destination Code]],Code2Loc,2,FALSE),"")</f>
        <v/>
      </c>
      <c r="J275" s="122">
        <f>TIME(TRUNC(MBSchedule[[#This Row],[Dept.]]),60*(MBSchedule[[#This Row],[Dept.]]-TRUNC(MBSchedule[[#This Row],[Dept.]]))/0.6,0)</f>
        <v>0.54166666666666663</v>
      </c>
      <c r="K275" s="122" t="str">
        <f>IF(ISBLANK(MBSchedule[[#This Row],[Via Dep]]),"", TIME(TRUNC(MBSchedule[[#This Row],[Via Dep]]),60*(MBSchedule[[#This Row],[Via Dep]]-TRUNC(MBSchedule[[#This Row],[Via Dep]]))/0.6,0))</f>
        <v/>
      </c>
      <c r="L275" s="122">
        <f>IF(ISBLANK(MBSchedule[[#This Row],[Arrv.]]),"", TIME(TRUNC(MBSchedule[[#This Row],[Arrv.]]),60*(MBSchedule[[#This Row],[Arrv.]]-TRUNC(MBSchedule[[#This Row],[Arrv.]]))/0.6,0))</f>
        <v>0.5625</v>
      </c>
      <c r="M275" s="90" t="s">
        <v>23</v>
      </c>
      <c r="N275" s="90"/>
      <c r="O275" s="90" t="s">
        <v>43</v>
      </c>
      <c r="P275" s="152">
        <v>12</v>
      </c>
      <c r="Q275" s="123">
        <v>13</v>
      </c>
      <c r="R275" s="90"/>
      <c r="S275" s="123">
        <v>13.3</v>
      </c>
      <c r="T275" s="152"/>
      <c r="U275" s="152"/>
      <c r="V275" s="152"/>
      <c r="W275" s="152"/>
      <c r="X275" s="90"/>
      <c r="Y275" s="98"/>
      <c r="Z275" s="141" t="str" cm="1">
        <f t="array" ref="Z275">IF(
ISNUMBER(FIND("A",$B275)),
$B275 &amp; IF(ISNUMBER(FIND("A",     INDEX($B276:$B$3247,MATCH(FALSE,ISBLANK($B276:$B$3247),0)))),"", INDEX($B276:$B$3247,MATCH(FALSE,ISBLANK($B276:$B$3247),0))  ),$Z274
)</f>
        <v>GA08T4485</v>
      </c>
      <c r="AA275" s="140" t="str" cm="1">
        <f t="array" ref="AA275">IF(
ISNUMBER(FIND("A",$C275)),
$C275 &amp; IF(ISNUMBER(FIND("A",     INDEX($C276:$C$3247,MATCH(FALSE,ISBLANK($C276:$C$3247),0)))),"", INDEX($C276:$C$3247,MATCH(FALSE,ISBLANK($C276:$C$3247),0))  ),$AA274
)</f>
        <v>MB 34A</v>
      </c>
      <c r="AB275" s="90" t="e">
        <f>_xlfn.IFNA(VLOOKUP(MBSchedule[[#This Row],[ow]], ETMRoutes, 3, FALSE),VLOOKUP(MBSchedule[[#This Row],[re]], ETMRoutes, 3, FALSE))</f>
        <v>#REF!</v>
      </c>
      <c r="AC27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D27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E275" s="90" t="str">
        <f>IF(ISNA(VLOOKUP(MBSchedule[[#This Row],[ow]], ETMRoutes, 3, FALSE)),IF(ISNA(VLOOKUP(MBSchedule[[#This Row],[re]], ETMRoutes, 3, FALSE)),"U","R"), "O")</f>
        <v>O</v>
      </c>
    </row>
    <row r="276" spans="1:31">
      <c r="A276" s="104" t="str">
        <f t="shared" si="4"/>
        <v>MRG</v>
      </c>
      <c r="B276" s="90"/>
      <c r="C276" s="90"/>
      <c r="D276" s="140" t="str">
        <f>_xlfn.IFNA(VLOOKUP(MBSchedule[[#This Row],[From-a]],Loc2Code,2,FALSE),"")</f>
        <v/>
      </c>
      <c r="E276" s="140" t="str">
        <f>_xlfn.IFNA(VLOOKUP(MBSchedule[[#This Row],[Via-a]],Loc2Code,2,FALSE),"")</f>
        <v/>
      </c>
      <c r="F276" s="140" t="str">
        <f>_xlfn.IFNA(VLOOKUP(MBSchedule[[#This Row],[To-a]],Loc2Code,2,FALSE),"")</f>
        <v>CNC</v>
      </c>
      <c r="G276" s="140" t="str">
        <f>_xlfn.IFNA(VLOOKUP(MBSchedule[[#This Row],[From Code]],Code2Loc,2,FALSE),"")</f>
        <v/>
      </c>
      <c r="H276" s="140" t="str">
        <f>_xlfn.IFNA(VLOOKUP(MBSchedule[[#This Row],[Via1 Code]],Code2Loc,2,FALSE),"")</f>
        <v/>
      </c>
      <c r="I276" s="140" t="str">
        <f>_xlfn.IFNA(VLOOKUP(MBSchedule[[#This Row],[Destination Code]],Code2Loc,2,FALSE),"")</f>
        <v>CANACONA</v>
      </c>
      <c r="J276" s="122">
        <f>TIME(TRUNC(MBSchedule[[#This Row],[Dept.]]),60*(MBSchedule[[#This Row],[Dept.]]-TRUNC(MBSchedule[[#This Row],[Dept.]]))/0.6,0)</f>
        <v>0.60416666666666663</v>
      </c>
      <c r="K276" s="122" t="str">
        <f>IF(ISBLANK(MBSchedule[[#This Row],[Via Dep]]),"", TIME(TRUNC(MBSchedule[[#This Row],[Via Dep]]),60*(MBSchedule[[#This Row],[Via Dep]]-TRUNC(MBSchedule[[#This Row],[Via Dep]]))/0.6,0))</f>
        <v/>
      </c>
      <c r="L276" s="122">
        <f>IF(ISBLANK(MBSchedule[[#This Row],[Arrv.]]),"", TIME(TRUNC(MBSchedule[[#This Row],[Arrv.]]),60*(MBSchedule[[#This Row],[Arrv.]]-TRUNC(MBSchedule[[#This Row],[Arrv.]]))/0.6,0))</f>
        <v>0.625</v>
      </c>
      <c r="M276" s="90" t="s">
        <v>43</v>
      </c>
      <c r="N276" s="90"/>
      <c r="O276" s="90" t="s">
        <v>23</v>
      </c>
      <c r="P276" s="152">
        <v>12</v>
      </c>
      <c r="Q276" s="123">
        <v>14.3</v>
      </c>
      <c r="R276" s="90"/>
      <c r="S276" s="123">
        <v>15</v>
      </c>
      <c r="T276" s="152"/>
      <c r="U276" s="152"/>
      <c r="V276" s="152"/>
      <c r="W276" s="152"/>
      <c r="X276" s="90"/>
      <c r="Y276" s="92"/>
      <c r="Z276" s="142" t="str" cm="1">
        <f t="array" ref="Z276">IF(
ISNUMBER(FIND("A",$B276)),
$B276 &amp; IF(ISNUMBER(FIND("A",     INDEX($B277:$B$3247,MATCH(FALSE,ISBLANK($B277:$B$3247),0)))),"", INDEX($B277:$B$3247,MATCH(FALSE,ISBLANK($B277:$B$3247),0))  ),$Z275
)</f>
        <v>GA08T4485</v>
      </c>
      <c r="AA276" s="140" t="str" cm="1">
        <f t="array" ref="AA276">IF(
ISNUMBER(FIND("A",$C276)),
$C276 &amp; IF(ISNUMBER(FIND("A",     INDEX($C277:$C$3247,MATCH(FALSE,ISBLANK($C277:$C$3247),0)))),"", INDEX($C277:$C$3247,MATCH(FALSE,ISBLANK($C277:$C$3247),0))  ),$AA275
)</f>
        <v>MB 34A</v>
      </c>
      <c r="AB276" s="90" t="e">
        <f>_xlfn.IFNA(VLOOKUP(MBSchedule[[#This Row],[ow]], ETMRoutes, 3, FALSE),VLOOKUP(MBSchedule[[#This Row],[re]], ETMRoutes, 3, FALSE))</f>
        <v>#REF!</v>
      </c>
      <c r="AC27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D27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E276" s="90" t="str">
        <f>IF(ISNA(VLOOKUP(MBSchedule[[#This Row],[ow]], ETMRoutes, 3, FALSE)),IF(ISNA(VLOOKUP(MBSchedule[[#This Row],[re]], ETMRoutes, 3, FALSE)),"U","R"), "O")</f>
        <v>O</v>
      </c>
    </row>
    <row r="277" spans="1:31">
      <c r="A277" s="104" t="str">
        <f t="shared" si="4"/>
        <v>MRG</v>
      </c>
      <c r="B277" s="90"/>
      <c r="C277" s="90"/>
      <c r="D277" s="140" t="str">
        <f>_xlfn.IFNA(VLOOKUP(MBSchedule[[#This Row],[From-a]],Loc2Code,2,FALSE),"")</f>
        <v>CNC</v>
      </c>
      <c r="E277" s="140" t="str">
        <f>_xlfn.IFNA(VLOOKUP(MBSchedule[[#This Row],[Via-a]],Loc2Code,2,FALSE),"")</f>
        <v/>
      </c>
      <c r="F277" s="140" t="str">
        <f>_xlfn.IFNA(VLOOKUP(MBSchedule[[#This Row],[To-a]],Loc2Code,2,FALSE),"")</f>
        <v>KOA</v>
      </c>
      <c r="G277" s="140" t="str">
        <f>_xlfn.IFNA(VLOOKUP(MBSchedule[[#This Row],[From Code]],Code2Loc,2,FALSE),"")</f>
        <v>CANACONA</v>
      </c>
      <c r="H277" s="140" t="str">
        <f>_xlfn.IFNA(VLOOKUP(MBSchedule[[#This Row],[Via1 Code]],Code2Loc,2,FALSE),"")</f>
        <v/>
      </c>
      <c r="I277" s="140" t="str">
        <f>_xlfn.IFNA(VLOOKUP(MBSchedule[[#This Row],[Destination Code]],Code2Loc,2,FALSE),"")</f>
        <v>KHOLA</v>
      </c>
      <c r="J277" s="122">
        <f>TIME(TRUNC(MBSchedule[[#This Row],[Dept.]]),60*(MBSchedule[[#This Row],[Dept.]]-TRUNC(MBSchedule[[#This Row],[Dept.]]))/0.6,0)</f>
        <v>0.69444444444444453</v>
      </c>
      <c r="K277" s="122" t="str">
        <f>IF(ISBLANK(MBSchedule[[#This Row],[Via Dep]]),"", TIME(TRUNC(MBSchedule[[#This Row],[Via Dep]]),60*(MBSchedule[[#This Row],[Via Dep]]-TRUNC(MBSchedule[[#This Row],[Via Dep]]))/0.6,0))</f>
        <v/>
      </c>
      <c r="L277" s="122">
        <f>IF(ISBLANK(MBSchedule[[#This Row],[Arrv.]]),"", TIME(TRUNC(MBSchedule[[#This Row],[Arrv.]]),60*(MBSchedule[[#This Row],[Arrv.]]-TRUNC(MBSchedule[[#This Row],[Arrv.]]))/0.6,0))</f>
        <v>0.72569444444444453</v>
      </c>
      <c r="M277" s="90" t="s">
        <v>23</v>
      </c>
      <c r="N277" s="90"/>
      <c r="O277" s="90" t="s">
        <v>24</v>
      </c>
      <c r="P277" s="152">
        <v>17</v>
      </c>
      <c r="Q277" s="123">
        <v>16.399999999999999</v>
      </c>
      <c r="R277" s="90"/>
      <c r="S277" s="123">
        <v>17.25</v>
      </c>
      <c r="T277" s="152"/>
      <c r="U277" s="152"/>
      <c r="V277" s="152"/>
      <c r="W277" s="152"/>
      <c r="X277" s="90"/>
      <c r="Y277" s="98"/>
      <c r="Z277" s="141" t="str" cm="1">
        <f t="array" ref="Z277">IF(
ISNUMBER(FIND("A",$B277)),
$B277 &amp; IF(ISNUMBER(FIND("A",     INDEX($B278:$B$3247,MATCH(FALSE,ISBLANK($B278:$B$3247),0)))),"", INDEX($B278:$B$3247,MATCH(FALSE,ISBLANK($B278:$B$3247),0))  ),$Z276
)</f>
        <v>GA08T4485</v>
      </c>
      <c r="AA277" s="140" t="str" cm="1">
        <f t="array" ref="AA277">IF(
ISNUMBER(FIND("A",$C277)),
$C277 &amp; IF(ISNUMBER(FIND("A",     INDEX($C278:$C$3247,MATCH(FALSE,ISBLANK($C278:$C$3247),0)))),"", INDEX($C278:$C$3247,MATCH(FALSE,ISBLANK($C278:$C$3247),0))  ),$AA276
)</f>
        <v>MB 34A</v>
      </c>
      <c r="AB277" s="90" t="e">
        <f>_xlfn.IFNA(VLOOKUP(MBSchedule[[#This Row],[ow]], ETMRoutes, 3, FALSE),VLOOKUP(MBSchedule[[#This Row],[re]], ETMRoutes, 3, FALSE))</f>
        <v>#REF!</v>
      </c>
      <c r="AC27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27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277" s="90" t="str">
        <f>IF(ISNA(VLOOKUP(MBSchedule[[#This Row],[ow]], ETMRoutes, 3, FALSE)),IF(ISNA(VLOOKUP(MBSchedule[[#This Row],[re]], ETMRoutes, 3, FALSE)),"U","R"), "O")</f>
        <v>O</v>
      </c>
    </row>
    <row r="278" spans="1:31">
      <c r="A278" s="104" t="str">
        <f t="shared" si="4"/>
        <v>MRG</v>
      </c>
      <c r="B278" s="90"/>
      <c r="C278" s="90"/>
      <c r="D278" s="140" t="str">
        <f>_xlfn.IFNA(VLOOKUP(MBSchedule[[#This Row],[From-a]],Loc2Code,2,FALSE),"")</f>
        <v>KOA</v>
      </c>
      <c r="E278" s="140" t="str">
        <f>_xlfn.IFNA(VLOOKUP(MBSchedule[[#This Row],[Via-a]],Loc2Code,2,FALSE),"")</f>
        <v/>
      </c>
      <c r="F278" s="140" t="str">
        <f>_xlfn.IFNA(VLOOKUP(MBSchedule[[#This Row],[To-a]],Loc2Code,2,FALSE),"")</f>
        <v>CNC</v>
      </c>
      <c r="G278" s="140" t="str">
        <f>_xlfn.IFNA(VLOOKUP(MBSchedule[[#This Row],[From Code]],Code2Loc,2,FALSE),"")</f>
        <v>KHOLA</v>
      </c>
      <c r="H278" s="140" t="str">
        <f>_xlfn.IFNA(VLOOKUP(MBSchedule[[#This Row],[Via1 Code]],Code2Loc,2,FALSE),"")</f>
        <v/>
      </c>
      <c r="I278" s="140" t="str">
        <f>_xlfn.IFNA(VLOOKUP(MBSchedule[[#This Row],[Destination Code]],Code2Loc,2,FALSE),"")</f>
        <v>CANACONA</v>
      </c>
      <c r="J278" s="122">
        <f>TIME(TRUNC(MBSchedule[[#This Row],[Dept.]]),60*(MBSchedule[[#This Row],[Dept.]]-TRUNC(MBSchedule[[#This Row],[Dept.]]))/0.6,0)</f>
        <v>0.72916666666666663</v>
      </c>
      <c r="K278" s="122" t="str">
        <f>IF(ISBLANK(MBSchedule[[#This Row],[Via Dep]]),"", TIME(TRUNC(MBSchedule[[#This Row],[Via Dep]]),60*(MBSchedule[[#This Row],[Via Dep]]-TRUNC(MBSchedule[[#This Row],[Via Dep]]))/0.6,0))</f>
        <v/>
      </c>
      <c r="L278" s="122">
        <f>IF(ISBLANK(MBSchedule[[#This Row],[Arrv.]]),"", TIME(TRUNC(MBSchedule[[#This Row],[Arrv.]]),60*(MBSchedule[[#This Row],[Arrv.]]-TRUNC(MBSchedule[[#This Row],[Arrv.]]))/0.6,0))</f>
        <v>0.76041666666666663</v>
      </c>
      <c r="M278" s="90" t="s">
        <v>24</v>
      </c>
      <c r="N278" s="90"/>
      <c r="O278" s="90" t="s">
        <v>23</v>
      </c>
      <c r="P278" s="152">
        <v>17</v>
      </c>
      <c r="Q278" s="123">
        <v>17.3</v>
      </c>
      <c r="R278" s="90"/>
      <c r="S278" s="123">
        <v>18.149999999999999</v>
      </c>
      <c r="T278" s="152"/>
      <c r="U278" s="152"/>
      <c r="V278" s="152"/>
      <c r="W278" s="152"/>
      <c r="X278" s="90"/>
      <c r="Y278" s="92" t="s">
        <v>45</v>
      </c>
      <c r="Z278" s="142" t="str" cm="1">
        <f t="array" ref="Z278">IF(
ISNUMBER(FIND("A",$B278)),
$B278 &amp; IF(ISNUMBER(FIND("A",     INDEX($B279:$B$3247,MATCH(FALSE,ISBLANK($B279:$B$3247),0)))),"", INDEX($B279:$B$3247,MATCH(FALSE,ISBLANK($B279:$B$3247),0))  ),$Z277
)</f>
        <v>GA08T4485</v>
      </c>
      <c r="AA278" s="140" t="str" cm="1">
        <f t="array" ref="AA278">IF(
ISNUMBER(FIND("A",$C278)),
$C278 &amp; IF(ISNUMBER(FIND("A",     INDEX($C279:$C$3247,MATCH(FALSE,ISBLANK($C279:$C$3247),0)))),"", INDEX($C279:$C$3247,MATCH(FALSE,ISBLANK($C279:$C$3247),0))  ),$AA277
)</f>
        <v>MB 34A</v>
      </c>
      <c r="AB278" s="90" t="e">
        <f>_xlfn.IFNA(VLOOKUP(MBSchedule[[#This Row],[ow]], ETMRoutes, 3, FALSE),VLOOKUP(MBSchedule[[#This Row],[re]], ETMRoutes, 3, FALSE))</f>
        <v>#REF!</v>
      </c>
      <c r="AC27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D27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E278" s="90" t="str">
        <f>IF(ISNA(VLOOKUP(MBSchedule[[#This Row],[ow]], ETMRoutes, 3, FALSE)),IF(ISNA(VLOOKUP(MBSchedule[[#This Row],[re]], ETMRoutes, 3, FALSE)),"U","R"), "O")</f>
        <v>O</v>
      </c>
    </row>
    <row r="279" spans="1:31">
      <c r="A279" s="104" t="str">
        <f t="shared" si="4"/>
        <v>MRG</v>
      </c>
      <c r="B279" s="90"/>
      <c r="C279" s="90"/>
      <c r="D279" s="140" t="str">
        <f>_xlfn.IFNA(VLOOKUP(MBSchedule[[#This Row],[From-a]],Loc2Code,2,FALSE),"")</f>
        <v>CNC</v>
      </c>
      <c r="E279" s="140" t="str">
        <f>_xlfn.IFNA(VLOOKUP(MBSchedule[[#This Row],[Via-a]],Loc2Code,2,FALSE),"")</f>
        <v/>
      </c>
      <c r="F279" s="140" t="str">
        <f>_xlfn.IFNA(VLOOKUP(MBSchedule[[#This Row],[To-a]],Loc2Code,2,FALSE),"")</f>
        <v>MTL</v>
      </c>
      <c r="G279" s="140" t="str">
        <f>_xlfn.IFNA(VLOOKUP(MBSchedule[[#This Row],[From Code]],Code2Loc,2,FALSE),"")</f>
        <v>CANACONA</v>
      </c>
      <c r="H279" s="140" t="str">
        <f>_xlfn.IFNA(VLOOKUP(MBSchedule[[#This Row],[Via1 Code]],Code2Loc,2,FALSE),"")</f>
        <v/>
      </c>
      <c r="I279" s="140" t="str">
        <f>_xlfn.IFNA(VLOOKUP(MBSchedule[[#This Row],[Destination Code]],Code2Loc,2,FALSE),"")</f>
        <v>MATVEMOL</v>
      </c>
      <c r="J279" s="122">
        <f>TIME(TRUNC(MBSchedule[[#This Row],[Dept.]]),60*(MBSchedule[[#This Row],[Dept.]]-TRUNC(MBSchedule[[#This Row],[Dept.]]))/0.6,0)</f>
        <v>0.76388888888888884</v>
      </c>
      <c r="K279" s="122" t="str">
        <f>IF(ISBLANK(MBSchedule[[#This Row],[Via Dep]]),"", TIME(TRUNC(MBSchedule[[#This Row],[Via Dep]]),60*(MBSchedule[[#This Row],[Via Dep]]-TRUNC(MBSchedule[[#This Row],[Via Dep]]))/0.6,0))</f>
        <v/>
      </c>
      <c r="L279" s="122">
        <f>IF(ISBLANK(MBSchedule[[#This Row],[Arrv.]]),"", TIME(TRUNC(MBSchedule[[#This Row],[Arrv.]]),60*(MBSchedule[[#This Row],[Arrv.]]-TRUNC(MBSchedule[[#This Row],[Arrv.]]))/0.6,0))</f>
        <v>0.79513888888888884</v>
      </c>
      <c r="M279" s="90" t="s">
        <v>23</v>
      </c>
      <c r="N279" s="90"/>
      <c r="O279" s="90" t="s">
        <v>353</v>
      </c>
      <c r="P279" s="152">
        <v>20</v>
      </c>
      <c r="Q279" s="123">
        <v>18.2</v>
      </c>
      <c r="R279" s="90"/>
      <c r="S279" s="123">
        <v>19.05</v>
      </c>
      <c r="T279" s="152">
        <v>1</v>
      </c>
      <c r="U279" s="152">
        <v>1</v>
      </c>
      <c r="V279" s="152"/>
      <c r="W279" s="152"/>
      <c r="X279" s="90">
        <f>SUM(P270:P279)</f>
        <v>156</v>
      </c>
      <c r="Y279" s="98" t="s">
        <v>356</v>
      </c>
      <c r="Z279" s="141" t="str" cm="1">
        <f t="array" ref="Z279">IF(
ISNUMBER(FIND("A",$B279)),
$B279 &amp; IF(ISNUMBER(FIND("A",     INDEX($B280:$B$3247,MATCH(FALSE,ISBLANK($B280:$B$3247),0)))),"", INDEX($B280:$B$3247,MATCH(FALSE,ISBLANK($B280:$B$3247),0))  ),$Z278
)</f>
        <v>GA08T4485</v>
      </c>
      <c r="AA279" s="140" t="str" cm="1">
        <f t="array" ref="AA279">IF(
ISNUMBER(FIND("A",$C279)),
$C279 &amp; IF(ISNUMBER(FIND("A",     INDEX($C280:$C$3247,MATCH(FALSE,ISBLANK($C280:$C$3247),0)))),"", INDEX($C280:$C$3247,MATCH(FALSE,ISBLANK($C280:$C$3247),0))  ),$AA278
)</f>
        <v>MB 34A</v>
      </c>
      <c r="AB279" s="90" t="e">
        <f>_xlfn.IFNA(VLOOKUP(MBSchedule[[#This Row],[ow]], ETMRoutes, 3, FALSE),VLOOKUP(MBSchedule[[#This Row],[re]], ETMRoutes, 3, FALSE))</f>
        <v>#REF!</v>
      </c>
      <c r="AC27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MRG:*:MTL-*CNC*</v>
      </c>
      <c r="AD27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MRG:*:CNC-*MTL*</v>
      </c>
      <c r="AE279" s="90" t="str">
        <f>IF(ISNA(VLOOKUP(MBSchedule[[#This Row],[ow]], ETMRoutes, 3, FALSE)),IF(ISNA(VLOOKUP(MBSchedule[[#This Row],[re]], ETMRoutes, 3, FALSE)),"U","R"), "O")</f>
        <v>O</v>
      </c>
    </row>
    <row r="280" spans="1:31">
      <c r="A280" s="104" t="str">
        <f t="shared" si="4"/>
        <v>MRG</v>
      </c>
      <c r="B280" s="90" t="s">
        <v>154</v>
      </c>
      <c r="C280" s="90" t="s">
        <v>155</v>
      </c>
      <c r="D280" s="140" t="str">
        <f>_xlfn.IFNA(VLOOKUP(MBSchedule[[#This Row],[From-a]],Loc2Code,2,FALSE),"")</f>
        <v>BLI</v>
      </c>
      <c r="E280" s="140" t="str">
        <f>_xlfn.IFNA(VLOOKUP(MBSchedule[[#This Row],[Via-a]],Loc2Code,2,FALSE),"")</f>
        <v/>
      </c>
      <c r="F280" s="140" t="str">
        <f>_xlfn.IFNA(VLOOKUP(MBSchedule[[#This Row],[To-a]],Loc2Code,2,FALSE),"")</f>
        <v>CUR</v>
      </c>
      <c r="G280" s="140" t="str">
        <f>_xlfn.IFNA(VLOOKUP(MBSchedule[[#This Row],[From Code]],Code2Loc,2,FALSE),"")</f>
        <v>BALLI</v>
      </c>
      <c r="H280" s="140" t="str">
        <f>_xlfn.IFNA(VLOOKUP(MBSchedule[[#This Row],[Via1 Code]],Code2Loc,2,FALSE),"")</f>
        <v/>
      </c>
      <c r="I280" s="140" t="str">
        <f>_xlfn.IFNA(VLOOKUP(MBSchedule[[#This Row],[Destination Code]],Code2Loc,2,FALSE),"")</f>
        <v>CURCHOREM</v>
      </c>
      <c r="J280" s="122">
        <f>TIME(TRUNC(MBSchedule[[#This Row],[Dept.]]),60*(MBSchedule[[#This Row],[Dept.]]-TRUNC(MBSchedule[[#This Row],[Dept.]]))/0.6,0)</f>
        <v>0.29166666666666669</v>
      </c>
      <c r="K280" s="122" t="str">
        <f>IF(ISBLANK(MBSchedule[[#This Row],[Via Dep]]),"", TIME(TRUNC(MBSchedule[[#This Row],[Via Dep]]),60*(MBSchedule[[#This Row],[Via Dep]]-TRUNC(MBSchedule[[#This Row],[Via Dep]]))/0.6,0))</f>
        <v/>
      </c>
      <c r="L280" s="122">
        <f>IF(ISBLANK(MBSchedule[[#This Row],[Arrv.]]),"", TIME(TRUNC(MBSchedule[[#This Row],[Arrv.]]),60*(MBSchedule[[#This Row],[Arrv.]]-TRUNC(MBSchedule[[#This Row],[Arrv.]]))/0.6,0))</f>
        <v>0.32291666666666669</v>
      </c>
      <c r="M280" s="90" t="s">
        <v>156</v>
      </c>
      <c r="N280" s="90"/>
      <c r="O280" s="90" t="s">
        <v>96</v>
      </c>
      <c r="P280" s="152">
        <v>17</v>
      </c>
      <c r="Q280" s="123">
        <v>7</v>
      </c>
      <c r="R280" s="90"/>
      <c r="S280" s="123">
        <v>7.45</v>
      </c>
      <c r="T280" s="152"/>
      <c r="U280" s="152"/>
      <c r="V280" s="152"/>
      <c r="W280" s="152"/>
      <c r="X280" s="90"/>
      <c r="Y280" s="98"/>
      <c r="Z280" s="141" t="str" cm="1">
        <f t="array" ref="Z280">IF(
ISNUMBER(FIND("A",$B280)),
$B280 &amp; IF(ISNUMBER(FIND("A",     INDEX($B281:$B$3247,MATCH(FALSE,ISBLANK($B281:$B$3247),0)))),"", INDEX($B281:$B$3247,MATCH(FALSE,ISBLANK($B281:$B$3247),0))  ),$Z279
)</f>
        <v>GA09U0595</v>
      </c>
      <c r="AA280" s="140" t="str" cm="1">
        <f t="array" ref="AA280">IF(
ISNUMBER(FIND("A",$C280)),
$C280 &amp; IF(ISNUMBER(FIND("A",     INDEX($C281:$C$3247,MATCH(FALSE,ISBLANK($C281:$C$3247),0)))),"", INDEX($C281:$C$3247,MATCH(FALSE,ISBLANK($C281:$C$3247),0))  ),$AA279
)</f>
        <v>MB 35A</v>
      </c>
      <c r="AB280" s="90" t="e">
        <f>_xlfn.IFNA(VLOOKUP(MBSchedule[[#This Row],[ow]], ETMRoutes, 3, FALSE),VLOOKUP(MBSchedule[[#This Row],[re]], ETMRoutes, 3, FALSE))</f>
        <v>#REF!</v>
      </c>
      <c r="AC28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MRG:*:CUR-*BLI*</v>
      </c>
      <c r="AD28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MRG:*:BLI-*CUR*</v>
      </c>
      <c r="AE280" s="90" t="str">
        <f>IF(ISNA(VLOOKUP(MBSchedule[[#This Row],[ow]], ETMRoutes, 3, FALSE)),IF(ISNA(VLOOKUP(MBSchedule[[#This Row],[re]], ETMRoutes, 3, FALSE)),"U","R"), "O")</f>
        <v>O</v>
      </c>
    </row>
    <row r="281" spans="1:31">
      <c r="A281" s="104" t="str">
        <f t="shared" si="4"/>
        <v>MRG</v>
      </c>
      <c r="B281" s="90"/>
      <c r="C281" s="90"/>
      <c r="D281" s="140" t="str">
        <f>_xlfn.IFNA(VLOOKUP(MBSchedule[[#This Row],[From-a]],Loc2Code,2,FALSE),"")</f>
        <v>CUR</v>
      </c>
      <c r="E281" s="140" t="str">
        <f>_xlfn.IFNA(VLOOKUP(MBSchedule[[#This Row],[Via-a]],Loc2Code,2,FALSE),"")</f>
        <v>CNC</v>
      </c>
      <c r="F281" s="140" t="str">
        <f>_xlfn.IFNA(VLOOKUP(MBSchedule[[#This Row],[To-a]],Loc2Code,2,FALSE),"")</f>
        <v/>
      </c>
      <c r="G281" s="140" t="str">
        <f>_xlfn.IFNA(VLOOKUP(MBSchedule[[#This Row],[From Code]],Code2Loc,2,FALSE),"")</f>
        <v>CURCHOREM</v>
      </c>
      <c r="H281" s="140" t="str">
        <f>_xlfn.IFNA(VLOOKUP(MBSchedule[[#This Row],[Via1 Code]],Code2Loc,2,FALSE),"")</f>
        <v>CANACONA</v>
      </c>
      <c r="I281" s="140" t="str">
        <f>_xlfn.IFNA(VLOOKUP(MBSchedule[[#This Row],[Destination Code]],Code2Loc,2,FALSE),"")</f>
        <v/>
      </c>
      <c r="J281" s="122">
        <f>TIME(TRUNC(MBSchedule[[#This Row],[Dept.]]),60*(MBSchedule[[#This Row],[Dept.]]-TRUNC(MBSchedule[[#This Row],[Dept.]]))/0.6,0)</f>
        <v>0.33333333333333331</v>
      </c>
      <c r="K281" s="122" t="str">
        <f>IF(ISBLANK(MBSchedule[[#This Row],[Via Dep]]),"", TIME(TRUNC(MBSchedule[[#This Row],[Via Dep]]),60*(MBSchedule[[#This Row],[Via Dep]]-TRUNC(MBSchedule[[#This Row],[Via Dep]]))/0.6,0))</f>
        <v/>
      </c>
      <c r="L281" s="122">
        <f>IF(ISBLANK(MBSchedule[[#This Row],[Arrv.]]),"", TIME(TRUNC(MBSchedule[[#This Row],[Arrv.]]),60*(MBSchedule[[#This Row],[Arrv.]]-TRUNC(MBSchedule[[#This Row],[Arrv.]]))/0.6,0))</f>
        <v>0.3888888888888889</v>
      </c>
      <c r="M281" s="90" t="s">
        <v>96</v>
      </c>
      <c r="N281" s="90" t="s">
        <v>23</v>
      </c>
      <c r="O281" s="90" t="s">
        <v>354</v>
      </c>
      <c r="P281" s="152">
        <v>41</v>
      </c>
      <c r="Q281" s="123">
        <v>8</v>
      </c>
      <c r="R281" s="90"/>
      <c r="S281" s="123">
        <v>9.1999999999999993</v>
      </c>
      <c r="T281" s="152"/>
      <c r="U281" s="152"/>
      <c r="V281" s="152"/>
      <c r="W281" s="152"/>
      <c r="X281" s="90"/>
      <c r="Y281" s="98"/>
      <c r="Z281" s="141" t="str" cm="1">
        <f t="array" ref="Z281">IF(
ISNUMBER(FIND("A",$B281)),
$B281 &amp; IF(ISNUMBER(FIND("A",     INDEX($B282:$B$3247,MATCH(FALSE,ISBLANK($B282:$B$3247),0)))),"", INDEX($B282:$B$3247,MATCH(FALSE,ISBLANK($B282:$B$3247),0))  ),$Z280
)</f>
        <v>GA09U0595</v>
      </c>
      <c r="AA281" s="140" t="str" cm="1">
        <f t="array" ref="AA281">IF(
ISNUMBER(FIND("A",$C281)),
$C281 &amp; IF(ISNUMBER(FIND("A",     INDEX($C282:$C$3247,MATCH(FALSE,ISBLANK($C282:$C$3247),0)))),"", INDEX($C282:$C$3247,MATCH(FALSE,ISBLANK($C282:$C$3247),0))  ),$AA280
)</f>
        <v>MB 35A</v>
      </c>
      <c r="AB281" s="90" t="e">
        <f>_xlfn.IFNA(VLOOKUP(MBSchedule[[#This Row],[ow]], ETMRoutes, 3, FALSE),VLOOKUP(MBSchedule[[#This Row],[re]], ETMRoutes, 3, FALSE))</f>
        <v>#REF!</v>
      </c>
      <c r="AC28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MRG:*:-*CNC-*CUR*</v>
      </c>
      <c r="AD28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MRG:*:CUR-*CNC-**</v>
      </c>
      <c r="AE281" s="90" t="str">
        <f>IF(ISNA(VLOOKUP(MBSchedule[[#This Row],[ow]], ETMRoutes, 3, FALSE)),IF(ISNA(VLOOKUP(MBSchedule[[#This Row],[re]], ETMRoutes, 3, FALSE)),"U","R"), "O")</f>
        <v>O</v>
      </c>
    </row>
    <row r="282" spans="1:31">
      <c r="A282" s="104" t="str">
        <f t="shared" si="4"/>
        <v>MRG</v>
      </c>
      <c r="B282" s="90"/>
      <c r="C282" s="90"/>
      <c r="D282" s="140" t="str">
        <f>_xlfn.IFNA(VLOOKUP(MBSchedule[[#This Row],[From-a]],Loc2Code,2,FALSE),"")</f>
        <v/>
      </c>
      <c r="E282" s="140" t="str">
        <f>_xlfn.IFNA(VLOOKUP(MBSchedule[[#This Row],[Via-a]],Loc2Code,2,FALSE),"")</f>
        <v>CNC</v>
      </c>
      <c r="F282" s="140" t="str">
        <f>_xlfn.IFNA(VLOOKUP(MBSchedule[[#This Row],[To-a]],Loc2Code,2,FALSE),"")</f>
        <v>CUR</v>
      </c>
      <c r="G282" s="140" t="str">
        <f>_xlfn.IFNA(VLOOKUP(MBSchedule[[#This Row],[From Code]],Code2Loc,2,FALSE),"")</f>
        <v/>
      </c>
      <c r="H282" s="140" t="str">
        <f>_xlfn.IFNA(VLOOKUP(MBSchedule[[#This Row],[Via1 Code]],Code2Loc,2,FALSE),"")</f>
        <v>CANACONA</v>
      </c>
      <c r="I282" s="140" t="str">
        <f>_xlfn.IFNA(VLOOKUP(MBSchedule[[#This Row],[Destination Code]],Code2Loc,2,FALSE),"")</f>
        <v>CURCHOREM</v>
      </c>
      <c r="J282" s="122">
        <f>TIME(TRUNC(MBSchedule[[#This Row],[Dept.]]),60*(MBSchedule[[#This Row],[Dept.]]-TRUNC(MBSchedule[[#This Row],[Dept.]]))/0.6,0)</f>
        <v>0.39583333333333331</v>
      </c>
      <c r="K282" s="122">
        <f>IF(ISBLANK(MBSchedule[[#This Row],[Via Dep]]),"", TIME(TRUNC(MBSchedule[[#This Row],[Via Dep]]),60*(MBSchedule[[#This Row],[Via Dep]]-TRUNC(MBSchedule[[#This Row],[Via Dep]]))/0.6,0))</f>
        <v>0.40625</v>
      </c>
      <c r="L282" s="122">
        <f>IF(ISBLANK(MBSchedule[[#This Row],[Arrv.]]),"", TIME(TRUNC(MBSchedule[[#This Row],[Arrv.]]),60*(MBSchedule[[#This Row],[Arrv.]]-TRUNC(MBSchedule[[#This Row],[Arrv.]]))/0.6,0))</f>
        <v>0.45833333333333331</v>
      </c>
      <c r="M282" s="90" t="s">
        <v>354</v>
      </c>
      <c r="N282" s="90" t="s">
        <v>23</v>
      </c>
      <c r="O282" s="90" t="s">
        <v>96</v>
      </c>
      <c r="P282" s="152">
        <v>45</v>
      </c>
      <c r="Q282" s="123">
        <v>9.3000000000000007</v>
      </c>
      <c r="R282" s="90">
        <v>9.4499999999999993</v>
      </c>
      <c r="S282" s="123">
        <v>11</v>
      </c>
      <c r="T282" s="152"/>
      <c r="U282" s="152"/>
      <c r="V282" s="152"/>
      <c r="W282" s="152"/>
      <c r="X282" s="90"/>
      <c r="Y282" s="92"/>
      <c r="Z282" s="142" t="str" cm="1">
        <f t="array" ref="Z282">IF(
ISNUMBER(FIND("A",$B282)),
$B282 &amp; IF(ISNUMBER(FIND("A",     INDEX($B283:$B$3247,MATCH(FALSE,ISBLANK($B283:$B$3247),0)))),"", INDEX($B283:$B$3247,MATCH(FALSE,ISBLANK($B283:$B$3247),0))  ),$Z281
)</f>
        <v>GA09U0595</v>
      </c>
      <c r="AA282" s="140" t="str" cm="1">
        <f t="array" ref="AA282">IF(
ISNUMBER(FIND("A",$C282)),
$C282 &amp; IF(ISNUMBER(FIND("A",     INDEX($C283:$C$3247,MATCH(FALSE,ISBLANK($C283:$C$3247),0)))),"", INDEX($C283:$C$3247,MATCH(FALSE,ISBLANK($C283:$C$3247),0))  ),$AA281
)</f>
        <v>MB 35A</v>
      </c>
      <c r="AB282" s="90" t="e">
        <f>_xlfn.IFNA(VLOOKUP(MBSchedule[[#This Row],[ow]], ETMRoutes, 3, FALSE),VLOOKUP(MBSchedule[[#This Row],[re]], ETMRoutes, 3, FALSE))</f>
        <v>#REF!</v>
      </c>
      <c r="AC28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MRG:*:CUR-*CNC-**</v>
      </c>
      <c r="AD28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MRG:*:-*CNC-*CUR*</v>
      </c>
      <c r="AE282" s="90" t="str">
        <f>IF(ISNA(VLOOKUP(MBSchedule[[#This Row],[ow]], ETMRoutes, 3, FALSE)),IF(ISNA(VLOOKUP(MBSchedule[[#This Row],[re]], ETMRoutes, 3, FALSE)),"U","R"), "O")</f>
        <v>O</v>
      </c>
    </row>
    <row r="283" spans="1:31">
      <c r="A283" s="104" t="str">
        <f t="shared" si="4"/>
        <v>MRG</v>
      </c>
      <c r="B283" s="90"/>
      <c r="C283" s="90"/>
      <c r="D283" s="140" t="str">
        <f>_xlfn.IFNA(VLOOKUP(MBSchedule[[#This Row],[From-a]],Loc2Code,2,FALSE),"")</f>
        <v>CUR</v>
      </c>
      <c r="E283" s="140" t="str">
        <f>_xlfn.IFNA(VLOOKUP(MBSchedule[[#This Row],[Via-a]],Loc2Code,2,FALSE),"")</f>
        <v/>
      </c>
      <c r="F283" s="140" t="str">
        <f>_xlfn.IFNA(VLOOKUP(MBSchedule[[#This Row],[To-a]],Loc2Code,2,FALSE),"")</f>
        <v>CNC</v>
      </c>
      <c r="G283" s="140" t="str">
        <f>_xlfn.IFNA(VLOOKUP(MBSchedule[[#This Row],[From Code]],Code2Loc,2,FALSE),"")</f>
        <v>CURCHOREM</v>
      </c>
      <c r="H283" s="140" t="str">
        <f>_xlfn.IFNA(VLOOKUP(MBSchedule[[#This Row],[Via1 Code]],Code2Loc,2,FALSE),"")</f>
        <v/>
      </c>
      <c r="I283" s="140" t="str">
        <f>_xlfn.IFNA(VLOOKUP(MBSchedule[[#This Row],[Destination Code]],Code2Loc,2,FALSE),"")</f>
        <v>CANACONA</v>
      </c>
      <c r="J283" s="122">
        <f>TIME(TRUNC(MBSchedule[[#This Row],[Dept.]]),60*(MBSchedule[[#This Row],[Dept.]]-TRUNC(MBSchedule[[#This Row],[Dept.]]))/0.6,0)</f>
        <v>0.47916666666666669</v>
      </c>
      <c r="K283" s="122" t="str">
        <f>IF(ISBLANK(MBSchedule[[#This Row],[Via Dep]]),"", TIME(TRUNC(MBSchedule[[#This Row],[Via Dep]]),60*(MBSchedule[[#This Row],[Via Dep]]-TRUNC(MBSchedule[[#This Row],[Via Dep]]))/0.6,0))</f>
        <v/>
      </c>
      <c r="L283" s="122">
        <f>IF(ISBLANK(MBSchedule[[#This Row],[Arrv.]]),"", TIME(TRUNC(MBSchedule[[#This Row],[Arrv.]]),60*(MBSchedule[[#This Row],[Arrv.]]-TRUNC(MBSchedule[[#This Row],[Arrv.]]))/0.6,0))</f>
        <v>0.53125</v>
      </c>
      <c r="M283" s="90" t="s">
        <v>96</v>
      </c>
      <c r="N283" s="90"/>
      <c r="O283" s="90" t="s">
        <v>23</v>
      </c>
      <c r="P283" s="152">
        <v>40</v>
      </c>
      <c r="Q283" s="123">
        <v>11.3</v>
      </c>
      <c r="R283" s="90"/>
      <c r="S283" s="123">
        <v>12.45</v>
      </c>
      <c r="T283" s="152"/>
      <c r="U283" s="152"/>
      <c r="V283" s="152"/>
      <c r="W283" s="152"/>
      <c r="X283" s="90"/>
      <c r="Y283" s="98"/>
      <c r="Z283" s="141" t="str" cm="1">
        <f t="array" ref="Z283">IF(
ISNUMBER(FIND("A",$B283)),
$B283 &amp; IF(ISNUMBER(FIND("A",     INDEX($B284:$B$3247,MATCH(FALSE,ISBLANK($B284:$B$3247),0)))),"", INDEX($B284:$B$3247,MATCH(FALSE,ISBLANK($B284:$B$3247),0))  ),$Z282
)</f>
        <v>GA09U0595</v>
      </c>
      <c r="AA283" s="140" t="str" cm="1">
        <f t="array" ref="AA283">IF(
ISNUMBER(FIND("A",$C283)),
$C283 &amp; IF(ISNUMBER(FIND("A",     INDEX($C284:$C$3247,MATCH(FALSE,ISBLANK($C284:$C$3247),0)))),"", INDEX($C284:$C$3247,MATCH(FALSE,ISBLANK($C284:$C$3247),0))  ),$AA282
)</f>
        <v>MB 35A</v>
      </c>
      <c r="AB283" s="90" t="e">
        <f>_xlfn.IFNA(VLOOKUP(MBSchedule[[#This Row],[ow]], ETMRoutes, 3, FALSE),VLOOKUP(MBSchedule[[#This Row],[re]], ETMRoutes, 3, FALSE))</f>
        <v>#REF!</v>
      </c>
      <c r="AC28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MRG:*:CNC-*CUR*</v>
      </c>
      <c r="AD28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MRG:*:CUR-*CNC*</v>
      </c>
      <c r="AE283" s="90" t="str">
        <f>IF(ISNA(VLOOKUP(MBSchedule[[#This Row],[ow]], ETMRoutes, 3, FALSE)),IF(ISNA(VLOOKUP(MBSchedule[[#This Row],[re]], ETMRoutes, 3, FALSE)),"U","R"), "O")</f>
        <v>O</v>
      </c>
    </row>
    <row r="284" spans="1:31">
      <c r="A284" s="104" t="str">
        <f t="shared" si="4"/>
        <v>MRG</v>
      </c>
      <c r="B284" s="90"/>
      <c r="C284" s="90"/>
      <c r="D284" s="140" t="str">
        <f>_xlfn.IFNA(VLOOKUP(MBSchedule[[#This Row],[From-a]],Loc2Code,2,FALSE),"")</f>
        <v>CNC</v>
      </c>
      <c r="E284" s="140" t="str">
        <f>_xlfn.IFNA(VLOOKUP(MBSchedule[[#This Row],[Via-a]],Loc2Code,2,FALSE),"")</f>
        <v/>
      </c>
      <c r="F284" s="140" t="str">
        <f>_xlfn.IFNA(VLOOKUP(MBSchedule[[#This Row],[To-a]],Loc2Code,2,FALSE),"")</f>
        <v>KOA</v>
      </c>
      <c r="G284" s="140" t="str">
        <f>_xlfn.IFNA(VLOOKUP(MBSchedule[[#This Row],[From Code]],Code2Loc,2,FALSE),"")</f>
        <v>CANACONA</v>
      </c>
      <c r="H284" s="140" t="str">
        <f>_xlfn.IFNA(VLOOKUP(MBSchedule[[#This Row],[Via1 Code]],Code2Loc,2,FALSE),"")</f>
        <v/>
      </c>
      <c r="I284" s="140" t="str">
        <f>_xlfn.IFNA(VLOOKUP(MBSchedule[[#This Row],[Destination Code]],Code2Loc,2,FALSE),"")</f>
        <v>KHOLA</v>
      </c>
      <c r="J284" s="122">
        <f>TIME(TRUNC(MBSchedule[[#This Row],[Dept.]]),60*(MBSchedule[[#This Row],[Dept.]]-TRUNC(MBSchedule[[#This Row],[Dept.]]))/0.6,0)</f>
        <v>0.63194444444444442</v>
      </c>
      <c r="K284" s="122" t="str">
        <f>IF(ISBLANK(MBSchedule[[#This Row],[Via Dep]]),"", TIME(TRUNC(MBSchedule[[#This Row],[Via Dep]]),60*(MBSchedule[[#This Row],[Via Dep]]-TRUNC(MBSchedule[[#This Row],[Via Dep]]))/0.6,0))</f>
        <v/>
      </c>
      <c r="L284" s="122">
        <f>IF(ISBLANK(MBSchedule[[#This Row],[Arrv.]]),"", TIME(TRUNC(MBSchedule[[#This Row],[Arrv.]]),60*(MBSchedule[[#This Row],[Arrv.]]-TRUNC(MBSchedule[[#This Row],[Arrv.]]))/0.6,0))</f>
        <v>0.66319444444444442</v>
      </c>
      <c r="M284" s="90" t="s">
        <v>23</v>
      </c>
      <c r="N284" s="90"/>
      <c r="O284" s="90" t="s">
        <v>24</v>
      </c>
      <c r="P284" s="152">
        <v>17</v>
      </c>
      <c r="Q284" s="123">
        <v>15.1</v>
      </c>
      <c r="R284" s="90"/>
      <c r="S284" s="123">
        <v>15.55</v>
      </c>
      <c r="T284" s="152"/>
      <c r="U284" s="152"/>
      <c r="V284" s="152"/>
      <c r="W284" s="152"/>
      <c r="X284" s="90"/>
      <c r="Y284" s="98"/>
      <c r="Z284" s="141" t="str" cm="1">
        <f t="array" ref="Z284">IF(
ISNUMBER(FIND("A",$B284)),
$B284 &amp; IF(ISNUMBER(FIND("A",     INDEX($B285:$B$3247,MATCH(FALSE,ISBLANK($B285:$B$3247),0)))),"", INDEX($B285:$B$3247,MATCH(FALSE,ISBLANK($B285:$B$3247),0))  ),$Z283
)</f>
        <v>GA09U0595</v>
      </c>
      <c r="AA284" s="140" t="str" cm="1">
        <f t="array" ref="AA284">IF(
ISNUMBER(FIND("A",$C284)),
$C284 &amp; IF(ISNUMBER(FIND("A",     INDEX($C285:$C$3247,MATCH(FALSE,ISBLANK($C285:$C$3247),0)))),"", INDEX($C285:$C$3247,MATCH(FALSE,ISBLANK($C285:$C$3247),0))  ),$AA283
)</f>
        <v>MB 35A</v>
      </c>
      <c r="AB284" s="90" t="e">
        <f>_xlfn.IFNA(VLOOKUP(MBSchedule[[#This Row],[ow]], ETMRoutes, 3, FALSE),VLOOKUP(MBSchedule[[#This Row],[re]], ETMRoutes, 3, FALSE))</f>
        <v>#REF!</v>
      </c>
      <c r="AC28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D28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E284" s="90" t="str">
        <f>IF(ISNA(VLOOKUP(MBSchedule[[#This Row],[ow]], ETMRoutes, 3, FALSE)),IF(ISNA(VLOOKUP(MBSchedule[[#This Row],[re]], ETMRoutes, 3, FALSE)),"U","R"), "O")</f>
        <v>O</v>
      </c>
    </row>
    <row r="285" spans="1:31">
      <c r="A285" s="104" t="str">
        <f t="shared" si="4"/>
        <v>MRG</v>
      </c>
      <c r="B285" s="90"/>
      <c r="C285" s="90"/>
      <c r="D285" s="140" t="str">
        <f>_xlfn.IFNA(VLOOKUP(MBSchedule[[#This Row],[From-a]],Loc2Code,2,FALSE),"")</f>
        <v>KOA</v>
      </c>
      <c r="E285" s="140" t="str">
        <f>_xlfn.IFNA(VLOOKUP(MBSchedule[[#This Row],[Via-a]],Loc2Code,2,FALSE),"")</f>
        <v/>
      </c>
      <c r="F285" s="140" t="str">
        <f>_xlfn.IFNA(VLOOKUP(MBSchedule[[#This Row],[To-a]],Loc2Code,2,FALSE),"")</f>
        <v>CNC</v>
      </c>
      <c r="G285" s="140" t="str">
        <f>_xlfn.IFNA(VLOOKUP(MBSchedule[[#This Row],[From Code]],Code2Loc,2,FALSE),"")</f>
        <v>KHOLA</v>
      </c>
      <c r="H285" s="140" t="str">
        <f>_xlfn.IFNA(VLOOKUP(MBSchedule[[#This Row],[Via1 Code]],Code2Loc,2,FALSE),"")</f>
        <v/>
      </c>
      <c r="I285" s="140" t="str">
        <f>_xlfn.IFNA(VLOOKUP(MBSchedule[[#This Row],[Destination Code]],Code2Loc,2,FALSE),"")</f>
        <v>CANACONA</v>
      </c>
      <c r="J285" s="122">
        <f>TIME(TRUNC(MBSchedule[[#This Row],[Dept.]]),60*(MBSchedule[[#This Row],[Dept.]]-TRUNC(MBSchedule[[#This Row],[Dept.]]))/0.6,0)</f>
        <v>0.69791666666666663</v>
      </c>
      <c r="K285" s="122" t="str">
        <f>IF(ISBLANK(MBSchedule[[#This Row],[Via Dep]]),"", TIME(TRUNC(MBSchedule[[#This Row],[Via Dep]]),60*(MBSchedule[[#This Row],[Via Dep]]-TRUNC(MBSchedule[[#This Row],[Via Dep]]))/0.6,0))</f>
        <v/>
      </c>
      <c r="L285" s="122">
        <f>IF(ISBLANK(MBSchedule[[#This Row],[Arrv.]]),"", TIME(TRUNC(MBSchedule[[#This Row],[Arrv.]]),60*(MBSchedule[[#This Row],[Arrv.]]-TRUNC(MBSchedule[[#This Row],[Arrv.]]))/0.6,0))</f>
        <v>0.72916666666666663</v>
      </c>
      <c r="M285" s="90" t="s">
        <v>24</v>
      </c>
      <c r="N285" s="90"/>
      <c r="O285" s="90" t="s">
        <v>23</v>
      </c>
      <c r="P285" s="152">
        <v>17</v>
      </c>
      <c r="Q285" s="123">
        <v>16.45</v>
      </c>
      <c r="R285" s="90"/>
      <c r="S285" s="123">
        <v>17.3</v>
      </c>
      <c r="T285" s="152"/>
      <c r="U285" s="152"/>
      <c r="V285" s="152"/>
      <c r="W285" s="152"/>
      <c r="X285" s="90"/>
      <c r="Y285" s="92" t="s">
        <v>45</v>
      </c>
      <c r="Z285" s="142" t="str" cm="1">
        <f t="array" ref="Z285">IF(
ISNUMBER(FIND("A",$B285)),
$B285 &amp; IF(ISNUMBER(FIND("A",     INDEX($B286:$B$3247,MATCH(FALSE,ISBLANK($B286:$B$3247),0)))),"", INDEX($B286:$B$3247,MATCH(FALSE,ISBLANK($B286:$B$3247),0))  ),$Z284
)</f>
        <v>GA09U0595</v>
      </c>
      <c r="AA285" s="140" t="str" cm="1">
        <f t="array" ref="AA285">IF(
ISNUMBER(FIND("A",$C285)),
$C285 &amp; IF(ISNUMBER(FIND("A",     INDEX($C286:$C$3247,MATCH(FALSE,ISBLANK($C286:$C$3247),0)))),"", INDEX($C286:$C$3247,MATCH(FALSE,ISBLANK($C286:$C$3247),0))  ),$AA284
)</f>
        <v>MB 35A</v>
      </c>
      <c r="AB285" s="90" t="e">
        <f>_xlfn.IFNA(VLOOKUP(MBSchedule[[#This Row],[ow]], ETMRoutes, 3, FALSE),VLOOKUP(MBSchedule[[#This Row],[re]], ETMRoutes, 3, FALSE))</f>
        <v>#REF!</v>
      </c>
      <c r="AC28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D28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E285" s="90" t="str">
        <f>IF(ISNA(VLOOKUP(MBSchedule[[#This Row],[ow]], ETMRoutes, 3, FALSE)),IF(ISNA(VLOOKUP(MBSchedule[[#This Row],[re]], ETMRoutes, 3, FALSE)),"U","R"), "O")</f>
        <v>O</v>
      </c>
    </row>
    <row r="286" spans="1:31">
      <c r="A286" s="104" t="str">
        <f t="shared" si="4"/>
        <v>MRG</v>
      </c>
      <c r="B286" s="90"/>
      <c r="C286" s="90"/>
      <c r="D286" s="140" t="str">
        <f>_xlfn.IFNA(VLOOKUP(MBSchedule[[#This Row],[From-a]],Loc2Code,2,FALSE),"")</f>
        <v>CNC</v>
      </c>
      <c r="E286" s="140" t="str">
        <f>_xlfn.IFNA(VLOOKUP(MBSchedule[[#This Row],[Via-a]],Loc2Code,2,FALSE),"")</f>
        <v/>
      </c>
      <c r="F286" s="140" t="str">
        <f>_xlfn.IFNA(VLOOKUP(MBSchedule[[#This Row],[To-a]],Loc2Code,2,FALSE),"")</f>
        <v>CUR</v>
      </c>
      <c r="G286" s="140" t="str">
        <f>_xlfn.IFNA(VLOOKUP(MBSchedule[[#This Row],[From Code]],Code2Loc,2,FALSE),"")</f>
        <v>CANACONA</v>
      </c>
      <c r="H286" s="140" t="str">
        <f>_xlfn.IFNA(VLOOKUP(MBSchedule[[#This Row],[Via1 Code]],Code2Loc,2,FALSE),"")</f>
        <v/>
      </c>
      <c r="I286" s="140" t="str">
        <f>_xlfn.IFNA(VLOOKUP(MBSchedule[[#This Row],[Destination Code]],Code2Loc,2,FALSE),"")</f>
        <v>CURCHOREM</v>
      </c>
      <c r="J286" s="122">
        <f>TIME(TRUNC(MBSchedule[[#This Row],[Dept.]]),60*(MBSchedule[[#This Row],[Dept.]]-TRUNC(MBSchedule[[#This Row],[Dept.]]))/0.6,0)</f>
        <v>0.72916666666666663</v>
      </c>
      <c r="K286" s="122" t="str">
        <f>IF(ISBLANK(MBSchedule[[#This Row],[Via Dep]]),"", TIME(TRUNC(MBSchedule[[#This Row],[Via Dep]]),60*(MBSchedule[[#This Row],[Via Dep]]-TRUNC(MBSchedule[[#This Row],[Via Dep]]))/0.6,0))</f>
        <v/>
      </c>
      <c r="L286" s="122">
        <f>IF(ISBLANK(MBSchedule[[#This Row],[Arrv.]]),"", TIME(TRUNC(MBSchedule[[#This Row],[Arrv.]]),60*(MBSchedule[[#This Row],[Arrv.]]-TRUNC(MBSchedule[[#This Row],[Arrv.]]))/0.6,0))</f>
        <v>0.78125</v>
      </c>
      <c r="M286" s="90" t="s">
        <v>23</v>
      </c>
      <c r="N286" s="90"/>
      <c r="O286" s="90" t="s">
        <v>96</v>
      </c>
      <c r="P286" s="152">
        <v>40</v>
      </c>
      <c r="Q286" s="123">
        <v>17.3</v>
      </c>
      <c r="R286" s="90"/>
      <c r="S286" s="123">
        <v>18.45</v>
      </c>
      <c r="T286" s="152"/>
      <c r="U286" s="152"/>
      <c r="V286" s="152"/>
      <c r="W286" s="152"/>
      <c r="X286" s="90"/>
      <c r="Y286" s="92"/>
      <c r="Z286" s="142" t="str" cm="1">
        <f t="array" ref="Z286">IF(
ISNUMBER(FIND("A",$B286)),
$B286 &amp; IF(ISNUMBER(FIND("A",     INDEX($B287:$B$3247,MATCH(FALSE,ISBLANK($B287:$B$3247),0)))),"", INDEX($B287:$B$3247,MATCH(FALSE,ISBLANK($B287:$B$3247),0))  ),$Z285
)</f>
        <v>GA09U0595</v>
      </c>
      <c r="AA286" s="140" t="str" cm="1">
        <f t="array" ref="AA286">IF(
ISNUMBER(FIND("A",$C286)),
$C286 &amp; IF(ISNUMBER(FIND("A",     INDEX($C287:$C$3247,MATCH(FALSE,ISBLANK($C287:$C$3247),0)))),"", INDEX($C287:$C$3247,MATCH(FALSE,ISBLANK($C287:$C$3247),0))  ),$AA285
)</f>
        <v>MB 35A</v>
      </c>
      <c r="AB286" s="90" t="e">
        <f>_xlfn.IFNA(VLOOKUP(MBSchedule[[#This Row],[ow]], ETMRoutes, 3, FALSE),VLOOKUP(MBSchedule[[#This Row],[re]], ETMRoutes, 3, FALSE))</f>
        <v>#REF!</v>
      </c>
      <c r="AC28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MRG:*:CUR-*CNC*</v>
      </c>
      <c r="AD28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MRG:*:CNC-*CUR*</v>
      </c>
      <c r="AE286" s="90" t="str">
        <f>IF(ISNA(VLOOKUP(MBSchedule[[#This Row],[ow]], ETMRoutes, 3, FALSE)),IF(ISNA(VLOOKUP(MBSchedule[[#This Row],[re]], ETMRoutes, 3, FALSE)),"U","R"), "O")</f>
        <v>O</v>
      </c>
    </row>
    <row r="287" spans="1:31">
      <c r="A287" s="104" t="str">
        <f t="shared" si="4"/>
        <v>MRG</v>
      </c>
      <c r="B287" s="90"/>
      <c r="C287" s="90"/>
      <c r="D287" s="140" t="str">
        <f>_xlfn.IFNA(VLOOKUP(MBSchedule[[#This Row],[From-a]],Loc2Code,2,FALSE),"")</f>
        <v>CUR</v>
      </c>
      <c r="E287" s="140" t="str">
        <f>_xlfn.IFNA(VLOOKUP(MBSchedule[[#This Row],[Via-a]],Loc2Code,2,FALSE),"")</f>
        <v/>
      </c>
      <c r="F287" s="140" t="str">
        <f>_xlfn.IFNA(VLOOKUP(MBSchedule[[#This Row],[To-a]],Loc2Code,2,FALSE),"")</f>
        <v>BLI</v>
      </c>
      <c r="G287" s="140" t="str">
        <f>_xlfn.IFNA(VLOOKUP(MBSchedule[[#This Row],[From Code]],Code2Loc,2,FALSE),"")</f>
        <v>CURCHOREM</v>
      </c>
      <c r="H287" s="140" t="str">
        <f>_xlfn.IFNA(VLOOKUP(MBSchedule[[#This Row],[Via1 Code]],Code2Loc,2,FALSE),"")</f>
        <v/>
      </c>
      <c r="I287" s="140" t="str">
        <f>_xlfn.IFNA(VLOOKUP(MBSchedule[[#This Row],[Destination Code]],Code2Loc,2,FALSE),"")</f>
        <v>BALLI</v>
      </c>
      <c r="J287" s="122">
        <f>TIME(TRUNC(MBSchedule[[#This Row],[Dept.]]),60*(MBSchedule[[#This Row],[Dept.]]-TRUNC(MBSchedule[[#This Row],[Dept.]]))/0.6,0)</f>
        <v>0.79166666666666663</v>
      </c>
      <c r="K287" s="122" t="str">
        <f>IF(ISBLANK(MBSchedule[[#This Row],[Via Dep]]),"", TIME(TRUNC(MBSchedule[[#This Row],[Via Dep]]),60*(MBSchedule[[#This Row],[Via Dep]]-TRUNC(MBSchedule[[#This Row],[Via Dep]]))/0.6,0))</f>
        <v/>
      </c>
      <c r="L287" s="122">
        <f>IF(ISBLANK(MBSchedule[[#This Row],[Arrv.]]),"", TIME(TRUNC(MBSchedule[[#This Row],[Arrv.]]),60*(MBSchedule[[#This Row],[Arrv.]]-TRUNC(MBSchedule[[#This Row],[Arrv.]]))/0.6,0))</f>
        <v>0.82291666666666663</v>
      </c>
      <c r="M287" s="90" t="s">
        <v>96</v>
      </c>
      <c r="N287" s="90"/>
      <c r="O287" s="90" t="s">
        <v>156</v>
      </c>
      <c r="P287" s="152">
        <v>17</v>
      </c>
      <c r="Q287" s="123">
        <v>19</v>
      </c>
      <c r="R287" s="90"/>
      <c r="S287" s="123">
        <v>19.45</v>
      </c>
      <c r="T287" s="152">
        <v>1</v>
      </c>
      <c r="U287" s="152">
        <v>1</v>
      </c>
      <c r="V287" s="152"/>
      <c r="W287" s="152"/>
      <c r="X287" s="90">
        <f>SUM(P280:P287)</f>
        <v>234</v>
      </c>
      <c r="Y287" s="98" t="s">
        <v>158</v>
      </c>
      <c r="Z287" s="141" t="str" cm="1">
        <f t="array" ref="Z287">IF(
ISNUMBER(FIND("A",$B287)),
$B287 &amp; IF(ISNUMBER(FIND("A",     INDEX($B288:$B$3247,MATCH(FALSE,ISBLANK($B288:$B$3247),0)))),"", INDEX($B288:$B$3247,MATCH(FALSE,ISBLANK($B288:$B$3247),0))  ),$Z286
)</f>
        <v>GA09U0595</v>
      </c>
      <c r="AA287" s="140" t="str" cm="1">
        <f t="array" ref="AA287">IF(
ISNUMBER(FIND("A",$C287)),
$C287 &amp; IF(ISNUMBER(FIND("A",     INDEX($C288:$C$3247,MATCH(FALSE,ISBLANK($C288:$C$3247),0)))),"", INDEX($C288:$C$3247,MATCH(FALSE,ISBLANK($C288:$C$3247),0))  ),$AA286
)</f>
        <v>MB 35A</v>
      </c>
      <c r="AB287" s="90" t="e">
        <f>_xlfn.IFNA(VLOOKUP(MBSchedule[[#This Row],[ow]], ETMRoutes, 3, FALSE),VLOOKUP(MBSchedule[[#This Row],[re]], ETMRoutes, 3, FALSE))</f>
        <v>#REF!</v>
      </c>
      <c r="AC28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MRG:*:BLI-*CUR*</v>
      </c>
      <c r="AD28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MRG:*:CUR-*BLI*</v>
      </c>
      <c r="AE287" s="90" t="str">
        <f>IF(ISNA(VLOOKUP(MBSchedule[[#This Row],[ow]], ETMRoutes, 3, FALSE)),IF(ISNA(VLOOKUP(MBSchedule[[#This Row],[re]], ETMRoutes, 3, FALSE)),"U","R"), "O")</f>
        <v>O</v>
      </c>
    </row>
    <row r="288" spans="1:31">
      <c r="A288" s="104" t="str">
        <f t="shared" si="4"/>
        <v>MRG</v>
      </c>
      <c r="B288" s="90" t="s">
        <v>159</v>
      </c>
      <c r="C288" s="90" t="s">
        <v>160</v>
      </c>
      <c r="D288" s="140" t="str">
        <f>_xlfn.IFNA(VLOOKUP(MBSchedule[[#This Row],[From-a]],Loc2Code,2,FALSE),"")</f>
        <v>CHP</v>
      </c>
      <c r="E288" s="140" t="str">
        <f>_xlfn.IFNA(VLOOKUP(MBSchedule[[#This Row],[Via-a]],Loc2Code,2,FALSE),"")</f>
        <v/>
      </c>
      <c r="F288" s="140" t="str">
        <f>_xlfn.IFNA(VLOOKUP(MBSchedule[[#This Row],[To-a]],Loc2Code,2,FALSE),"")</f>
        <v>CNC</v>
      </c>
      <c r="G288" s="140" t="str">
        <f>_xlfn.IFNA(VLOOKUP(MBSchedule[[#This Row],[From Code]],Code2Loc,2,FALSE),"")</f>
        <v>CHIPLEM</v>
      </c>
      <c r="H288" s="140" t="str">
        <f>_xlfn.IFNA(VLOOKUP(MBSchedule[[#This Row],[Via1 Code]],Code2Loc,2,FALSE),"")</f>
        <v/>
      </c>
      <c r="I288" s="140" t="str">
        <f>_xlfn.IFNA(VLOOKUP(MBSchedule[[#This Row],[Destination Code]],Code2Loc,2,FALSE),"")</f>
        <v>CANACONA</v>
      </c>
      <c r="J288" s="122">
        <f>TIME(TRUNC(MBSchedule[[#This Row],[Dept.]]),60*(MBSchedule[[#This Row],[Dept.]]-TRUNC(MBSchedule[[#This Row],[Dept.]]))/0.6,0)</f>
        <v>0.3125</v>
      </c>
      <c r="K288" s="122" t="str">
        <f>IF(ISBLANK(MBSchedule[[#This Row],[Via Dep]]),"", TIME(TRUNC(MBSchedule[[#This Row],[Via Dep]]),60*(MBSchedule[[#This Row],[Via Dep]]-TRUNC(MBSchedule[[#This Row],[Via Dep]]))/0.6,0))</f>
        <v/>
      </c>
      <c r="L288" s="122">
        <f>IF(ISBLANK(MBSchedule[[#This Row],[Arrv.]]),"", TIME(TRUNC(MBSchedule[[#This Row],[Arrv.]]),60*(MBSchedule[[#This Row],[Arrv.]]-TRUNC(MBSchedule[[#This Row],[Arrv.]]))/0.6,0))</f>
        <v>0.35069444444444442</v>
      </c>
      <c r="M288" s="90" t="s">
        <v>31</v>
      </c>
      <c r="N288" s="90"/>
      <c r="O288" s="90" t="s">
        <v>23</v>
      </c>
      <c r="P288" s="152">
        <v>15</v>
      </c>
      <c r="Q288" s="123">
        <v>7.3</v>
      </c>
      <c r="R288" s="90"/>
      <c r="S288" s="123">
        <v>8.25</v>
      </c>
      <c r="T288" s="152"/>
      <c r="U288" s="152"/>
      <c r="V288" s="152"/>
      <c r="W288" s="152"/>
      <c r="X288" s="90"/>
      <c r="Y288" s="98"/>
      <c r="Z288" s="141" t="str" cm="1">
        <f t="array" ref="Z288">IF(
ISNUMBER(FIND("A",$B288)),
$B288 &amp; IF(ISNUMBER(FIND("A",     INDEX($B289:$B$3247,MATCH(FALSE,ISBLANK($B289:$B$3247),0)))),"", INDEX($B289:$B$3247,MATCH(FALSE,ISBLANK($B289:$B$3247),0))  ),$Z287
)</f>
        <v>GA10T7777</v>
      </c>
      <c r="AA288" s="140" t="str" cm="1">
        <f t="array" ref="AA288">IF(
ISNUMBER(FIND("A",$C288)),
$C288 &amp; IF(ISNUMBER(FIND("A",     INDEX($C289:$C$3247,MATCH(FALSE,ISBLANK($C289:$C$3247),0)))),"", INDEX($C289:$C$3247,MATCH(FALSE,ISBLANK($C289:$C$3247),0))  ),$AA287
)</f>
        <v>MB 36A</v>
      </c>
      <c r="AB288" s="90" t="e">
        <f>_xlfn.IFNA(VLOOKUP(MBSchedule[[#This Row],[ow]], ETMRoutes, 3, FALSE),VLOOKUP(MBSchedule[[#This Row],[re]], ETMRoutes, 3, FALSE))</f>
        <v>#REF!</v>
      </c>
      <c r="AC28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MRG:*:CNC-*CHP*</v>
      </c>
      <c r="AD28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MRG:*:CHP-*CNC*</v>
      </c>
      <c r="AE288" s="90" t="str">
        <f>IF(ISNA(VLOOKUP(MBSchedule[[#This Row],[ow]], ETMRoutes, 3, FALSE)),IF(ISNA(VLOOKUP(MBSchedule[[#This Row],[re]], ETMRoutes, 3, FALSE)),"U","R"), "O")</f>
        <v>O</v>
      </c>
    </row>
    <row r="289" spans="1:31">
      <c r="A289" s="104" t="str">
        <f t="shared" si="4"/>
        <v>MRG</v>
      </c>
      <c r="B289" s="90"/>
      <c r="C289" s="90"/>
      <c r="D289" s="140" t="str">
        <f>_xlfn.IFNA(VLOOKUP(MBSchedule[[#This Row],[From-a]],Loc2Code,2,FALSE),"")</f>
        <v>CNC</v>
      </c>
      <c r="E289" s="140" t="str">
        <f>_xlfn.IFNA(VLOOKUP(MBSchedule[[#This Row],[Via-a]],Loc2Code,2,FALSE),"")</f>
        <v>CUN</v>
      </c>
      <c r="F289" s="140" t="str">
        <f>_xlfn.IFNA(VLOOKUP(MBSchedule[[#This Row],[To-a]],Loc2Code,2,FALSE),"")</f>
        <v>MRG</v>
      </c>
      <c r="G289" s="140" t="str">
        <f>_xlfn.IFNA(VLOOKUP(MBSchedule[[#This Row],[From Code]],Code2Loc,2,FALSE),"")</f>
        <v>CANACONA</v>
      </c>
      <c r="H289" s="140" t="str">
        <f>_xlfn.IFNA(VLOOKUP(MBSchedule[[#This Row],[Via1 Code]],Code2Loc,2,FALSE),"")</f>
        <v>CUNCOLIM</v>
      </c>
      <c r="I289" s="140" t="str">
        <f>_xlfn.IFNA(VLOOKUP(MBSchedule[[#This Row],[Destination Code]],Code2Loc,2,FALSE),"")</f>
        <v>MARGAO</v>
      </c>
      <c r="J289" s="122">
        <f>TIME(TRUNC(MBSchedule[[#This Row],[Dept.]]),60*(MBSchedule[[#This Row],[Dept.]]-TRUNC(MBSchedule[[#This Row],[Dept.]]))/0.6,0)</f>
        <v>0.37152777777777773</v>
      </c>
      <c r="K289" s="122" t="str">
        <f>IF(ISBLANK(MBSchedule[[#This Row],[Via Dep]]),"", TIME(TRUNC(MBSchedule[[#This Row],[Via Dep]]),60*(MBSchedule[[#This Row],[Via Dep]]-TRUNC(MBSchedule[[#This Row],[Via Dep]]))/0.6,0))</f>
        <v/>
      </c>
      <c r="L289" s="122">
        <f>IF(ISBLANK(MBSchedule[[#This Row],[Arrv.]]),"", TIME(TRUNC(MBSchedule[[#This Row],[Arrv.]]),60*(MBSchedule[[#This Row],[Arrv.]]-TRUNC(MBSchedule[[#This Row],[Arrv.]]))/0.6,0))</f>
        <v>0.42708333333333331</v>
      </c>
      <c r="M289" s="90" t="s">
        <v>23</v>
      </c>
      <c r="N289" s="90" t="s">
        <v>25</v>
      </c>
      <c r="O289" s="90" t="s">
        <v>26</v>
      </c>
      <c r="P289" s="152">
        <v>37</v>
      </c>
      <c r="Q289" s="123">
        <v>8.5500000000000007</v>
      </c>
      <c r="R289" s="90"/>
      <c r="S289" s="123">
        <v>10.15</v>
      </c>
      <c r="T289" s="152"/>
      <c r="U289" s="152"/>
      <c r="V289" s="152"/>
      <c r="W289" s="152"/>
      <c r="X289" s="90"/>
      <c r="Y289" s="98"/>
      <c r="Z289" s="141" t="str" cm="1">
        <f t="array" ref="Z289">IF(
ISNUMBER(FIND("A",$B289)),
$B289 &amp; IF(ISNUMBER(FIND("A",     INDEX($B290:$B$3247,MATCH(FALSE,ISBLANK($B290:$B$3247),0)))),"", INDEX($B290:$B$3247,MATCH(FALSE,ISBLANK($B290:$B$3247),0))  ),$Z288
)</f>
        <v>GA10T7777</v>
      </c>
      <c r="AA289" s="140" t="str" cm="1">
        <f t="array" ref="AA289">IF(
ISNUMBER(FIND("A",$C289)),
$C289 &amp; IF(ISNUMBER(FIND("A",     INDEX($C290:$C$3247,MATCH(FALSE,ISBLANK($C290:$C$3247),0)))),"", INDEX($C290:$C$3247,MATCH(FALSE,ISBLANK($C290:$C$3247),0))  ),$AA288
)</f>
        <v>MB 36A</v>
      </c>
      <c r="AB289" s="90" t="e">
        <f>_xlfn.IFNA(VLOOKUP(MBSchedule[[#This Row],[ow]], ETMRoutes, 3, FALSE),VLOOKUP(MBSchedule[[#This Row],[re]], ETMRoutes, 3, FALSE))</f>
        <v>#REF!</v>
      </c>
      <c r="AC28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28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289" s="90" t="str">
        <f>IF(ISNA(VLOOKUP(MBSchedule[[#This Row],[ow]], ETMRoutes, 3, FALSE)),IF(ISNA(VLOOKUP(MBSchedule[[#This Row],[re]], ETMRoutes, 3, FALSE)),"U","R"), "O")</f>
        <v>O</v>
      </c>
    </row>
    <row r="290" spans="1:31">
      <c r="A290" s="104" t="str">
        <f t="shared" si="4"/>
        <v>MRG</v>
      </c>
      <c r="B290" s="90"/>
      <c r="C290" s="90"/>
      <c r="D290" s="140" t="str">
        <f>_xlfn.IFNA(VLOOKUP(MBSchedule[[#This Row],[From-a]],Loc2Code,2,FALSE),"")</f>
        <v>MRG</v>
      </c>
      <c r="E290" s="140" t="str">
        <f>_xlfn.IFNA(VLOOKUP(MBSchedule[[#This Row],[Via-a]],Loc2Code,2,FALSE),"")</f>
        <v>CNC</v>
      </c>
      <c r="F290" s="140" t="str">
        <f>_xlfn.IFNA(VLOOKUP(MBSchedule[[#This Row],[To-a]],Loc2Code,2,FALSE),"")</f>
        <v>PLL</v>
      </c>
      <c r="G290" s="140" t="str">
        <f>_xlfn.IFNA(VLOOKUP(MBSchedule[[#This Row],[From Code]],Code2Loc,2,FALSE),"")</f>
        <v>MARGAO</v>
      </c>
      <c r="H290" s="140" t="str">
        <f>_xlfn.IFNA(VLOOKUP(MBSchedule[[#This Row],[Via1 Code]],Code2Loc,2,FALSE),"")</f>
        <v>CANACONA</v>
      </c>
      <c r="I290" s="140" t="str">
        <f>_xlfn.IFNA(VLOOKUP(MBSchedule[[#This Row],[Destination Code]],Code2Loc,2,FALSE),"")</f>
        <v>POLLEM</v>
      </c>
      <c r="J290" s="122">
        <f>TIME(TRUNC(MBSchedule[[#This Row],[Dept.]]),60*(MBSchedule[[#This Row],[Dept.]]-TRUNC(MBSchedule[[#This Row],[Dept.]]))/0.6,0)</f>
        <v>0.46875</v>
      </c>
      <c r="K290" s="122" t="str">
        <f>IF(ISBLANK(MBSchedule[[#This Row],[Via Dep]]),"", TIME(TRUNC(MBSchedule[[#This Row],[Via Dep]]),60*(MBSchedule[[#This Row],[Via Dep]]-TRUNC(MBSchedule[[#This Row],[Via Dep]]))/0.6,0))</f>
        <v/>
      </c>
      <c r="L290" s="122">
        <f>IF(ISBLANK(MBSchedule[[#This Row],[Arrv.]]),"", TIME(TRUNC(MBSchedule[[#This Row],[Arrv.]]),60*(MBSchedule[[#This Row],[Arrv.]]-TRUNC(MBSchedule[[#This Row],[Arrv.]]))/0.6,0))</f>
        <v>0.55208333333333337</v>
      </c>
      <c r="M290" s="90" t="s">
        <v>26</v>
      </c>
      <c r="N290" s="90" t="s">
        <v>23</v>
      </c>
      <c r="O290" s="90" t="s">
        <v>33</v>
      </c>
      <c r="P290" s="152">
        <v>65</v>
      </c>
      <c r="Q290" s="123">
        <v>11.15</v>
      </c>
      <c r="R290" s="90"/>
      <c r="S290" s="123">
        <v>13.15</v>
      </c>
      <c r="T290" s="152"/>
      <c r="U290" s="152"/>
      <c r="V290" s="152"/>
      <c r="W290" s="152"/>
      <c r="X290" s="90"/>
      <c r="Y290" s="98"/>
      <c r="Z290" s="141" t="str" cm="1">
        <f t="array" ref="Z290">IF(
ISNUMBER(FIND("A",$B290)),
$B290 &amp; IF(ISNUMBER(FIND("A",     INDEX($B291:$B$3247,MATCH(FALSE,ISBLANK($B291:$B$3247),0)))),"", INDEX($B291:$B$3247,MATCH(FALSE,ISBLANK($B291:$B$3247),0))  ),$Z289
)</f>
        <v>GA10T7777</v>
      </c>
      <c r="AA290" s="140" t="str" cm="1">
        <f t="array" ref="AA290">IF(
ISNUMBER(FIND("A",$C290)),
$C290 &amp; IF(ISNUMBER(FIND("A",     INDEX($C291:$C$3247,MATCH(FALSE,ISBLANK($C291:$C$3247),0)))),"", INDEX($C291:$C$3247,MATCH(FALSE,ISBLANK($C291:$C$3247),0))  ),$AA289
)</f>
        <v>MB 36A</v>
      </c>
      <c r="AB290" s="90" t="e">
        <f>_xlfn.IFNA(VLOOKUP(MBSchedule[[#This Row],[ow]], ETMRoutes, 3, FALSE),VLOOKUP(MBSchedule[[#This Row],[re]], ETMRoutes, 3, FALSE))</f>
        <v>#REF!</v>
      </c>
      <c r="AC29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29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290" s="90" t="str">
        <f>IF(ISNA(VLOOKUP(MBSchedule[[#This Row],[ow]], ETMRoutes, 3, FALSE)),IF(ISNA(VLOOKUP(MBSchedule[[#This Row],[re]], ETMRoutes, 3, FALSE)),"U","R"), "O")</f>
        <v>O</v>
      </c>
    </row>
    <row r="291" spans="1:31" ht="15.75" customHeight="1">
      <c r="A291" s="104" t="str">
        <f t="shared" si="4"/>
        <v>MRG</v>
      </c>
      <c r="B291" s="90"/>
      <c r="C291" s="90"/>
      <c r="D291" s="140" t="str">
        <f>_xlfn.IFNA(VLOOKUP(MBSchedule[[#This Row],[From-a]],Loc2Code,2,FALSE),"")</f>
        <v>PLL</v>
      </c>
      <c r="E291" s="140" t="str">
        <f>_xlfn.IFNA(VLOOKUP(MBSchedule[[#This Row],[Via-a]],Loc2Code,2,FALSE),"")</f>
        <v/>
      </c>
      <c r="F291" s="140" t="str">
        <f>_xlfn.IFNA(VLOOKUP(MBSchedule[[#This Row],[To-a]],Loc2Code,2,FALSE),"")</f>
        <v>CNC</v>
      </c>
      <c r="G291" s="140" t="str">
        <f>_xlfn.IFNA(VLOOKUP(MBSchedule[[#This Row],[From Code]],Code2Loc,2,FALSE),"")</f>
        <v>POLLEM</v>
      </c>
      <c r="H291" s="140" t="str">
        <f>_xlfn.IFNA(VLOOKUP(MBSchedule[[#This Row],[Via1 Code]],Code2Loc,2,FALSE),"")</f>
        <v/>
      </c>
      <c r="I291" s="140" t="str">
        <f>_xlfn.IFNA(VLOOKUP(MBSchedule[[#This Row],[Destination Code]],Code2Loc,2,FALSE),"")</f>
        <v>CANACONA</v>
      </c>
      <c r="J291" s="122">
        <f>TIME(TRUNC(MBSchedule[[#This Row],[Dept.]]),60*(MBSchedule[[#This Row],[Dept.]]-TRUNC(MBSchedule[[#This Row],[Dept.]]))/0.6,0)</f>
        <v>0.65625</v>
      </c>
      <c r="K291" s="122" t="str">
        <f>IF(ISBLANK(MBSchedule[[#This Row],[Via Dep]]),"", TIME(TRUNC(MBSchedule[[#This Row],[Via Dep]]),60*(MBSchedule[[#This Row],[Via Dep]]-TRUNC(MBSchedule[[#This Row],[Via Dep]]))/0.6,0))</f>
        <v/>
      </c>
      <c r="L291" s="122">
        <f>IF(ISBLANK(MBSchedule[[#This Row],[Arrv.]]),"", TIME(TRUNC(MBSchedule[[#This Row],[Arrv.]]),60*(MBSchedule[[#This Row],[Arrv.]]-TRUNC(MBSchedule[[#This Row],[Arrv.]]))/0.6,0))</f>
        <v>0.68055555555555547</v>
      </c>
      <c r="M291" s="90" t="s">
        <v>33</v>
      </c>
      <c r="N291" s="90"/>
      <c r="O291" s="90" t="s">
        <v>23</v>
      </c>
      <c r="P291" s="152">
        <v>28</v>
      </c>
      <c r="Q291" s="123">
        <v>15.45</v>
      </c>
      <c r="R291" s="90"/>
      <c r="S291" s="123">
        <v>16.2</v>
      </c>
      <c r="T291" s="152"/>
      <c r="U291" s="152"/>
      <c r="V291" s="152"/>
      <c r="W291" s="152"/>
      <c r="X291" s="90"/>
      <c r="Y291" s="92"/>
      <c r="Z291" s="142" t="str" cm="1">
        <f t="array" ref="Z291">IF(
ISNUMBER(FIND("A",$B291)),
$B291 &amp; IF(ISNUMBER(FIND("A",     INDEX($B292:$B$3247,MATCH(FALSE,ISBLANK($B292:$B$3247),0)))),"", INDEX($B292:$B$3247,MATCH(FALSE,ISBLANK($B292:$B$3247),0))  ),$Z290
)</f>
        <v>GA10T7777</v>
      </c>
      <c r="AA291" s="140" t="str" cm="1">
        <f t="array" ref="AA291">IF(
ISNUMBER(FIND("A",$C291)),
$C291 &amp; IF(ISNUMBER(FIND("A",     INDEX($C292:$C$3247,MATCH(FALSE,ISBLANK($C292:$C$3247),0)))),"", INDEX($C292:$C$3247,MATCH(FALSE,ISBLANK($C292:$C$3247),0))  ),$AA290
)</f>
        <v>MB 36A</v>
      </c>
      <c r="AB291" s="90" t="e">
        <f>_xlfn.IFNA(VLOOKUP(MBSchedule[[#This Row],[ow]], ETMRoutes, 3, FALSE),VLOOKUP(MBSchedule[[#This Row],[re]], ETMRoutes, 3, FALSE))</f>
        <v>#REF!</v>
      </c>
      <c r="AC29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MRG:*:CNC-*PLL*</v>
      </c>
      <c r="AD29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MRG:*:PLL-*CNC*</v>
      </c>
      <c r="AE291" s="90" t="str">
        <f>IF(ISNA(VLOOKUP(MBSchedule[[#This Row],[ow]], ETMRoutes, 3, FALSE)),IF(ISNA(VLOOKUP(MBSchedule[[#This Row],[re]], ETMRoutes, 3, FALSE)),"U","R"), "O")</f>
        <v>O</v>
      </c>
    </row>
    <row r="292" spans="1:31">
      <c r="A292" s="104" t="str">
        <f t="shared" si="4"/>
        <v>MRG</v>
      </c>
      <c r="B292" s="90"/>
      <c r="C292" s="90"/>
      <c r="D292" s="140" t="str">
        <f>_xlfn.IFNA(VLOOKUP(MBSchedule[[#This Row],[From-a]],Loc2Code,2,FALSE),"")</f>
        <v>CNC</v>
      </c>
      <c r="E292" s="140" t="str">
        <f>_xlfn.IFNA(VLOOKUP(MBSchedule[[#This Row],[Via-a]],Loc2Code,2,FALSE),"")</f>
        <v>CUN</v>
      </c>
      <c r="F292" s="140" t="str">
        <f>_xlfn.IFNA(VLOOKUP(MBSchedule[[#This Row],[To-a]],Loc2Code,2,FALSE),"")</f>
        <v>MRG</v>
      </c>
      <c r="G292" s="140" t="str">
        <f>_xlfn.IFNA(VLOOKUP(MBSchedule[[#This Row],[From Code]],Code2Loc,2,FALSE),"")</f>
        <v>CANACONA</v>
      </c>
      <c r="H292" s="140" t="str">
        <f>_xlfn.IFNA(VLOOKUP(MBSchedule[[#This Row],[Via1 Code]],Code2Loc,2,FALSE),"")</f>
        <v>CUNCOLIM</v>
      </c>
      <c r="I292" s="140" t="str">
        <f>_xlfn.IFNA(VLOOKUP(MBSchedule[[#This Row],[Destination Code]],Code2Loc,2,FALSE),"")</f>
        <v>MARGAO</v>
      </c>
      <c r="J292" s="122">
        <f>TIME(TRUNC(MBSchedule[[#This Row],[Dept.]]),60*(MBSchedule[[#This Row],[Dept.]]-TRUNC(MBSchedule[[#This Row],[Dept.]]))/0.6,0)</f>
        <v>0.68055555555555547</v>
      </c>
      <c r="K292" s="122" t="str">
        <f>IF(ISBLANK(MBSchedule[[#This Row],[Via Dep]]),"", TIME(TRUNC(MBSchedule[[#This Row],[Via Dep]]),60*(MBSchedule[[#This Row],[Via Dep]]-TRUNC(MBSchedule[[#This Row],[Via Dep]]))/0.6,0))</f>
        <v/>
      </c>
      <c r="L292" s="122">
        <f>IF(ISBLANK(MBSchedule[[#This Row],[Arrv.]]),"", TIME(TRUNC(MBSchedule[[#This Row],[Arrv.]]),60*(MBSchedule[[#This Row],[Arrv.]]-TRUNC(MBSchedule[[#This Row],[Arrv.]]))/0.6,0))</f>
        <v>0.73958333333333337</v>
      </c>
      <c r="M292" s="90" t="s">
        <v>23</v>
      </c>
      <c r="N292" s="90" t="s">
        <v>25</v>
      </c>
      <c r="O292" s="90" t="s">
        <v>26</v>
      </c>
      <c r="P292" s="152">
        <v>37</v>
      </c>
      <c r="Q292" s="123">
        <v>16.2</v>
      </c>
      <c r="R292" s="90"/>
      <c r="S292" s="123">
        <v>17.45</v>
      </c>
      <c r="T292" s="152"/>
      <c r="U292" s="152"/>
      <c r="V292" s="152"/>
      <c r="W292" s="153"/>
      <c r="X292" s="90"/>
      <c r="Y292" s="92" t="s">
        <v>45</v>
      </c>
      <c r="Z292" s="142" t="str" cm="1">
        <f t="array" ref="Z292">IF(
ISNUMBER(FIND("A",$B292)),
$B292 &amp; IF(ISNUMBER(FIND("A",     INDEX($B293:$B$3247,MATCH(FALSE,ISBLANK($B293:$B$3247),0)))),"", INDEX($B293:$B$3247,MATCH(FALSE,ISBLANK($B293:$B$3247),0))  ),$Z291
)</f>
        <v>GA10T7777</v>
      </c>
      <c r="AA292" s="140" t="str" cm="1">
        <f t="array" ref="AA292">IF(
ISNUMBER(FIND("A",$C292)),
$C292 &amp; IF(ISNUMBER(FIND("A",     INDEX($C293:$C$3247,MATCH(FALSE,ISBLANK($C293:$C$3247),0)))),"", INDEX($C293:$C$3247,MATCH(FALSE,ISBLANK($C293:$C$3247),0))  ),$AA291
)</f>
        <v>MB 36A</v>
      </c>
      <c r="AB292" s="90" t="e">
        <f>_xlfn.IFNA(VLOOKUP(MBSchedule[[#This Row],[ow]], ETMRoutes, 3, FALSE),VLOOKUP(MBSchedule[[#This Row],[re]], ETMRoutes, 3, FALSE))</f>
        <v>#REF!</v>
      </c>
      <c r="AC29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29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292" s="90" t="str">
        <f>IF(ISNA(VLOOKUP(MBSchedule[[#This Row],[ow]], ETMRoutes, 3, FALSE)),IF(ISNA(VLOOKUP(MBSchedule[[#This Row],[re]], ETMRoutes, 3, FALSE)),"U","R"), "O")</f>
        <v>O</v>
      </c>
    </row>
    <row r="293" spans="1:31">
      <c r="A293" s="104" t="str">
        <f t="shared" si="4"/>
        <v>MRG</v>
      </c>
      <c r="B293" s="90"/>
      <c r="C293" s="90"/>
      <c r="D293" s="140" t="str">
        <f>_xlfn.IFNA(VLOOKUP(MBSchedule[[#This Row],[From-a]],Loc2Code,2,FALSE),"")</f>
        <v>MRG</v>
      </c>
      <c r="E293" s="140" t="str">
        <f>_xlfn.IFNA(VLOOKUP(MBSchedule[[#This Row],[Via-a]],Loc2Code,2,FALSE),"")</f>
        <v>CNC</v>
      </c>
      <c r="F293" s="140" t="str">
        <f>_xlfn.IFNA(VLOOKUP(MBSchedule[[#This Row],[To-a]],Loc2Code,2,FALSE),"")</f>
        <v>CHP</v>
      </c>
      <c r="G293" s="140" t="str">
        <f>_xlfn.IFNA(VLOOKUP(MBSchedule[[#This Row],[From Code]],Code2Loc,2,FALSE),"")</f>
        <v>MARGAO</v>
      </c>
      <c r="H293" s="140" t="str">
        <f>_xlfn.IFNA(VLOOKUP(MBSchedule[[#This Row],[Via1 Code]],Code2Loc,2,FALSE),"")</f>
        <v>CANACONA</v>
      </c>
      <c r="I293" s="140" t="str">
        <f>_xlfn.IFNA(VLOOKUP(MBSchedule[[#This Row],[Destination Code]],Code2Loc,2,FALSE),"")</f>
        <v>CHIPLEM</v>
      </c>
      <c r="J293" s="122">
        <f>TIME(TRUNC(MBSchedule[[#This Row],[Dept.]]),60*(MBSchedule[[#This Row],[Dept.]]-TRUNC(MBSchedule[[#This Row],[Dept.]]))/0.6,0)</f>
        <v>0.75694444444444453</v>
      </c>
      <c r="K293" s="122" t="str">
        <f>IF(ISBLANK(MBSchedule[[#This Row],[Via Dep]]),"", TIME(TRUNC(MBSchedule[[#This Row],[Via Dep]]),60*(MBSchedule[[#This Row],[Via Dep]]-TRUNC(MBSchedule[[#This Row],[Via Dep]]))/0.6,0))</f>
        <v/>
      </c>
      <c r="L293" s="122">
        <f>IF(ISBLANK(MBSchedule[[#This Row],[Arrv.]]),"", TIME(TRUNC(MBSchedule[[#This Row],[Arrv.]]),60*(MBSchedule[[#This Row],[Arrv.]]-TRUNC(MBSchedule[[#This Row],[Arrv.]]))/0.6,0))</f>
        <v>0.83333333333333337</v>
      </c>
      <c r="M293" s="90" t="s">
        <v>26</v>
      </c>
      <c r="N293" s="90" t="s">
        <v>23</v>
      </c>
      <c r="O293" s="90" t="s">
        <v>31</v>
      </c>
      <c r="P293" s="152">
        <v>52</v>
      </c>
      <c r="Q293" s="123">
        <v>18.100000000000001</v>
      </c>
      <c r="R293" s="90"/>
      <c r="S293" s="123">
        <v>20</v>
      </c>
      <c r="T293" s="152">
        <v>1</v>
      </c>
      <c r="U293" s="152">
        <v>1</v>
      </c>
      <c r="V293" s="152"/>
      <c r="W293" s="152"/>
      <c r="X293" s="90">
        <f>SUM(P288:P293)</f>
        <v>234</v>
      </c>
      <c r="Y293" s="128" t="s">
        <v>161</v>
      </c>
      <c r="Z293" s="146" t="str" cm="1">
        <f t="array" ref="Z293">IF(
ISNUMBER(FIND("A",$B293)),
$B293 &amp; IF(ISNUMBER(FIND("A",     INDEX($B294:$B$3247,MATCH(FALSE,ISBLANK($B294:$B$3247),0)))),"", INDEX($B294:$B$3247,MATCH(FALSE,ISBLANK($B294:$B$3247),0))  ),$Z292
)</f>
        <v>GA10T7777</v>
      </c>
      <c r="AA293" s="140" t="str" cm="1">
        <f t="array" ref="AA293">IF(
ISNUMBER(FIND("A",$C293)),
$C293 &amp; IF(ISNUMBER(FIND("A",     INDEX($C294:$C$3247,MATCH(FALSE,ISBLANK($C294:$C$3247),0)))),"", INDEX($C294:$C$3247,MATCH(FALSE,ISBLANK($C294:$C$3247),0))  ),$AA292
)</f>
        <v>MB 36A</v>
      </c>
      <c r="AB293" s="90" t="e">
        <f>_xlfn.IFNA(VLOOKUP(MBSchedule[[#This Row],[ow]], ETMRoutes, 3, FALSE),VLOOKUP(MBSchedule[[#This Row],[re]], ETMRoutes, 3, FALSE))</f>
        <v>#REF!</v>
      </c>
      <c r="AC29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MRG:*:CHP-*CNC-*MRG*</v>
      </c>
      <c r="AD29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MRG:*:MRG-*CNC-*CHP*</v>
      </c>
      <c r="AE293" s="90" t="str">
        <f>IF(ISNA(VLOOKUP(MBSchedule[[#This Row],[ow]], ETMRoutes, 3, FALSE)),IF(ISNA(VLOOKUP(MBSchedule[[#This Row],[re]], ETMRoutes, 3, FALSE)),"U","R"), "O")</f>
        <v>O</v>
      </c>
    </row>
    <row r="294" spans="1:31">
      <c r="A294" s="104" t="str">
        <f t="shared" si="4"/>
        <v>MRG</v>
      </c>
      <c r="B294" s="90" t="s">
        <v>162</v>
      </c>
      <c r="C294" s="90" t="s">
        <v>163</v>
      </c>
      <c r="D294" s="140" t="str">
        <f>_xlfn.IFNA(VLOOKUP(MBSchedule[[#This Row],[From-a]],Loc2Code,2,FALSE),"")</f>
        <v>PED</v>
      </c>
      <c r="E294" s="140" t="str">
        <f>_xlfn.IFNA(VLOOKUP(MBSchedule[[#This Row],[Via-a]],Loc2Code,2,FALSE),"")</f>
        <v/>
      </c>
      <c r="F294" s="140" t="str">
        <f>_xlfn.IFNA(VLOOKUP(MBSchedule[[#This Row],[To-a]],Loc2Code,2,FALSE),"")</f>
        <v>CNC</v>
      </c>
      <c r="G294" s="140" t="str">
        <f>_xlfn.IFNA(VLOOKUP(MBSchedule[[#This Row],[From Code]],Code2Loc,2,FALSE),"")</f>
        <v>PEDDEM</v>
      </c>
      <c r="H294" s="140" t="str">
        <f>_xlfn.IFNA(VLOOKUP(MBSchedule[[#This Row],[Via1 Code]],Code2Loc,2,FALSE),"")</f>
        <v/>
      </c>
      <c r="I294" s="140" t="str">
        <f>_xlfn.IFNA(VLOOKUP(MBSchedule[[#This Row],[Destination Code]],Code2Loc,2,FALSE),"")</f>
        <v>CANACONA</v>
      </c>
      <c r="J294" s="122">
        <f>TIME(TRUNC(MBSchedule[[#This Row],[Dept.]]),60*(MBSchedule[[#This Row],[Dept.]]-TRUNC(MBSchedule[[#This Row],[Dept.]]))/0.6,0)</f>
        <v>0.27083333333333331</v>
      </c>
      <c r="K294" s="122">
        <f>IF(ISBLANK(MBSchedule[[#This Row],[Via Dep]]),"", TIME(TRUNC(MBSchedule[[#This Row],[Via Dep]]),60*(MBSchedule[[#This Row],[Via Dep]]-TRUNC(MBSchedule[[#This Row],[Via Dep]]))/0.6,0))</f>
        <v>0.29166666666666669</v>
      </c>
      <c r="L294" s="122">
        <f>IF(ISBLANK(MBSchedule[[#This Row],[Arrv.]]),"", TIME(TRUNC(MBSchedule[[#This Row],[Arrv.]]),60*(MBSchedule[[#This Row],[Arrv.]]-TRUNC(MBSchedule[[#This Row],[Arrv.]]))/0.6,0))</f>
        <v>0.30555555555555552</v>
      </c>
      <c r="M294" s="90" t="s">
        <v>164</v>
      </c>
      <c r="N294" s="90" t="s">
        <v>331</v>
      </c>
      <c r="O294" s="90" t="s">
        <v>23</v>
      </c>
      <c r="P294" s="152">
        <v>18</v>
      </c>
      <c r="Q294" s="123">
        <v>6.3</v>
      </c>
      <c r="R294" s="123">
        <v>7</v>
      </c>
      <c r="S294" s="123">
        <v>7.2</v>
      </c>
      <c r="T294" s="152"/>
      <c r="U294" s="152"/>
      <c r="V294" s="152"/>
      <c r="W294" s="152"/>
      <c r="X294" s="90"/>
      <c r="Y294" s="98"/>
      <c r="Z294" s="141" t="str" cm="1">
        <f t="array" ref="Z294">IF(
ISNUMBER(FIND("A",$B294)),
$B294 &amp; IF(ISNUMBER(FIND("A",     INDEX($B295:$B$3247,MATCH(FALSE,ISBLANK($B295:$B$3247),0)))),"", INDEX($B295:$B$3247,MATCH(FALSE,ISBLANK($B295:$B$3247),0))  ),$Z293
)</f>
        <v>GA09U3615</v>
      </c>
      <c r="AA294" s="140" t="str" cm="1">
        <f t="array" ref="AA294">IF(
ISNUMBER(FIND("A",$C294)),
$C294 &amp; IF(ISNUMBER(FIND("A",     INDEX($C295:$C$3247,MATCH(FALSE,ISBLANK($C295:$C$3247),0)))),"", INDEX($C295:$C$3247,MATCH(FALSE,ISBLANK($C295:$C$3247),0))  ),$AA293
)</f>
        <v>MB 37A</v>
      </c>
      <c r="AB294" s="90" t="e">
        <f>_xlfn.IFNA(VLOOKUP(MBSchedule[[#This Row],[ow]], ETMRoutes, 3, FALSE),VLOOKUP(MBSchedule[[#This Row],[re]], ETMRoutes, 3, FALSE))</f>
        <v>#REF!</v>
      </c>
      <c r="AC29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MRG:*:CNC-*PED*</v>
      </c>
      <c r="AD29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MRG:*:PED-*CNC*</v>
      </c>
      <c r="AE294" s="90" t="str">
        <f>IF(ISNA(VLOOKUP(MBSchedule[[#This Row],[ow]], ETMRoutes, 3, FALSE)),IF(ISNA(VLOOKUP(MBSchedule[[#This Row],[re]], ETMRoutes, 3, FALSE)),"U","R"), "O")</f>
        <v>O</v>
      </c>
    </row>
    <row r="295" spans="1:31">
      <c r="A295" s="104" t="str">
        <f t="shared" si="4"/>
        <v>MRG</v>
      </c>
      <c r="B295" s="90"/>
      <c r="C295" s="90"/>
      <c r="D295" s="140" t="str">
        <f>_xlfn.IFNA(VLOOKUP(MBSchedule[[#This Row],[From-a]],Loc2Code,2,FALSE),"")</f>
        <v>CNC</v>
      </c>
      <c r="E295" s="140" t="str">
        <f>_xlfn.IFNA(VLOOKUP(MBSchedule[[#This Row],[Via-a]],Loc2Code,2,FALSE),"")</f>
        <v/>
      </c>
      <c r="F295" s="140" t="str">
        <f>_xlfn.IFNA(VLOOKUP(MBSchedule[[#This Row],[To-a]],Loc2Code,2,FALSE),"")</f>
        <v>MRG</v>
      </c>
      <c r="G295" s="140" t="str">
        <f>_xlfn.IFNA(VLOOKUP(MBSchedule[[#This Row],[From Code]],Code2Loc,2,FALSE),"")</f>
        <v>CANACONA</v>
      </c>
      <c r="H295" s="140" t="str">
        <f>_xlfn.IFNA(VLOOKUP(MBSchedule[[#This Row],[Via1 Code]],Code2Loc,2,FALSE),"")</f>
        <v/>
      </c>
      <c r="I295" s="140" t="str">
        <f>_xlfn.IFNA(VLOOKUP(MBSchedule[[#This Row],[Destination Code]],Code2Loc,2,FALSE),"")</f>
        <v>MARGAO</v>
      </c>
      <c r="J295" s="122">
        <f>TIME(TRUNC(MBSchedule[[#This Row],[Dept.]]),60*(MBSchedule[[#This Row],[Dept.]]-TRUNC(MBSchedule[[#This Row],[Dept.]]))/0.6,0)</f>
        <v>0.31944444444444448</v>
      </c>
      <c r="K295" s="122" t="str">
        <f>IF(ISBLANK(MBSchedule[[#This Row],[Via Dep]]),"", TIME(TRUNC(MBSchedule[[#This Row],[Via Dep]]),60*(MBSchedule[[#This Row],[Via Dep]]-TRUNC(MBSchedule[[#This Row],[Via Dep]]))/0.6,0))</f>
        <v/>
      </c>
      <c r="L295" s="122">
        <f>IF(ISBLANK(MBSchedule[[#This Row],[Arrv.]]),"", TIME(TRUNC(MBSchedule[[#This Row],[Arrv.]]),60*(MBSchedule[[#This Row],[Arrv.]]-TRUNC(MBSchedule[[#This Row],[Arrv.]]))/0.6,0))</f>
        <v>0.37152777777777773</v>
      </c>
      <c r="M295" s="90" t="s">
        <v>23</v>
      </c>
      <c r="N295" s="90"/>
      <c r="O295" s="90" t="s">
        <v>26</v>
      </c>
      <c r="P295" s="152">
        <v>37</v>
      </c>
      <c r="Q295" s="123">
        <v>7.4</v>
      </c>
      <c r="R295" s="90"/>
      <c r="S295" s="123">
        <v>8.5500000000000007</v>
      </c>
      <c r="T295" s="152"/>
      <c r="U295" s="152"/>
      <c r="V295" s="152"/>
      <c r="W295" s="152"/>
      <c r="X295" s="90"/>
      <c r="Y295" s="98"/>
      <c r="Z295" s="141" t="str" cm="1">
        <f t="array" ref="Z295">IF(
ISNUMBER(FIND("A",$B295)),
$B295 &amp; IF(ISNUMBER(FIND("A",     INDEX($B296:$B$3247,MATCH(FALSE,ISBLANK($B296:$B$3247),0)))),"", INDEX($B296:$B$3247,MATCH(FALSE,ISBLANK($B296:$B$3247),0))  ),$Z294
)</f>
        <v>GA09U3615</v>
      </c>
      <c r="AA295" s="140" t="str" cm="1">
        <f t="array" ref="AA295">IF(
ISNUMBER(FIND("A",$C295)),
$C295 &amp; IF(ISNUMBER(FIND("A",     INDEX($C296:$C$3247,MATCH(FALSE,ISBLANK($C296:$C$3247),0)))),"", INDEX($C296:$C$3247,MATCH(FALSE,ISBLANK($C296:$C$3247),0))  ),$AA294
)</f>
        <v>MB 37A</v>
      </c>
      <c r="AB295" s="90" t="e">
        <f>_xlfn.IFNA(VLOOKUP(MBSchedule[[#This Row],[ow]], ETMRoutes, 3, FALSE),VLOOKUP(MBSchedule[[#This Row],[re]], ETMRoutes, 3, FALSE))</f>
        <v>#REF!</v>
      </c>
      <c r="AC29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MRG:*:MRG-*CNC*</v>
      </c>
      <c r="AD29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MRG:*:CNC-*MRG*</v>
      </c>
      <c r="AE295" s="90" t="str">
        <f>IF(ISNA(VLOOKUP(MBSchedule[[#This Row],[ow]], ETMRoutes, 3, FALSE)),IF(ISNA(VLOOKUP(MBSchedule[[#This Row],[re]], ETMRoutes, 3, FALSE)),"U","R"), "O")</f>
        <v>O</v>
      </c>
    </row>
    <row r="296" spans="1:31">
      <c r="A296" s="104" t="str">
        <f t="shared" si="4"/>
        <v>MRG</v>
      </c>
      <c r="B296" s="90"/>
      <c r="C296" s="90"/>
      <c r="D296" s="140" t="str">
        <f>_xlfn.IFNA(VLOOKUP(MBSchedule[[#This Row],[From-a]],Loc2Code,2,FALSE),"")</f>
        <v>MRG</v>
      </c>
      <c r="E296" s="140" t="str">
        <f>_xlfn.IFNA(VLOOKUP(MBSchedule[[#This Row],[Via-a]],Loc2Code,2,FALSE),"")</f>
        <v>CNC</v>
      </c>
      <c r="F296" s="140" t="str">
        <f>_xlfn.IFNA(VLOOKUP(MBSchedule[[#This Row],[To-a]],Loc2Code,2,FALSE),"")</f>
        <v/>
      </c>
      <c r="G296" s="140" t="str">
        <f>_xlfn.IFNA(VLOOKUP(MBSchedule[[#This Row],[From Code]],Code2Loc,2,FALSE),"")</f>
        <v>MARGAO</v>
      </c>
      <c r="H296" s="140" t="str">
        <f>_xlfn.IFNA(VLOOKUP(MBSchedule[[#This Row],[Via1 Code]],Code2Loc,2,FALSE),"")</f>
        <v>CANACONA</v>
      </c>
      <c r="I296" s="140" t="str">
        <f>_xlfn.IFNA(VLOOKUP(MBSchedule[[#This Row],[Destination Code]],Code2Loc,2,FALSE),"")</f>
        <v/>
      </c>
      <c r="J296" s="122">
        <f>TIME(TRUNC(MBSchedule[[#This Row],[Dept.]]),60*(MBSchedule[[#This Row],[Dept.]]-TRUNC(MBSchedule[[#This Row],[Dept.]]))/0.6,0)</f>
        <v>0.47569444444444442</v>
      </c>
      <c r="K296" s="122" t="str">
        <f>IF(ISBLANK(MBSchedule[[#This Row],[Via Dep]]),"", TIME(TRUNC(MBSchedule[[#This Row],[Via Dep]]),60*(MBSchedule[[#This Row],[Via Dep]]-TRUNC(MBSchedule[[#This Row],[Via Dep]]))/0.6,0))</f>
        <v/>
      </c>
      <c r="L296" s="122">
        <f>IF(ISBLANK(MBSchedule[[#This Row],[Arrv.]]),"", TIME(TRUNC(MBSchedule[[#This Row],[Arrv.]]),60*(MBSchedule[[#This Row],[Arrv.]]-TRUNC(MBSchedule[[#This Row],[Arrv.]]))/0.6,0))</f>
        <v>0.54861111111111105</v>
      </c>
      <c r="M296" s="90" t="s">
        <v>26</v>
      </c>
      <c r="N296" s="90" t="s">
        <v>23</v>
      </c>
      <c r="O296" s="90" t="s">
        <v>331</v>
      </c>
      <c r="P296" s="152">
        <v>50</v>
      </c>
      <c r="Q296" s="123">
        <v>11.25</v>
      </c>
      <c r="R296" s="90"/>
      <c r="S296" s="123">
        <v>13.1</v>
      </c>
      <c r="T296" s="152"/>
      <c r="U296" s="152"/>
      <c r="V296" s="152"/>
      <c r="W296" s="152"/>
      <c r="X296" s="90"/>
      <c r="Y296" s="98"/>
      <c r="Z296" s="141" t="str" cm="1">
        <f t="array" ref="Z296">IF(
ISNUMBER(FIND("A",$B296)),
$B296 &amp; IF(ISNUMBER(FIND("A",     INDEX($B297:$B$3247,MATCH(FALSE,ISBLANK($B297:$B$3247),0)))),"", INDEX($B297:$B$3247,MATCH(FALSE,ISBLANK($B297:$B$3247),0))  ),$Z295
)</f>
        <v>GA09U3615</v>
      </c>
      <c r="AA296" s="140" t="str" cm="1">
        <f t="array" ref="AA296">IF(
ISNUMBER(FIND("A",$C296)),
$C296 &amp; IF(ISNUMBER(FIND("A",     INDEX($C297:$C$3247,MATCH(FALSE,ISBLANK($C297:$C$3247),0)))),"", INDEX($C297:$C$3247,MATCH(FALSE,ISBLANK($C297:$C$3247),0))  ),$AA295
)</f>
        <v>MB 37A</v>
      </c>
      <c r="AB296" s="90" t="e">
        <f>_xlfn.IFNA(VLOOKUP(MBSchedule[[#This Row],[ow]], ETMRoutes, 3, FALSE),VLOOKUP(MBSchedule[[#This Row],[re]], ETMRoutes, 3, FALSE))</f>
        <v>#REF!</v>
      </c>
      <c r="AC29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D29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E296" s="90" t="str">
        <f>IF(ISNA(VLOOKUP(MBSchedule[[#This Row],[ow]], ETMRoutes, 3, FALSE)),IF(ISNA(VLOOKUP(MBSchedule[[#This Row],[re]], ETMRoutes, 3, FALSE)),"U","R"), "O")</f>
        <v>O</v>
      </c>
    </row>
    <row r="297" spans="1:31">
      <c r="A297" s="104" t="str">
        <f t="shared" si="4"/>
        <v>MRG</v>
      </c>
      <c r="B297" s="90"/>
      <c r="C297" s="90"/>
      <c r="D297" s="140" t="str">
        <f>_xlfn.IFNA(VLOOKUP(MBSchedule[[#This Row],[From-a]],Loc2Code,2,FALSE),"")</f>
        <v/>
      </c>
      <c r="E297" s="140" t="str">
        <f>_xlfn.IFNA(VLOOKUP(MBSchedule[[#This Row],[Via-a]],Loc2Code,2,FALSE),"")</f>
        <v/>
      </c>
      <c r="F297" s="140" t="str">
        <f>_xlfn.IFNA(VLOOKUP(MBSchedule[[#This Row],[To-a]],Loc2Code,2,FALSE),"")</f>
        <v>CNC</v>
      </c>
      <c r="G297" s="140" t="str">
        <f>_xlfn.IFNA(VLOOKUP(MBSchedule[[#This Row],[From Code]],Code2Loc,2,FALSE),"")</f>
        <v/>
      </c>
      <c r="H297" s="140" t="str">
        <f>_xlfn.IFNA(VLOOKUP(MBSchedule[[#This Row],[Via1 Code]],Code2Loc,2,FALSE),"")</f>
        <v/>
      </c>
      <c r="I297" s="140" t="str">
        <f>_xlfn.IFNA(VLOOKUP(MBSchedule[[#This Row],[Destination Code]],Code2Loc,2,FALSE),"")</f>
        <v>CANACONA</v>
      </c>
      <c r="J297" s="122">
        <f>TIME(TRUNC(MBSchedule[[#This Row],[Dept.]]),60*(MBSchedule[[#This Row],[Dept.]]-TRUNC(MBSchedule[[#This Row],[Dept.]]))/0.6,0)</f>
        <v>0.55902777777777779</v>
      </c>
      <c r="K297" s="122" t="str">
        <f>IF(ISBLANK(MBSchedule[[#This Row],[Via Dep]]),"", TIME(TRUNC(MBSchedule[[#This Row],[Via Dep]]),60*(MBSchedule[[#This Row],[Via Dep]]-TRUNC(MBSchedule[[#This Row],[Via Dep]]))/0.6,0))</f>
        <v/>
      </c>
      <c r="L297" s="122">
        <f>IF(ISBLANK(MBSchedule[[#This Row],[Arrv.]]),"", TIME(TRUNC(MBSchedule[[#This Row],[Arrv.]]),60*(MBSchedule[[#This Row],[Arrv.]]-TRUNC(MBSchedule[[#This Row],[Arrv.]]))/0.6,0))</f>
        <v>0.57986111111111105</v>
      </c>
      <c r="M297" s="90" t="s">
        <v>331</v>
      </c>
      <c r="N297" s="90"/>
      <c r="O297" s="90" t="s">
        <v>23</v>
      </c>
      <c r="P297" s="152">
        <v>15</v>
      </c>
      <c r="Q297" s="123">
        <v>13.25</v>
      </c>
      <c r="R297" s="90"/>
      <c r="S297" s="123">
        <v>13.55</v>
      </c>
      <c r="T297" s="152"/>
      <c r="U297" s="152"/>
      <c r="V297" s="152"/>
      <c r="W297" s="152"/>
      <c r="X297" s="90"/>
      <c r="Y297" s="92"/>
      <c r="Z297" s="142" t="str" cm="1">
        <f t="array" ref="Z297">IF(
ISNUMBER(FIND("A",$B297)),
$B297 &amp; IF(ISNUMBER(FIND("A",     INDEX($B298:$B$3247,MATCH(FALSE,ISBLANK($B298:$B$3247),0)))),"", INDEX($B298:$B$3247,MATCH(FALSE,ISBLANK($B298:$B$3247),0))  ),$Z296
)</f>
        <v>GA09U3615</v>
      </c>
      <c r="AA297" s="140" t="str" cm="1">
        <f t="array" ref="AA297">IF(
ISNUMBER(FIND("A",$C297)),
$C297 &amp; IF(ISNUMBER(FIND("A",     INDEX($C298:$C$3247,MATCH(FALSE,ISBLANK($C298:$C$3247),0)))),"", INDEX($C298:$C$3247,MATCH(FALSE,ISBLANK($C298:$C$3247),0))  ),$AA296
)</f>
        <v>MB 37A</v>
      </c>
      <c r="AB297" s="90" t="e">
        <f>_xlfn.IFNA(VLOOKUP(MBSchedule[[#This Row],[ow]], ETMRoutes, 3, FALSE),VLOOKUP(MBSchedule[[#This Row],[re]], ETMRoutes, 3, FALSE))</f>
        <v>#REF!</v>
      </c>
      <c r="AC29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D29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E297" s="90" t="str">
        <f>IF(ISNA(VLOOKUP(MBSchedule[[#This Row],[ow]], ETMRoutes, 3, FALSE)),IF(ISNA(VLOOKUP(MBSchedule[[#This Row],[re]], ETMRoutes, 3, FALSE)),"U","R"), "O")</f>
        <v>O</v>
      </c>
    </row>
    <row r="298" spans="1:31">
      <c r="A298" s="104" t="str">
        <f t="shared" si="4"/>
        <v>MRG</v>
      </c>
      <c r="B298" s="90"/>
      <c r="C298" s="90"/>
      <c r="D298" s="140" t="str">
        <f>_xlfn.IFNA(VLOOKUP(MBSchedule[[#This Row],[From-a]],Loc2Code,2,FALSE),"")</f>
        <v>CNC</v>
      </c>
      <c r="E298" s="140" t="str">
        <f>_xlfn.IFNA(VLOOKUP(MBSchedule[[#This Row],[Via-a]],Loc2Code,2,FALSE),"")</f>
        <v>CUN</v>
      </c>
      <c r="F298" s="140" t="str">
        <f>_xlfn.IFNA(VLOOKUP(MBSchedule[[#This Row],[To-a]],Loc2Code,2,FALSE),"")</f>
        <v>MRG</v>
      </c>
      <c r="G298" s="140" t="str">
        <f>_xlfn.IFNA(VLOOKUP(MBSchedule[[#This Row],[From Code]],Code2Loc,2,FALSE),"")</f>
        <v>CANACONA</v>
      </c>
      <c r="H298" s="140" t="str">
        <f>_xlfn.IFNA(VLOOKUP(MBSchedule[[#This Row],[Via1 Code]],Code2Loc,2,FALSE),"")</f>
        <v>CUNCOLIM</v>
      </c>
      <c r="I298" s="140" t="str">
        <f>_xlfn.IFNA(VLOOKUP(MBSchedule[[#This Row],[Destination Code]],Code2Loc,2,FALSE),"")</f>
        <v>MARGAO</v>
      </c>
      <c r="J298" s="122">
        <f>TIME(TRUNC(MBSchedule[[#This Row],[Dept.]]),60*(MBSchedule[[#This Row],[Dept.]]-TRUNC(MBSchedule[[#This Row],[Dept.]]))/0.6,0)</f>
        <v>0.59027777777777779</v>
      </c>
      <c r="K298" s="122" t="str">
        <f>IF(ISBLANK(MBSchedule[[#This Row],[Via Dep]]),"", TIME(TRUNC(MBSchedule[[#This Row],[Via Dep]]),60*(MBSchedule[[#This Row],[Via Dep]]-TRUNC(MBSchedule[[#This Row],[Via Dep]]))/0.6,0))</f>
        <v/>
      </c>
      <c r="L298" s="122">
        <f>IF(ISBLANK(MBSchedule[[#This Row],[Arrv.]]),"", TIME(TRUNC(MBSchedule[[#This Row],[Arrv.]]),60*(MBSchedule[[#This Row],[Arrv.]]-TRUNC(MBSchedule[[#This Row],[Arrv.]]))/0.6,0))</f>
        <v>0.64236111111111105</v>
      </c>
      <c r="M298" s="90" t="s">
        <v>23</v>
      </c>
      <c r="N298" s="90" t="s">
        <v>25</v>
      </c>
      <c r="O298" s="90" t="s">
        <v>26</v>
      </c>
      <c r="P298" s="152">
        <v>37</v>
      </c>
      <c r="Q298" s="123">
        <v>14.1</v>
      </c>
      <c r="R298" s="90"/>
      <c r="S298" s="123">
        <v>15.25</v>
      </c>
      <c r="T298" s="152"/>
      <c r="U298" s="152"/>
      <c r="V298" s="152"/>
      <c r="W298" s="153"/>
      <c r="X298" s="90"/>
      <c r="Y298" s="101"/>
      <c r="Z298" s="143" t="str" cm="1">
        <f t="array" ref="Z298">IF(
ISNUMBER(FIND("A",$B298)),
$B298 &amp; IF(ISNUMBER(FIND("A",     INDEX($B299:$B$3247,MATCH(FALSE,ISBLANK($B299:$B$3247),0)))),"", INDEX($B299:$B$3247,MATCH(FALSE,ISBLANK($B299:$B$3247),0))  ),$Z297
)</f>
        <v>GA09U3615</v>
      </c>
      <c r="AA298" s="140" t="str" cm="1">
        <f t="array" ref="AA298">IF(
ISNUMBER(FIND("A",$C298)),
$C298 &amp; IF(ISNUMBER(FIND("A",     INDEX($C299:$C$3247,MATCH(FALSE,ISBLANK($C299:$C$3247),0)))),"", INDEX($C299:$C$3247,MATCH(FALSE,ISBLANK($C299:$C$3247),0))  ),$AA297
)</f>
        <v>MB 37A</v>
      </c>
      <c r="AB298" s="90" t="e">
        <f>_xlfn.IFNA(VLOOKUP(MBSchedule[[#This Row],[ow]], ETMRoutes, 3, FALSE),VLOOKUP(MBSchedule[[#This Row],[re]], ETMRoutes, 3, FALSE))</f>
        <v>#REF!</v>
      </c>
      <c r="AC29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29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298" s="90" t="str">
        <f>IF(ISNA(VLOOKUP(MBSchedule[[#This Row],[ow]], ETMRoutes, 3, FALSE)),IF(ISNA(VLOOKUP(MBSchedule[[#This Row],[re]], ETMRoutes, 3, FALSE)),"U","R"), "O")</f>
        <v>O</v>
      </c>
    </row>
    <row r="299" spans="1:31">
      <c r="A299" s="104" t="str">
        <f t="shared" si="4"/>
        <v>MRG</v>
      </c>
      <c r="B299" s="90"/>
      <c r="C299" s="90"/>
      <c r="D299" s="140" t="str">
        <f>_xlfn.IFNA(VLOOKUP(MBSchedule[[#This Row],[From-a]],Loc2Code,2,FALSE),"")</f>
        <v>MRG</v>
      </c>
      <c r="E299" s="140" t="str">
        <f>_xlfn.IFNA(VLOOKUP(MBSchedule[[#This Row],[Via-a]],Loc2Code,2,FALSE),"")</f>
        <v>CUN</v>
      </c>
      <c r="F299" s="140" t="str">
        <f>_xlfn.IFNA(VLOOKUP(MBSchedule[[#This Row],[To-a]],Loc2Code,2,FALSE),"")</f>
        <v>CNC</v>
      </c>
      <c r="G299" s="140" t="str">
        <f>_xlfn.IFNA(VLOOKUP(MBSchedule[[#This Row],[From Code]],Code2Loc,2,FALSE),"")</f>
        <v>MARGAO</v>
      </c>
      <c r="H299" s="140" t="str">
        <f>_xlfn.IFNA(VLOOKUP(MBSchedule[[#This Row],[Via1 Code]],Code2Loc,2,FALSE),"")</f>
        <v>CUNCOLIM</v>
      </c>
      <c r="I299" s="140" t="str">
        <f>_xlfn.IFNA(VLOOKUP(MBSchedule[[#This Row],[Destination Code]],Code2Loc,2,FALSE),"")</f>
        <v>CANACONA</v>
      </c>
      <c r="J299" s="122">
        <f>TIME(TRUNC(MBSchedule[[#This Row],[Dept.]]),60*(MBSchedule[[#This Row],[Dept.]]-TRUNC(MBSchedule[[#This Row],[Dept.]]))/0.6,0)</f>
        <v>0.65277777777777779</v>
      </c>
      <c r="K299" s="122" t="str">
        <f>IF(ISBLANK(MBSchedule[[#This Row],[Via Dep]]),"", TIME(TRUNC(MBSchedule[[#This Row],[Via Dep]]),60*(MBSchedule[[#This Row],[Via Dep]]-TRUNC(MBSchedule[[#This Row],[Via Dep]]))/0.6,0))</f>
        <v/>
      </c>
      <c r="L299" s="122">
        <f>IF(ISBLANK(MBSchedule[[#This Row],[Arrv.]]),"", TIME(TRUNC(MBSchedule[[#This Row],[Arrv.]]),60*(MBSchedule[[#This Row],[Arrv.]]-TRUNC(MBSchedule[[#This Row],[Arrv.]]))/0.6,0))</f>
        <v>0.70486111111111116</v>
      </c>
      <c r="M299" s="90" t="s">
        <v>26</v>
      </c>
      <c r="N299" s="90" t="s">
        <v>25</v>
      </c>
      <c r="O299" s="90" t="s">
        <v>23</v>
      </c>
      <c r="P299" s="152">
        <v>37</v>
      </c>
      <c r="Q299" s="123">
        <v>15.4</v>
      </c>
      <c r="R299" s="90"/>
      <c r="S299" s="123">
        <v>16.55</v>
      </c>
      <c r="T299" s="152"/>
      <c r="U299" s="152"/>
      <c r="V299" s="152"/>
      <c r="W299" s="152"/>
      <c r="X299" s="90"/>
      <c r="Y299" s="92" t="s">
        <v>45</v>
      </c>
      <c r="Z299" s="142" t="str" cm="1">
        <f t="array" ref="Z299">IF(
ISNUMBER(FIND("A",$B299)),
$B299 &amp; IF(ISNUMBER(FIND("A",     INDEX($B300:$B$3247,MATCH(FALSE,ISBLANK($B300:$B$3247),0)))),"", INDEX($B300:$B$3247,MATCH(FALSE,ISBLANK($B300:$B$3247),0))  ),$Z298
)</f>
        <v>GA09U3615</v>
      </c>
      <c r="AA299" s="140" t="str" cm="1">
        <f t="array" ref="AA299">IF(
ISNUMBER(FIND("A",$C299)),
$C299 &amp; IF(ISNUMBER(FIND("A",     INDEX($C300:$C$3247,MATCH(FALSE,ISBLANK($C300:$C$3247),0)))),"", INDEX($C300:$C$3247,MATCH(FALSE,ISBLANK($C300:$C$3247),0))  ),$AA298
)</f>
        <v>MB 37A</v>
      </c>
      <c r="AB299" s="90" t="e">
        <f>_xlfn.IFNA(VLOOKUP(MBSchedule[[#This Row],[ow]], ETMRoutes, 3, FALSE),VLOOKUP(MBSchedule[[#This Row],[re]], ETMRoutes, 3, FALSE))</f>
        <v>#REF!</v>
      </c>
      <c r="AC29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29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299" s="90" t="str">
        <f>IF(ISNA(VLOOKUP(MBSchedule[[#This Row],[ow]], ETMRoutes, 3, FALSE)),IF(ISNA(VLOOKUP(MBSchedule[[#This Row],[re]], ETMRoutes, 3, FALSE)),"U","R"), "O")</f>
        <v>O</v>
      </c>
    </row>
    <row r="300" spans="1:31">
      <c r="A300" s="104" t="str">
        <f t="shared" si="4"/>
        <v>MRG</v>
      </c>
      <c r="B300" s="90"/>
      <c r="C300" s="90"/>
      <c r="D300" s="140" t="str">
        <f>_xlfn.IFNA(VLOOKUP(MBSchedule[[#This Row],[From-a]],Loc2Code,2,FALSE),"")</f>
        <v>CNC</v>
      </c>
      <c r="E300" s="140" t="str">
        <f>_xlfn.IFNA(VLOOKUP(MBSchedule[[#This Row],[Via-a]],Loc2Code,2,FALSE),"")</f>
        <v/>
      </c>
      <c r="F300" s="140" t="str">
        <f>_xlfn.IFNA(VLOOKUP(MBSchedule[[#This Row],[To-a]],Loc2Code,2,FALSE),"")</f>
        <v>PED</v>
      </c>
      <c r="G300" s="140" t="str">
        <f>_xlfn.IFNA(VLOOKUP(MBSchedule[[#This Row],[From Code]],Code2Loc,2,FALSE),"")</f>
        <v>CANACONA</v>
      </c>
      <c r="H300" s="140" t="str">
        <f>_xlfn.IFNA(VLOOKUP(MBSchedule[[#This Row],[Via1 Code]],Code2Loc,2,FALSE),"")</f>
        <v/>
      </c>
      <c r="I300" s="140" t="str">
        <f>_xlfn.IFNA(VLOOKUP(MBSchedule[[#This Row],[Destination Code]],Code2Loc,2,FALSE),"")</f>
        <v>PEDDEM</v>
      </c>
      <c r="J300" s="122">
        <f>TIME(TRUNC(MBSchedule[[#This Row],[Dept.]]),60*(MBSchedule[[#This Row],[Dept.]]-TRUNC(MBSchedule[[#This Row],[Dept.]]))/0.6,0)</f>
        <v>0.71180555555555547</v>
      </c>
      <c r="K300" s="122" t="str">
        <f>IF(ISBLANK(MBSchedule[[#This Row],[Via Dep]]),"", TIME(TRUNC(MBSchedule[[#This Row],[Via Dep]]),60*(MBSchedule[[#This Row],[Via Dep]]-TRUNC(MBSchedule[[#This Row],[Via Dep]]))/0.6,0))</f>
        <v/>
      </c>
      <c r="L300" s="122">
        <f>IF(ISBLANK(MBSchedule[[#This Row],[Arrv.]]),"", TIME(TRUNC(MBSchedule[[#This Row],[Arrv.]]),60*(MBSchedule[[#This Row],[Arrv.]]-TRUNC(MBSchedule[[#This Row],[Arrv.]]))/0.6,0))</f>
        <v>0.74305555555555547</v>
      </c>
      <c r="M300" s="90" t="s">
        <v>23</v>
      </c>
      <c r="N300" s="90"/>
      <c r="O300" s="90" t="s">
        <v>164</v>
      </c>
      <c r="P300" s="152">
        <v>18</v>
      </c>
      <c r="Q300" s="123">
        <v>17.05</v>
      </c>
      <c r="R300" s="123"/>
      <c r="S300" s="123">
        <v>17.5</v>
      </c>
      <c r="T300" s="152">
        <v>1</v>
      </c>
      <c r="U300" s="152">
        <v>1</v>
      </c>
      <c r="V300" s="152"/>
      <c r="W300" s="152"/>
      <c r="X300" s="90">
        <f>SUM(P294:P300)</f>
        <v>212</v>
      </c>
      <c r="Y300" s="128" t="s">
        <v>165</v>
      </c>
      <c r="Z300" s="146" t="str" cm="1">
        <f t="array" ref="Z300">IF(
ISNUMBER(FIND("A",$B300)),
$B300 &amp; IF(ISNUMBER(FIND("A",     INDEX($B301:$B$3247,MATCH(FALSE,ISBLANK($B301:$B$3247),0)))),"", INDEX($B301:$B$3247,MATCH(FALSE,ISBLANK($B301:$B$3247),0))  ),$Z299
)</f>
        <v>GA09U3615</v>
      </c>
      <c r="AA300" s="140" t="str" cm="1">
        <f t="array" ref="AA300">IF(
ISNUMBER(FIND("A",$C300)),
$C300 &amp; IF(ISNUMBER(FIND("A",     INDEX($C301:$C$3247,MATCH(FALSE,ISBLANK($C301:$C$3247),0)))),"", INDEX($C301:$C$3247,MATCH(FALSE,ISBLANK($C301:$C$3247),0))  ),$AA299
)</f>
        <v>MB 37A</v>
      </c>
      <c r="AB300" s="90" t="e">
        <f>_xlfn.IFNA(VLOOKUP(MBSchedule[[#This Row],[ow]], ETMRoutes, 3, FALSE),VLOOKUP(MBSchedule[[#This Row],[re]], ETMRoutes, 3, FALSE))</f>
        <v>#REF!</v>
      </c>
      <c r="AC30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MRG:*:PED-*CNC*</v>
      </c>
      <c r="AD30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MRG:*:CNC-*PED*</v>
      </c>
      <c r="AE300" s="90" t="str">
        <f>IF(ISNA(VLOOKUP(MBSchedule[[#This Row],[ow]], ETMRoutes, 3, FALSE)),IF(ISNA(VLOOKUP(MBSchedule[[#This Row],[re]], ETMRoutes, 3, FALSE)),"U","R"), "O")</f>
        <v>O</v>
      </c>
    </row>
    <row r="301" spans="1:31">
      <c r="A301" s="104" t="str">
        <f t="shared" si="4"/>
        <v>MRG</v>
      </c>
      <c r="B301" s="90" t="s">
        <v>166</v>
      </c>
      <c r="C301" s="90" t="s">
        <v>167</v>
      </c>
      <c r="D301" s="140" t="str">
        <f>_xlfn.IFNA(VLOOKUP(MBSchedule[[#This Row],[From-a]],Loc2Code,2,FALSE),"")</f>
        <v/>
      </c>
      <c r="E301" s="140" t="str">
        <f>_xlfn.IFNA(VLOOKUP(MBSchedule[[#This Row],[Via-a]],Loc2Code,2,FALSE),"")</f>
        <v/>
      </c>
      <c r="F301" s="140" t="str">
        <f>_xlfn.IFNA(VLOOKUP(MBSchedule[[#This Row],[To-a]],Loc2Code,2,FALSE),"")</f>
        <v>MRG</v>
      </c>
      <c r="G301" s="140" t="str">
        <f>_xlfn.IFNA(VLOOKUP(MBSchedule[[#This Row],[From Code]],Code2Loc,2,FALSE),"")</f>
        <v/>
      </c>
      <c r="H301" s="140" t="str">
        <f>_xlfn.IFNA(VLOOKUP(MBSchedule[[#This Row],[Via1 Code]],Code2Loc,2,FALSE),"")</f>
        <v/>
      </c>
      <c r="I301" s="140" t="str">
        <f>_xlfn.IFNA(VLOOKUP(MBSchedule[[#This Row],[Destination Code]],Code2Loc,2,FALSE),"")</f>
        <v>MARGAO</v>
      </c>
      <c r="J301" s="122">
        <f>TIME(TRUNC(MBSchedule[[#This Row],[Dept.]]),60*(MBSchedule[[#This Row],[Dept.]]-TRUNC(MBSchedule[[#This Row],[Dept.]]))/0.6,0)</f>
        <v>0.2986111111111111</v>
      </c>
      <c r="K301" s="122" t="str">
        <f>IF(ISBLANK(MBSchedule[[#This Row],[Via Dep]]),"", TIME(TRUNC(MBSchedule[[#This Row],[Via Dep]]),60*(MBSchedule[[#This Row],[Via Dep]]-TRUNC(MBSchedule[[#This Row],[Via Dep]]))/0.6,0))</f>
        <v/>
      </c>
      <c r="L301" s="122">
        <f>IF(ISBLANK(MBSchedule[[#This Row],[Arrv.]]),"", TIME(TRUNC(MBSchedule[[#This Row],[Arrv.]]),60*(MBSchedule[[#This Row],[Arrv.]]-TRUNC(MBSchedule[[#This Row],[Arrv.]]))/0.6,0))</f>
        <v>0.3298611111111111</v>
      </c>
      <c r="M301" s="90" t="s">
        <v>168</v>
      </c>
      <c r="N301" s="90"/>
      <c r="O301" s="90" t="s">
        <v>26</v>
      </c>
      <c r="P301" s="152">
        <v>20</v>
      </c>
      <c r="Q301" s="123">
        <v>7.1</v>
      </c>
      <c r="R301" s="123"/>
      <c r="S301" s="123">
        <v>7.55</v>
      </c>
      <c r="T301" s="152"/>
      <c r="U301" s="152"/>
      <c r="V301" s="152"/>
      <c r="W301" s="152"/>
      <c r="X301" s="90"/>
      <c r="Y301" s="98"/>
      <c r="Z301" s="141" t="str" cm="1">
        <f t="array" ref="Z301">IF(
ISNUMBER(FIND("A",$B301)),
$B301 &amp; IF(ISNUMBER(FIND("A",     INDEX($B302:$B$3247,MATCH(FALSE,ISBLANK($B302:$B$3247),0)))),"", INDEX($B302:$B$3247,MATCH(FALSE,ISBLANK($B302:$B$3247),0))  ),$Z300
)</f>
        <v>GA02Z5416</v>
      </c>
      <c r="AA301" s="140" t="str" cm="1">
        <f t="array" ref="AA301">IF(
ISNUMBER(FIND("A",$C301)),
$C301 &amp; IF(ISNUMBER(FIND("A",     INDEX($C302:$C$3247,MATCH(FALSE,ISBLANK($C302:$C$3247),0)))),"", INDEX($C302:$C$3247,MATCH(FALSE,ISBLANK($C302:$C$3247),0))  ),$AA300
)</f>
        <v>MB 38A</v>
      </c>
      <c r="AB301" s="90" t="e">
        <f>_xlfn.IFNA(VLOOKUP(MBSchedule[[#This Row],[ow]], ETMRoutes, 3, FALSE),VLOOKUP(MBSchedule[[#This Row],[re]], ETMRoutes, 3, FALSE))</f>
        <v>#REF!</v>
      </c>
      <c r="AC30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MRG:*:MRG-**</v>
      </c>
      <c r="AD30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MRG:*:-*MRG*</v>
      </c>
      <c r="AE301" s="90" t="str">
        <f>IF(ISNA(VLOOKUP(MBSchedule[[#This Row],[ow]], ETMRoutes, 3, FALSE)),IF(ISNA(VLOOKUP(MBSchedule[[#This Row],[re]], ETMRoutes, 3, FALSE)),"U","R"), "O")</f>
        <v>O</v>
      </c>
    </row>
    <row r="302" spans="1:31">
      <c r="A302" s="104" t="str">
        <f t="shared" si="4"/>
        <v>MRG</v>
      </c>
      <c r="B302" s="90"/>
      <c r="C302" s="90"/>
      <c r="D302" s="140" t="str">
        <f>_xlfn.IFNA(VLOOKUP(MBSchedule[[#This Row],[From-a]],Loc2Code,2,FALSE),"")</f>
        <v>MRG</v>
      </c>
      <c r="E302" s="140" t="str">
        <f>_xlfn.IFNA(VLOOKUP(MBSchedule[[#This Row],[Via-a]],Loc2Code,2,FALSE),"")</f>
        <v>CUN</v>
      </c>
      <c r="F302" s="140" t="str">
        <f>_xlfn.IFNA(VLOOKUP(MBSchedule[[#This Row],[To-a]],Loc2Code,2,FALSE),"")</f>
        <v>CNC</v>
      </c>
      <c r="G302" s="140" t="str">
        <f>_xlfn.IFNA(VLOOKUP(MBSchedule[[#This Row],[From Code]],Code2Loc,2,FALSE),"")</f>
        <v>MARGAO</v>
      </c>
      <c r="H302" s="140" t="str">
        <f>_xlfn.IFNA(VLOOKUP(MBSchedule[[#This Row],[Via1 Code]],Code2Loc,2,FALSE),"")</f>
        <v>CUNCOLIM</v>
      </c>
      <c r="I302" s="140" t="str">
        <f>_xlfn.IFNA(VLOOKUP(MBSchedule[[#This Row],[Destination Code]],Code2Loc,2,FALSE),"")</f>
        <v>CANACONA</v>
      </c>
      <c r="J302" s="122">
        <f>TIME(TRUNC(MBSchedule[[#This Row],[Dept.]]),60*(MBSchedule[[#This Row],[Dept.]]-TRUNC(MBSchedule[[#This Row],[Dept.]]))/0.6,0)</f>
        <v>0.34027777777777773</v>
      </c>
      <c r="K302" s="122" t="str">
        <f>IF(ISBLANK(MBSchedule[[#This Row],[Via Dep]]),"", TIME(TRUNC(MBSchedule[[#This Row],[Via Dep]]),60*(MBSchedule[[#This Row],[Via Dep]]-TRUNC(MBSchedule[[#This Row],[Via Dep]]))/0.6,0))</f>
        <v/>
      </c>
      <c r="L302" s="122">
        <f>IF(ISBLANK(MBSchedule[[#This Row],[Arrv.]]),"", TIME(TRUNC(MBSchedule[[#This Row],[Arrv.]]),60*(MBSchedule[[#This Row],[Arrv.]]-TRUNC(MBSchedule[[#This Row],[Arrv.]]))/0.6,0))</f>
        <v>0.3923611111111111</v>
      </c>
      <c r="M302" s="90" t="s">
        <v>26</v>
      </c>
      <c r="N302" s="90" t="s">
        <v>25</v>
      </c>
      <c r="O302" s="90" t="s">
        <v>23</v>
      </c>
      <c r="P302" s="152">
        <v>37</v>
      </c>
      <c r="Q302" s="123">
        <v>8.1</v>
      </c>
      <c r="R302" s="90"/>
      <c r="S302" s="123">
        <v>9.25</v>
      </c>
      <c r="T302" s="152"/>
      <c r="U302" s="152"/>
      <c r="V302" s="152"/>
      <c r="W302" s="152"/>
      <c r="X302" s="90"/>
      <c r="Y302" s="98"/>
      <c r="Z302" s="141" t="str" cm="1">
        <f t="array" ref="Z302">IF(
ISNUMBER(FIND("A",$B302)),
$B302 &amp; IF(ISNUMBER(FIND("A",     INDEX($B303:$B$3247,MATCH(FALSE,ISBLANK($B303:$B$3247),0)))),"", INDEX($B303:$B$3247,MATCH(FALSE,ISBLANK($B303:$B$3247),0))  ),$Z301
)</f>
        <v>GA02Z5416</v>
      </c>
      <c r="AA302" s="140" t="str" cm="1">
        <f t="array" ref="AA302">IF(
ISNUMBER(FIND("A",$C302)),
$C302 &amp; IF(ISNUMBER(FIND("A",     INDEX($C303:$C$3247,MATCH(FALSE,ISBLANK($C303:$C$3247),0)))),"", INDEX($C303:$C$3247,MATCH(FALSE,ISBLANK($C303:$C$3247),0))  ),$AA301
)</f>
        <v>MB 38A</v>
      </c>
      <c r="AB302" s="90" t="e">
        <f>_xlfn.IFNA(VLOOKUP(MBSchedule[[#This Row],[ow]], ETMRoutes, 3, FALSE),VLOOKUP(MBSchedule[[#This Row],[re]], ETMRoutes, 3, FALSE))</f>
        <v>#REF!</v>
      </c>
      <c r="AC30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30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302" s="90" t="str">
        <f>IF(ISNA(VLOOKUP(MBSchedule[[#This Row],[ow]], ETMRoutes, 3, FALSE)),IF(ISNA(VLOOKUP(MBSchedule[[#This Row],[re]], ETMRoutes, 3, FALSE)),"U","R"), "O")</f>
        <v>O</v>
      </c>
    </row>
    <row r="303" spans="1:31">
      <c r="A303" s="104" t="str">
        <f t="shared" si="4"/>
        <v>MRG</v>
      </c>
      <c r="B303" s="90"/>
      <c r="C303" s="90"/>
      <c r="D303" s="140" t="str">
        <f>_xlfn.IFNA(VLOOKUP(MBSchedule[[#This Row],[From-a]],Loc2Code,2,FALSE),"")</f>
        <v>CNC</v>
      </c>
      <c r="E303" s="140" t="str">
        <f>_xlfn.IFNA(VLOOKUP(MBSchedule[[#This Row],[Via-a]],Loc2Code,2,FALSE),"")</f>
        <v/>
      </c>
      <c r="F303" s="140" t="str">
        <f>_xlfn.IFNA(VLOOKUP(MBSchedule[[#This Row],[To-a]],Loc2Code,2,FALSE),"")</f>
        <v>MTL</v>
      </c>
      <c r="G303" s="140" t="str">
        <f>_xlfn.IFNA(VLOOKUP(MBSchedule[[#This Row],[From Code]],Code2Loc,2,FALSE),"")</f>
        <v>CANACONA</v>
      </c>
      <c r="H303" s="140" t="str">
        <f>_xlfn.IFNA(VLOOKUP(MBSchedule[[#This Row],[Via1 Code]],Code2Loc,2,FALSE),"")</f>
        <v/>
      </c>
      <c r="I303" s="140" t="str">
        <f>_xlfn.IFNA(VLOOKUP(MBSchedule[[#This Row],[Destination Code]],Code2Loc,2,FALSE),"")</f>
        <v>MATVEMOL</v>
      </c>
      <c r="J303" s="122">
        <f>TIME(TRUNC(MBSchedule[[#This Row],[Dept.]]),60*(MBSchedule[[#This Row],[Dept.]]-TRUNC(MBSchedule[[#This Row],[Dept.]]))/0.6,0)</f>
        <v>0.41319444444444442</v>
      </c>
      <c r="K303" s="122" t="str">
        <f>IF(ISBLANK(MBSchedule[[#This Row],[Via Dep]]),"", TIME(TRUNC(MBSchedule[[#This Row],[Via Dep]]),60*(MBSchedule[[#This Row],[Via Dep]]-TRUNC(MBSchedule[[#This Row],[Via Dep]]))/0.6,0))</f>
        <v/>
      </c>
      <c r="L303" s="122">
        <f>IF(ISBLANK(MBSchedule[[#This Row],[Arrv.]]),"", TIME(TRUNC(MBSchedule[[#This Row],[Arrv.]]),60*(MBSchedule[[#This Row],[Arrv.]]-TRUNC(MBSchedule[[#This Row],[Arrv.]]))/0.6,0))</f>
        <v>0.44097222222222227</v>
      </c>
      <c r="M303" s="90" t="s">
        <v>23</v>
      </c>
      <c r="N303" s="90"/>
      <c r="O303" s="90" t="s">
        <v>353</v>
      </c>
      <c r="P303" s="152">
        <v>15</v>
      </c>
      <c r="Q303" s="123">
        <v>9.5500000000000007</v>
      </c>
      <c r="R303" s="90"/>
      <c r="S303" s="123">
        <v>10.35</v>
      </c>
      <c r="T303" s="152"/>
      <c r="U303" s="152"/>
      <c r="V303" s="152"/>
      <c r="W303" s="152"/>
      <c r="X303" s="90"/>
      <c r="Y303" s="98"/>
      <c r="Z303" s="141" t="str" cm="1">
        <f t="array" ref="Z303">IF(
ISNUMBER(FIND("A",$B303)),
$B303 &amp; IF(ISNUMBER(FIND("A",     INDEX($B304:$B$3247,MATCH(FALSE,ISBLANK($B304:$B$3247),0)))),"", INDEX($B304:$B$3247,MATCH(FALSE,ISBLANK($B304:$B$3247),0))  ),$Z302
)</f>
        <v>GA02Z5416</v>
      </c>
      <c r="AA303" s="140" t="str" cm="1">
        <f t="array" ref="AA303">IF(
ISNUMBER(FIND("A",$C303)),
$C303 &amp; IF(ISNUMBER(FIND("A",     INDEX($C304:$C$3247,MATCH(FALSE,ISBLANK($C304:$C$3247),0)))),"", INDEX($C304:$C$3247,MATCH(FALSE,ISBLANK($C304:$C$3247),0))  ),$AA302
)</f>
        <v>MB 38A</v>
      </c>
      <c r="AB303" s="90" t="e">
        <f>_xlfn.IFNA(VLOOKUP(MBSchedule[[#This Row],[ow]], ETMRoutes, 3, FALSE),VLOOKUP(MBSchedule[[#This Row],[re]], ETMRoutes, 3, FALSE))</f>
        <v>#REF!</v>
      </c>
      <c r="AC30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MRG:*:MTL-*CNC*</v>
      </c>
      <c r="AD30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MRG:*:CNC-*MTL*</v>
      </c>
      <c r="AE303" s="90" t="str">
        <f>IF(ISNA(VLOOKUP(MBSchedule[[#This Row],[ow]], ETMRoutes, 3, FALSE)),IF(ISNA(VLOOKUP(MBSchedule[[#This Row],[re]], ETMRoutes, 3, FALSE)),"U","R"), "O")</f>
        <v>O</v>
      </c>
    </row>
    <row r="304" spans="1:31">
      <c r="A304" s="104" t="str">
        <f t="shared" si="4"/>
        <v>MRG</v>
      </c>
      <c r="B304" s="90"/>
      <c r="C304" s="90"/>
      <c r="D304" s="140" t="str">
        <f>_xlfn.IFNA(VLOOKUP(MBSchedule[[#This Row],[From-a]],Loc2Code,2,FALSE),"")</f>
        <v>MTL</v>
      </c>
      <c r="E304" s="140" t="str">
        <f>_xlfn.IFNA(VLOOKUP(MBSchedule[[#This Row],[Via-a]],Loc2Code,2,FALSE),"")</f>
        <v/>
      </c>
      <c r="F304" s="140" t="str">
        <f>_xlfn.IFNA(VLOOKUP(MBSchedule[[#This Row],[To-a]],Loc2Code,2,FALSE),"")</f>
        <v>CNC</v>
      </c>
      <c r="G304" s="140" t="str">
        <f>_xlfn.IFNA(VLOOKUP(MBSchedule[[#This Row],[From Code]],Code2Loc,2,FALSE),"")</f>
        <v>MATVEMOL</v>
      </c>
      <c r="H304" s="140" t="str">
        <f>_xlfn.IFNA(VLOOKUP(MBSchedule[[#This Row],[Via1 Code]],Code2Loc,2,FALSE),"")</f>
        <v/>
      </c>
      <c r="I304" s="140" t="str">
        <f>_xlfn.IFNA(VLOOKUP(MBSchedule[[#This Row],[Destination Code]],Code2Loc,2,FALSE),"")</f>
        <v>CANACONA</v>
      </c>
      <c r="J304" s="122">
        <f>TIME(TRUNC(MBSchedule[[#This Row],[Dept.]]),60*(MBSchedule[[#This Row],[Dept.]]-TRUNC(MBSchedule[[#This Row],[Dept.]]))/0.6,0)</f>
        <v>0.4513888888888889</v>
      </c>
      <c r="K304" s="122" t="str">
        <f>IF(ISBLANK(MBSchedule[[#This Row],[Via Dep]]),"", TIME(TRUNC(MBSchedule[[#This Row],[Via Dep]]),60*(MBSchedule[[#This Row],[Via Dep]]-TRUNC(MBSchedule[[#This Row],[Via Dep]]))/0.6,0))</f>
        <v/>
      </c>
      <c r="L304" s="122">
        <f>IF(ISBLANK(MBSchedule[[#This Row],[Arrv.]]),"", TIME(TRUNC(MBSchedule[[#This Row],[Arrv.]]),60*(MBSchedule[[#This Row],[Arrv.]]-TRUNC(MBSchedule[[#This Row],[Arrv.]]))/0.6,0))</f>
        <v>0.47916666666666669</v>
      </c>
      <c r="M304" s="90" t="s">
        <v>353</v>
      </c>
      <c r="N304" s="90"/>
      <c r="O304" s="90" t="s">
        <v>23</v>
      </c>
      <c r="P304" s="152">
        <v>15</v>
      </c>
      <c r="Q304" s="123">
        <v>10.5</v>
      </c>
      <c r="R304" s="90"/>
      <c r="S304" s="123">
        <v>11.3</v>
      </c>
      <c r="T304" s="152"/>
      <c r="U304" s="152"/>
      <c r="V304" s="152"/>
      <c r="W304" s="152"/>
      <c r="X304" s="90"/>
      <c r="Y304" s="92"/>
      <c r="Z304" s="142" t="str" cm="1">
        <f t="array" ref="Z304">IF(
ISNUMBER(FIND("A",$B304)),
$B304 &amp; IF(ISNUMBER(FIND("A",     INDEX($B305:$B$3247,MATCH(FALSE,ISBLANK($B305:$B$3247),0)))),"", INDEX($B305:$B$3247,MATCH(FALSE,ISBLANK($B305:$B$3247),0))  ),$Z303
)</f>
        <v>GA02Z5416</v>
      </c>
      <c r="AA304" s="140" t="str" cm="1">
        <f t="array" ref="AA304">IF(
ISNUMBER(FIND("A",$C304)),
$C304 &amp; IF(ISNUMBER(FIND("A",     INDEX($C305:$C$3247,MATCH(FALSE,ISBLANK($C305:$C$3247),0)))),"", INDEX($C305:$C$3247,MATCH(FALSE,ISBLANK($C305:$C$3247),0))  ),$AA303
)</f>
        <v>MB 38A</v>
      </c>
      <c r="AB304" s="90" t="e">
        <f>_xlfn.IFNA(VLOOKUP(MBSchedule[[#This Row],[ow]], ETMRoutes, 3, FALSE),VLOOKUP(MBSchedule[[#This Row],[re]], ETMRoutes, 3, FALSE))</f>
        <v>#REF!</v>
      </c>
      <c r="AC30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MRG:*:CNC-*MTL*</v>
      </c>
      <c r="AD30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MRG:*:MTL-*CNC*</v>
      </c>
      <c r="AE304" s="90" t="str">
        <f>IF(ISNA(VLOOKUP(MBSchedule[[#This Row],[ow]], ETMRoutes, 3, FALSE)),IF(ISNA(VLOOKUP(MBSchedule[[#This Row],[re]], ETMRoutes, 3, FALSE)),"U","R"), "O")</f>
        <v>O</v>
      </c>
    </row>
    <row r="305" spans="1:31" ht="15.75" customHeight="1">
      <c r="A305" s="104" t="str">
        <f t="shared" si="4"/>
        <v>MRG</v>
      </c>
      <c r="B305" s="90"/>
      <c r="C305" s="90"/>
      <c r="D305" s="140" t="str">
        <f>_xlfn.IFNA(VLOOKUP(MBSchedule[[#This Row],[From-a]],Loc2Code,2,FALSE),"")</f>
        <v>CNC</v>
      </c>
      <c r="E305" s="140" t="str">
        <f>_xlfn.IFNA(VLOOKUP(MBSchedule[[#This Row],[Via-a]],Loc2Code,2,FALSE),"")</f>
        <v>CUN</v>
      </c>
      <c r="F305" s="140" t="str">
        <f>_xlfn.IFNA(VLOOKUP(MBSchedule[[#This Row],[To-a]],Loc2Code,2,FALSE),"")</f>
        <v>MRG</v>
      </c>
      <c r="G305" s="140" t="str">
        <f>_xlfn.IFNA(VLOOKUP(MBSchedule[[#This Row],[From Code]],Code2Loc,2,FALSE),"")</f>
        <v>CANACONA</v>
      </c>
      <c r="H305" s="140" t="str">
        <f>_xlfn.IFNA(VLOOKUP(MBSchedule[[#This Row],[Via1 Code]],Code2Loc,2,FALSE),"")</f>
        <v>CUNCOLIM</v>
      </c>
      <c r="I305" s="140" t="str">
        <f>_xlfn.IFNA(VLOOKUP(MBSchedule[[#This Row],[Destination Code]],Code2Loc,2,FALSE),"")</f>
        <v>MARGAO</v>
      </c>
      <c r="J305" s="122">
        <f>TIME(TRUNC(MBSchedule[[#This Row],[Dept.]]),60*(MBSchedule[[#This Row],[Dept.]]-TRUNC(MBSchedule[[#This Row],[Dept.]]))/0.6,0)</f>
        <v>0.55208333333333337</v>
      </c>
      <c r="K305" s="122" t="str">
        <f>IF(ISBLANK(MBSchedule[[#This Row],[Via Dep]]),"", TIME(TRUNC(MBSchedule[[#This Row],[Via Dep]]),60*(MBSchedule[[#This Row],[Via Dep]]-TRUNC(MBSchedule[[#This Row],[Via Dep]]))/0.6,0))</f>
        <v/>
      </c>
      <c r="L305" s="122">
        <f>IF(ISBLANK(MBSchedule[[#This Row],[Arrv.]]),"", TIME(TRUNC(MBSchedule[[#This Row],[Arrv.]]),60*(MBSchedule[[#This Row],[Arrv.]]-TRUNC(MBSchedule[[#This Row],[Arrv.]]))/0.6,0))</f>
        <v>0.60416666666666663</v>
      </c>
      <c r="M305" s="90" t="s">
        <v>23</v>
      </c>
      <c r="N305" s="90" t="s">
        <v>25</v>
      </c>
      <c r="O305" s="90" t="s">
        <v>26</v>
      </c>
      <c r="P305" s="152">
        <v>37</v>
      </c>
      <c r="Q305" s="123">
        <v>13.15</v>
      </c>
      <c r="R305" s="90"/>
      <c r="S305" s="123">
        <v>14.3</v>
      </c>
      <c r="T305" s="152"/>
      <c r="U305" s="152"/>
      <c r="V305" s="152"/>
      <c r="W305" s="153"/>
      <c r="X305" s="90"/>
      <c r="Y305" s="101"/>
      <c r="Z305" s="143" t="str" cm="1">
        <f t="array" ref="Z305">IF(
ISNUMBER(FIND("A",$B305)),
$B305 &amp; IF(ISNUMBER(FIND("A",     INDEX($B306:$B$3247,MATCH(FALSE,ISBLANK($B306:$B$3247),0)))),"", INDEX($B306:$B$3247,MATCH(FALSE,ISBLANK($B306:$B$3247),0))  ),$Z304
)</f>
        <v>GA02Z5416</v>
      </c>
      <c r="AA305" s="140" t="str" cm="1">
        <f t="array" ref="AA305">IF(
ISNUMBER(FIND("A",$C305)),
$C305 &amp; IF(ISNUMBER(FIND("A",     INDEX($C306:$C$3247,MATCH(FALSE,ISBLANK($C306:$C$3247),0)))),"", INDEX($C306:$C$3247,MATCH(FALSE,ISBLANK($C306:$C$3247),0))  ),$AA304
)</f>
        <v>MB 38A</v>
      </c>
      <c r="AB305" s="90" t="e">
        <f>_xlfn.IFNA(VLOOKUP(MBSchedule[[#This Row],[ow]], ETMRoutes, 3, FALSE),VLOOKUP(MBSchedule[[#This Row],[re]], ETMRoutes, 3, FALSE))</f>
        <v>#REF!</v>
      </c>
      <c r="AC30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30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305" s="90" t="str">
        <f>IF(ISNA(VLOOKUP(MBSchedule[[#This Row],[ow]], ETMRoutes, 3, FALSE)),IF(ISNA(VLOOKUP(MBSchedule[[#This Row],[re]], ETMRoutes, 3, FALSE)),"U","R"), "O")</f>
        <v>O</v>
      </c>
    </row>
    <row r="306" spans="1:31">
      <c r="A306" s="104" t="str">
        <f t="shared" si="4"/>
        <v>MRG</v>
      </c>
      <c r="B306" s="90"/>
      <c r="C306" s="90"/>
      <c r="D306" s="140" t="str">
        <f>_xlfn.IFNA(VLOOKUP(MBSchedule[[#This Row],[From-a]],Loc2Code,2,FALSE),"")</f>
        <v>MRG</v>
      </c>
      <c r="E306" s="140" t="str">
        <f>_xlfn.IFNA(VLOOKUP(MBSchedule[[#This Row],[Via-a]],Loc2Code,2,FALSE),"")</f>
        <v>CNC</v>
      </c>
      <c r="F306" s="140" t="str">
        <f>_xlfn.IFNA(VLOOKUP(MBSchedule[[#This Row],[To-a]],Loc2Code,2,FALSE),"")</f>
        <v>PLL</v>
      </c>
      <c r="G306" s="140" t="str">
        <f>_xlfn.IFNA(VLOOKUP(MBSchedule[[#This Row],[From Code]],Code2Loc,2,FALSE),"")</f>
        <v>MARGAO</v>
      </c>
      <c r="H306" s="140" t="str">
        <f>_xlfn.IFNA(VLOOKUP(MBSchedule[[#This Row],[Via1 Code]],Code2Loc,2,FALSE),"")</f>
        <v>CANACONA</v>
      </c>
      <c r="I306" s="140" t="str">
        <f>_xlfn.IFNA(VLOOKUP(MBSchedule[[#This Row],[Destination Code]],Code2Loc,2,FALSE),"")</f>
        <v>POLLEM</v>
      </c>
      <c r="J306" s="122">
        <f>TIME(TRUNC(MBSchedule[[#This Row],[Dept.]]),60*(MBSchedule[[#This Row],[Dept.]]-TRUNC(MBSchedule[[#This Row],[Dept.]]))/0.6,0)</f>
        <v>0.62152777777777779</v>
      </c>
      <c r="K306" s="122" t="str">
        <f>IF(ISBLANK(MBSchedule[[#This Row],[Via Dep]]),"", TIME(TRUNC(MBSchedule[[#This Row],[Via Dep]]),60*(MBSchedule[[#This Row],[Via Dep]]-TRUNC(MBSchedule[[#This Row],[Via Dep]]))/0.6,0))</f>
        <v/>
      </c>
      <c r="L306" s="122">
        <f>IF(ISBLANK(MBSchedule[[#This Row],[Arrv.]]),"", TIME(TRUNC(MBSchedule[[#This Row],[Arrv.]]),60*(MBSchedule[[#This Row],[Arrv.]]-TRUNC(MBSchedule[[#This Row],[Arrv.]]))/0.6,0))</f>
        <v>0.70486111111111116</v>
      </c>
      <c r="M306" s="90" t="s">
        <v>26</v>
      </c>
      <c r="N306" s="90" t="s">
        <v>23</v>
      </c>
      <c r="O306" s="90" t="s">
        <v>33</v>
      </c>
      <c r="P306" s="152">
        <v>65</v>
      </c>
      <c r="Q306" s="123">
        <v>14.55</v>
      </c>
      <c r="R306" s="90"/>
      <c r="S306" s="123">
        <v>16.55</v>
      </c>
      <c r="T306" s="152"/>
      <c r="U306" s="152"/>
      <c r="V306" s="152"/>
      <c r="W306" s="152"/>
      <c r="X306" s="90"/>
      <c r="Y306" s="101"/>
      <c r="Z306" s="143" t="str" cm="1">
        <f t="array" ref="Z306">IF(
ISNUMBER(FIND("A",$B306)),
$B306 &amp; IF(ISNUMBER(FIND("A",     INDEX($B307:$B$3247,MATCH(FALSE,ISBLANK($B307:$B$3247),0)))),"", INDEX($B307:$B$3247,MATCH(FALSE,ISBLANK($B307:$B$3247),0))  ),$Z305
)</f>
        <v>GA02Z5416</v>
      </c>
      <c r="AA306" s="140" t="str" cm="1">
        <f t="array" ref="AA306">IF(
ISNUMBER(FIND("A",$C306)),
$C306 &amp; IF(ISNUMBER(FIND("A",     INDEX($C307:$C$3247,MATCH(FALSE,ISBLANK($C307:$C$3247),0)))),"", INDEX($C307:$C$3247,MATCH(FALSE,ISBLANK($C307:$C$3247),0))  ),$AA305
)</f>
        <v>MB 38A</v>
      </c>
      <c r="AB306" s="90" t="e">
        <f>_xlfn.IFNA(VLOOKUP(MBSchedule[[#This Row],[ow]], ETMRoutes, 3, FALSE),VLOOKUP(MBSchedule[[#This Row],[re]], ETMRoutes, 3, FALSE))</f>
        <v>#REF!</v>
      </c>
      <c r="AC30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D30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E306" s="90" t="str">
        <f>IF(ISNA(VLOOKUP(MBSchedule[[#This Row],[ow]], ETMRoutes, 3, FALSE)),IF(ISNA(VLOOKUP(MBSchedule[[#This Row],[re]], ETMRoutes, 3, FALSE)),"U","R"), "O")</f>
        <v>O</v>
      </c>
    </row>
    <row r="307" spans="1:31">
      <c r="A307" s="104" t="str">
        <f t="shared" si="4"/>
        <v>MRG</v>
      </c>
      <c r="B307" s="90"/>
      <c r="C307" s="90"/>
      <c r="D307" s="140" t="str">
        <f>_xlfn.IFNA(VLOOKUP(MBSchedule[[#This Row],[From-a]],Loc2Code,2,FALSE),"")</f>
        <v>PLL</v>
      </c>
      <c r="E307" s="140" t="str">
        <f>_xlfn.IFNA(VLOOKUP(MBSchedule[[#This Row],[Via-a]],Loc2Code,2,FALSE),"")</f>
        <v>CNC</v>
      </c>
      <c r="F307" s="140" t="str">
        <f>_xlfn.IFNA(VLOOKUP(MBSchedule[[#This Row],[To-a]],Loc2Code,2,FALSE),"")</f>
        <v>MRG</v>
      </c>
      <c r="G307" s="140" t="str">
        <f>_xlfn.IFNA(VLOOKUP(MBSchedule[[#This Row],[From Code]],Code2Loc,2,FALSE),"")</f>
        <v>POLLEM</v>
      </c>
      <c r="H307" s="140" t="str">
        <f>_xlfn.IFNA(VLOOKUP(MBSchedule[[#This Row],[Via1 Code]],Code2Loc,2,FALSE),"")</f>
        <v>CANACONA</v>
      </c>
      <c r="I307" s="140" t="str">
        <f>_xlfn.IFNA(VLOOKUP(MBSchedule[[#This Row],[Destination Code]],Code2Loc,2,FALSE),"")</f>
        <v>MARGAO</v>
      </c>
      <c r="J307" s="122">
        <f>TIME(TRUNC(MBSchedule[[#This Row],[Dept.]]),60*(MBSchedule[[#This Row],[Dept.]]-TRUNC(MBSchedule[[#This Row],[Dept.]]))/0.6,0)</f>
        <v>0.71875</v>
      </c>
      <c r="K307" s="122" t="str">
        <f>IF(ISBLANK(MBSchedule[[#This Row],[Via Dep]]),"", TIME(TRUNC(MBSchedule[[#This Row],[Via Dep]]),60*(MBSchedule[[#This Row],[Via Dep]]-TRUNC(MBSchedule[[#This Row],[Via Dep]]))/0.6,0))</f>
        <v/>
      </c>
      <c r="L307" s="122">
        <f>IF(ISBLANK(MBSchedule[[#This Row],[Arrv.]]),"", TIME(TRUNC(MBSchedule[[#This Row],[Arrv.]]),60*(MBSchedule[[#This Row],[Arrv.]]-TRUNC(MBSchedule[[#This Row],[Arrv.]]))/0.6,0))</f>
        <v>0.80208333333333337</v>
      </c>
      <c r="M307" s="90" t="s">
        <v>33</v>
      </c>
      <c r="N307" s="90" t="s">
        <v>23</v>
      </c>
      <c r="O307" s="90" t="s">
        <v>26</v>
      </c>
      <c r="P307" s="152">
        <v>65</v>
      </c>
      <c r="Q307" s="123">
        <v>17.149999999999999</v>
      </c>
      <c r="R307" s="90"/>
      <c r="S307" s="123">
        <v>19.149999999999999</v>
      </c>
      <c r="T307" s="152"/>
      <c r="U307" s="152"/>
      <c r="V307" s="152"/>
      <c r="W307" s="152"/>
      <c r="X307" s="90"/>
      <c r="Y307" s="92" t="s">
        <v>45</v>
      </c>
      <c r="Z307" s="142" t="str" cm="1">
        <f t="array" ref="Z307">IF(
ISNUMBER(FIND("A",$B307)),
$B307 &amp; IF(ISNUMBER(FIND("A",     INDEX($B308:$B$3247,MATCH(FALSE,ISBLANK($B308:$B$3247),0)))),"", INDEX($B308:$B$3247,MATCH(FALSE,ISBLANK($B308:$B$3247),0))  ),$Z306
)</f>
        <v>GA02Z5416</v>
      </c>
      <c r="AA307" s="140" t="str" cm="1">
        <f t="array" ref="AA307">IF(
ISNUMBER(FIND("A",$C307)),
$C307 &amp; IF(ISNUMBER(FIND("A",     INDEX($C308:$C$3247,MATCH(FALSE,ISBLANK($C308:$C$3247),0)))),"", INDEX($C308:$C$3247,MATCH(FALSE,ISBLANK($C308:$C$3247),0))  ),$AA306
)</f>
        <v>MB 38A</v>
      </c>
      <c r="AB307" s="90" t="e">
        <f>_xlfn.IFNA(VLOOKUP(MBSchedule[[#This Row],[ow]], ETMRoutes, 3, FALSE),VLOOKUP(MBSchedule[[#This Row],[re]], ETMRoutes, 3, FALSE))</f>
        <v>#REF!</v>
      </c>
      <c r="AC30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D30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E307" s="90" t="str">
        <f>IF(ISNA(VLOOKUP(MBSchedule[[#This Row],[ow]], ETMRoutes, 3, FALSE)),IF(ISNA(VLOOKUP(MBSchedule[[#This Row],[re]], ETMRoutes, 3, FALSE)),"U","R"), "O")</f>
        <v>O</v>
      </c>
    </row>
    <row r="308" spans="1:31">
      <c r="A308" s="104" t="str">
        <f t="shared" si="4"/>
        <v>MRG</v>
      </c>
      <c r="B308" s="90"/>
      <c r="C308" s="90"/>
      <c r="D308" s="140" t="str">
        <f>_xlfn.IFNA(VLOOKUP(MBSchedule[[#This Row],[From-a]],Loc2Code,2,FALSE),"")</f>
        <v>MRG</v>
      </c>
      <c r="E308" s="140" t="str">
        <f>_xlfn.IFNA(VLOOKUP(MBSchedule[[#This Row],[Via-a]],Loc2Code,2,FALSE),"")</f>
        <v/>
      </c>
      <c r="F308" s="140" t="str">
        <f>_xlfn.IFNA(VLOOKUP(MBSchedule[[#This Row],[To-a]],Loc2Code,2,FALSE),"")</f>
        <v/>
      </c>
      <c r="G308" s="140" t="str">
        <f>_xlfn.IFNA(VLOOKUP(MBSchedule[[#This Row],[From Code]],Code2Loc,2,FALSE),"")</f>
        <v>MARGAO</v>
      </c>
      <c r="H308" s="140" t="str">
        <f>_xlfn.IFNA(VLOOKUP(MBSchedule[[#This Row],[Via1 Code]],Code2Loc,2,FALSE),"")</f>
        <v/>
      </c>
      <c r="I308" s="140" t="str">
        <f>_xlfn.IFNA(VLOOKUP(MBSchedule[[#This Row],[Destination Code]],Code2Loc,2,FALSE),"")</f>
        <v/>
      </c>
      <c r="J308" s="122">
        <f>TIME(TRUNC(MBSchedule[[#This Row],[Dept.]]),60*(MBSchedule[[#This Row],[Dept.]]-TRUNC(MBSchedule[[#This Row],[Dept.]]))/0.6,0)</f>
        <v>0.80208333333333337</v>
      </c>
      <c r="K308" s="122" t="str">
        <f>IF(ISBLANK(MBSchedule[[#This Row],[Via Dep]]),"", TIME(TRUNC(MBSchedule[[#This Row],[Via Dep]]),60*(MBSchedule[[#This Row],[Via Dep]]-TRUNC(MBSchedule[[#This Row],[Via Dep]]))/0.6,0))</f>
        <v/>
      </c>
      <c r="L308" s="122">
        <f>IF(ISBLANK(MBSchedule[[#This Row],[Arrv.]]),"", TIME(TRUNC(MBSchedule[[#This Row],[Arrv.]]),60*(MBSchedule[[#This Row],[Arrv.]]-TRUNC(MBSchedule[[#This Row],[Arrv.]]))/0.6,0))</f>
        <v>0.83333333333333337</v>
      </c>
      <c r="M308" s="90" t="s">
        <v>26</v>
      </c>
      <c r="N308" s="90"/>
      <c r="O308" s="90" t="s">
        <v>169</v>
      </c>
      <c r="P308" s="152">
        <v>20</v>
      </c>
      <c r="Q308" s="123">
        <v>19.149999999999999</v>
      </c>
      <c r="R308" s="90"/>
      <c r="S308" s="123">
        <v>20</v>
      </c>
      <c r="T308" s="152">
        <v>1</v>
      </c>
      <c r="U308" s="152">
        <v>1</v>
      </c>
      <c r="V308" s="152"/>
      <c r="W308" s="152"/>
      <c r="X308" s="90">
        <f>SUM(P301:P308)</f>
        <v>274</v>
      </c>
      <c r="Y308" s="101" t="s">
        <v>170</v>
      </c>
      <c r="Z308" s="143" t="str" cm="1">
        <f t="array" ref="Z308">IF(
ISNUMBER(FIND("A",$B308)),
$B308 &amp; IF(ISNUMBER(FIND("A",     INDEX($B309:$B$3247,MATCH(FALSE,ISBLANK($B309:$B$3247),0)))),"", INDEX($B309:$B$3247,MATCH(FALSE,ISBLANK($B309:$B$3247),0))  ),$Z307
)</f>
        <v>GA02Z5416</v>
      </c>
      <c r="AA308" s="140" t="str" cm="1">
        <f t="array" ref="AA308">IF(
ISNUMBER(FIND("A",$C308)),
$C308 &amp; IF(ISNUMBER(FIND("A",     INDEX($C309:$C$3247,MATCH(FALSE,ISBLANK($C309:$C$3247),0)))),"", INDEX($C309:$C$3247,MATCH(FALSE,ISBLANK($C309:$C$3247),0))  ),$AA307
)</f>
        <v>MB 38A</v>
      </c>
      <c r="AB308" s="90" t="e">
        <f>_xlfn.IFNA(VLOOKUP(MBSchedule[[#This Row],[ow]], ETMRoutes, 3, FALSE),VLOOKUP(MBSchedule[[#This Row],[re]], ETMRoutes, 3, FALSE))</f>
        <v>#REF!</v>
      </c>
      <c r="AC30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MRG:*:-*MRG*</v>
      </c>
      <c r="AD30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MRG:*:MRG-**</v>
      </c>
      <c r="AE308" s="90" t="str">
        <f>IF(ISNA(VLOOKUP(MBSchedule[[#This Row],[ow]], ETMRoutes, 3, FALSE)),IF(ISNA(VLOOKUP(MBSchedule[[#This Row],[re]], ETMRoutes, 3, FALSE)),"U","R"), "O")</f>
        <v>O</v>
      </c>
    </row>
    <row r="309" spans="1:31">
      <c r="A309" s="104" t="str">
        <f t="shared" si="4"/>
        <v>MRG</v>
      </c>
      <c r="B309" s="90" t="s">
        <v>171</v>
      </c>
      <c r="C309" s="90" t="s">
        <v>172</v>
      </c>
      <c r="D309" s="140" t="str">
        <f>_xlfn.IFNA(VLOOKUP(MBSchedule[[#This Row],[From-a]],Loc2Code,2,FALSE),"")</f>
        <v>VZW</v>
      </c>
      <c r="E309" s="140" t="str">
        <f>_xlfn.IFNA(VLOOKUP(MBSchedule[[#This Row],[Via-a]],Loc2Code,2,FALSE),"")</f>
        <v>CNC</v>
      </c>
      <c r="F309" s="140" t="str">
        <f>_xlfn.IFNA(VLOOKUP(MBSchedule[[#This Row],[To-a]],Loc2Code,2,FALSE),"")</f>
        <v>MRG</v>
      </c>
      <c r="G309" s="140" t="str">
        <f>_xlfn.IFNA(VLOOKUP(MBSchedule[[#This Row],[From Code]],Code2Loc,2,FALSE),"")</f>
        <v>VAIZWADA</v>
      </c>
      <c r="H309" s="140" t="str">
        <f>_xlfn.IFNA(VLOOKUP(MBSchedule[[#This Row],[Via1 Code]],Code2Loc,2,FALSE),"")</f>
        <v>CANACONA</v>
      </c>
      <c r="I309" s="140" t="str">
        <f>_xlfn.IFNA(VLOOKUP(MBSchedule[[#This Row],[Destination Code]],Code2Loc,2,FALSE),"")</f>
        <v>MARGAO</v>
      </c>
      <c r="J309" s="122">
        <f>TIME(TRUNC(MBSchedule[[#This Row],[Dept.]]),60*(MBSchedule[[#This Row],[Dept.]]-TRUNC(MBSchedule[[#This Row],[Dept.]]))/0.6,0)</f>
        <v>0.28472222222222221</v>
      </c>
      <c r="K309" s="122" t="str">
        <f>IF(ISBLANK(MBSchedule[[#This Row],[Via Dep]]),"", TIME(TRUNC(MBSchedule[[#This Row],[Via Dep]]),60*(MBSchedule[[#This Row],[Via Dep]]-TRUNC(MBSchedule[[#This Row],[Via Dep]]))/0.6,0))</f>
        <v/>
      </c>
      <c r="L309" s="122">
        <f>IF(ISBLANK(MBSchedule[[#This Row],[Arrv.]]),"", TIME(TRUNC(MBSchedule[[#This Row],[Arrv.]]),60*(MBSchedule[[#This Row],[Arrv.]]-TRUNC(MBSchedule[[#This Row],[Arrv.]]))/0.6,0))</f>
        <v>0.34722222222222227</v>
      </c>
      <c r="M309" s="90" t="s">
        <v>140</v>
      </c>
      <c r="N309" s="90" t="s">
        <v>23</v>
      </c>
      <c r="O309" s="90" t="s">
        <v>26</v>
      </c>
      <c r="P309" s="152">
        <v>45</v>
      </c>
      <c r="Q309" s="123">
        <v>6.5</v>
      </c>
      <c r="R309" s="123"/>
      <c r="S309" s="123">
        <v>8.1999999999999993</v>
      </c>
      <c r="T309" s="152"/>
      <c r="U309" s="152"/>
      <c r="V309" s="152"/>
      <c r="W309" s="152"/>
      <c r="X309" s="90"/>
      <c r="Y309" s="98"/>
      <c r="Z309" s="141" t="str" cm="1">
        <f t="array" ref="Z309">IF(
ISNUMBER(FIND("A",$B309)),
$B309 &amp; IF(ISNUMBER(FIND("A",     INDEX($B310:$B$3247,MATCH(FALSE,ISBLANK($B310:$B$3247),0)))),"", INDEX($B310:$B$3247,MATCH(FALSE,ISBLANK($B310:$B$3247),0))  ),$Z308
)</f>
        <v>GA04T8898</v>
      </c>
      <c r="AA309" s="140" t="str" cm="1">
        <f t="array" ref="AA309">IF(
ISNUMBER(FIND("A",$C309)),
$C309 &amp; IF(ISNUMBER(FIND("A",     INDEX($C310:$C$3247,MATCH(FALSE,ISBLANK($C310:$C$3247),0)))),"", INDEX($C310:$C$3247,MATCH(FALSE,ISBLANK($C310:$C$3247),0))  ),$AA308
)</f>
        <v>MB 39A</v>
      </c>
      <c r="AB309" s="90" t="e">
        <f>_xlfn.IFNA(VLOOKUP(MBSchedule[[#This Row],[ow]], ETMRoutes, 3, FALSE),VLOOKUP(MBSchedule[[#This Row],[re]], ETMRoutes, 3, FALSE))</f>
        <v>#REF!</v>
      </c>
      <c r="AC30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MRG:*:MRG-*CNC-*VZW*</v>
      </c>
      <c r="AD30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MRG:*:VZW-*CNC-*MRG*</v>
      </c>
      <c r="AE309" s="90" t="str">
        <f>IF(ISNA(VLOOKUP(MBSchedule[[#This Row],[ow]], ETMRoutes, 3, FALSE)),IF(ISNA(VLOOKUP(MBSchedule[[#This Row],[re]], ETMRoutes, 3, FALSE)),"U","R"), "O")</f>
        <v>O</v>
      </c>
    </row>
    <row r="310" spans="1:31">
      <c r="A310" s="104" t="str">
        <f t="shared" si="4"/>
        <v>MRG</v>
      </c>
      <c r="B310" s="90"/>
      <c r="C310" s="90"/>
      <c r="D310" s="140" t="str">
        <f>_xlfn.IFNA(VLOOKUP(MBSchedule[[#This Row],[From-a]],Loc2Code,2,FALSE),"")</f>
        <v>MRG</v>
      </c>
      <c r="E310" s="140" t="str">
        <f>_xlfn.IFNA(VLOOKUP(MBSchedule[[#This Row],[Via-a]],Loc2Code,2,FALSE),"")</f>
        <v>CNC</v>
      </c>
      <c r="F310" s="140" t="str">
        <f>_xlfn.IFNA(VLOOKUP(MBSchedule[[#This Row],[To-a]],Loc2Code,2,FALSE),"")</f>
        <v/>
      </c>
      <c r="G310" s="140" t="str">
        <f>_xlfn.IFNA(VLOOKUP(MBSchedule[[#This Row],[From Code]],Code2Loc,2,FALSE),"")</f>
        <v>MARGAO</v>
      </c>
      <c r="H310" s="140" t="str">
        <f>_xlfn.IFNA(VLOOKUP(MBSchedule[[#This Row],[Via1 Code]],Code2Loc,2,FALSE),"")</f>
        <v>CANACONA</v>
      </c>
      <c r="I310" s="140" t="str">
        <f>_xlfn.IFNA(VLOOKUP(MBSchedule[[#This Row],[Destination Code]],Code2Loc,2,FALSE),"")</f>
        <v/>
      </c>
      <c r="J310" s="122">
        <f>TIME(TRUNC(MBSchedule[[#This Row],[Dept.]]),60*(MBSchedule[[#This Row],[Dept.]]-TRUNC(MBSchedule[[#This Row],[Dept.]]))/0.6,0)</f>
        <v>0.3576388888888889</v>
      </c>
      <c r="K310" s="122" t="str">
        <f>IF(ISBLANK(MBSchedule[[#This Row],[Via Dep]]),"", TIME(TRUNC(MBSchedule[[#This Row],[Via Dep]]),60*(MBSchedule[[#This Row],[Via Dep]]-TRUNC(MBSchedule[[#This Row],[Via Dep]]))/0.6,0))</f>
        <v/>
      </c>
      <c r="L310" s="122">
        <f>IF(ISBLANK(MBSchedule[[#This Row],[Arrv.]]),"", TIME(TRUNC(MBSchedule[[#This Row],[Arrv.]]),60*(MBSchedule[[#This Row],[Arrv.]]-TRUNC(MBSchedule[[#This Row],[Arrv.]]))/0.6,0))</f>
        <v>0.4201388888888889</v>
      </c>
      <c r="M310" s="90" t="s">
        <v>26</v>
      </c>
      <c r="N310" s="90" t="s">
        <v>23</v>
      </c>
      <c r="O310" s="90" t="s">
        <v>58</v>
      </c>
      <c r="P310" s="152">
        <v>41</v>
      </c>
      <c r="Q310" s="123">
        <v>8.35</v>
      </c>
      <c r="R310" s="90"/>
      <c r="S310" s="123">
        <v>10.050000000000001</v>
      </c>
      <c r="T310" s="152"/>
      <c r="U310" s="152"/>
      <c r="V310" s="152"/>
      <c r="W310" s="152"/>
      <c r="X310" s="90"/>
      <c r="Y310" s="98"/>
      <c r="Z310" s="141" t="str" cm="1">
        <f t="array" ref="Z310">IF(
ISNUMBER(FIND("A",$B310)),
$B310 &amp; IF(ISNUMBER(FIND("A",     INDEX($B311:$B$3247,MATCH(FALSE,ISBLANK($B311:$B$3247),0)))),"", INDEX($B311:$B$3247,MATCH(FALSE,ISBLANK($B311:$B$3247),0))  ),$Z309
)</f>
        <v>GA04T8898</v>
      </c>
      <c r="AA310" s="140" t="str" cm="1">
        <f t="array" ref="AA310">IF(
ISNUMBER(FIND("A",$C310)),
$C310 &amp; IF(ISNUMBER(FIND("A",     INDEX($C311:$C$3247,MATCH(FALSE,ISBLANK($C311:$C$3247),0)))),"", INDEX($C311:$C$3247,MATCH(FALSE,ISBLANK($C311:$C$3247),0))  ),$AA309
)</f>
        <v>MB 39A</v>
      </c>
      <c r="AB310" s="90" t="e">
        <f>_xlfn.IFNA(VLOOKUP(MBSchedule[[#This Row],[ow]], ETMRoutes, 3, FALSE),VLOOKUP(MBSchedule[[#This Row],[re]], ETMRoutes, 3, FALSE))</f>
        <v>#REF!</v>
      </c>
      <c r="AC31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D31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E310" s="90" t="str">
        <f>IF(ISNA(VLOOKUP(MBSchedule[[#This Row],[ow]], ETMRoutes, 3, FALSE)),IF(ISNA(VLOOKUP(MBSchedule[[#This Row],[re]], ETMRoutes, 3, FALSE)),"U","R"), "O")</f>
        <v>O</v>
      </c>
    </row>
    <row r="311" spans="1:31">
      <c r="A311" s="104" t="str">
        <f t="shared" si="4"/>
        <v>MRG</v>
      </c>
      <c r="B311" s="90"/>
      <c r="C311" s="90"/>
      <c r="D311" s="140" t="str">
        <f>_xlfn.IFNA(VLOOKUP(MBSchedule[[#This Row],[From-a]],Loc2Code,2,FALSE),"")</f>
        <v/>
      </c>
      <c r="E311" s="140" t="str">
        <f>_xlfn.IFNA(VLOOKUP(MBSchedule[[#This Row],[Via-a]],Loc2Code,2,FALSE),"")</f>
        <v>CNC</v>
      </c>
      <c r="F311" s="140" t="str">
        <f>_xlfn.IFNA(VLOOKUP(MBSchedule[[#This Row],[To-a]],Loc2Code,2,FALSE),"")</f>
        <v>MRG</v>
      </c>
      <c r="G311" s="140" t="str">
        <f>_xlfn.IFNA(VLOOKUP(MBSchedule[[#This Row],[From Code]],Code2Loc,2,FALSE),"")</f>
        <v/>
      </c>
      <c r="H311" s="140" t="str">
        <f>_xlfn.IFNA(VLOOKUP(MBSchedule[[#This Row],[Via1 Code]],Code2Loc,2,FALSE),"")</f>
        <v>CANACONA</v>
      </c>
      <c r="I311" s="140" t="str">
        <f>_xlfn.IFNA(VLOOKUP(MBSchedule[[#This Row],[Destination Code]],Code2Loc,2,FALSE),"")</f>
        <v>MARGAO</v>
      </c>
      <c r="J311" s="122">
        <f>TIME(TRUNC(MBSchedule[[#This Row],[Dept.]]),60*(MBSchedule[[#This Row],[Dept.]]-TRUNC(MBSchedule[[#This Row],[Dept.]]))/0.6,0)</f>
        <v>0.43402777777777773</v>
      </c>
      <c r="K311" s="122" t="str">
        <f>IF(ISBLANK(MBSchedule[[#This Row],[Via Dep]]),"", TIME(TRUNC(MBSchedule[[#This Row],[Via Dep]]),60*(MBSchedule[[#This Row],[Via Dep]]-TRUNC(MBSchedule[[#This Row],[Via Dep]]))/0.6,0))</f>
        <v/>
      </c>
      <c r="L311" s="122">
        <f>IF(ISBLANK(MBSchedule[[#This Row],[Arrv.]]),"", TIME(TRUNC(MBSchedule[[#This Row],[Arrv.]]),60*(MBSchedule[[#This Row],[Arrv.]]-TRUNC(MBSchedule[[#This Row],[Arrv.]]))/0.6,0))</f>
        <v>0.49652777777777773</v>
      </c>
      <c r="M311" s="90" t="s">
        <v>58</v>
      </c>
      <c r="N311" s="90" t="s">
        <v>23</v>
      </c>
      <c r="O311" s="90" t="s">
        <v>26</v>
      </c>
      <c r="P311" s="152">
        <v>41</v>
      </c>
      <c r="Q311" s="123">
        <v>10.25</v>
      </c>
      <c r="R311" s="90"/>
      <c r="S311" s="123">
        <v>11.55</v>
      </c>
      <c r="T311" s="152"/>
      <c r="U311" s="152"/>
      <c r="V311" s="152"/>
      <c r="W311" s="152"/>
      <c r="X311" s="90"/>
      <c r="Y311" s="98"/>
      <c r="Z311" s="141" t="str" cm="1">
        <f t="array" ref="Z311">IF(
ISNUMBER(FIND("A",$B311)),
$B311 &amp; IF(ISNUMBER(FIND("A",     INDEX($B312:$B$3247,MATCH(FALSE,ISBLANK($B312:$B$3247),0)))),"", INDEX($B312:$B$3247,MATCH(FALSE,ISBLANK($B312:$B$3247),0))  ),$Z310
)</f>
        <v>GA04T8898</v>
      </c>
      <c r="AA311" s="140" t="str" cm="1">
        <f t="array" ref="AA311">IF(
ISNUMBER(FIND("A",$C311)),
$C311 &amp; IF(ISNUMBER(FIND("A",     INDEX($C312:$C$3247,MATCH(FALSE,ISBLANK($C312:$C$3247),0)))),"", INDEX($C312:$C$3247,MATCH(FALSE,ISBLANK($C312:$C$3247),0))  ),$AA310
)</f>
        <v>MB 39A</v>
      </c>
      <c r="AB311" s="90" t="e">
        <f>_xlfn.IFNA(VLOOKUP(MBSchedule[[#This Row],[ow]], ETMRoutes, 3, FALSE),VLOOKUP(MBSchedule[[#This Row],[re]], ETMRoutes, 3, FALSE))</f>
        <v>#REF!</v>
      </c>
      <c r="AC31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D31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E311" s="90" t="str">
        <f>IF(ISNA(VLOOKUP(MBSchedule[[#This Row],[ow]], ETMRoutes, 3, FALSE)),IF(ISNA(VLOOKUP(MBSchedule[[#This Row],[re]], ETMRoutes, 3, FALSE)),"U","R"), "O")</f>
        <v>O</v>
      </c>
    </row>
    <row r="312" spans="1:31">
      <c r="A312" s="104" t="str">
        <f t="shared" si="4"/>
        <v>MRG</v>
      </c>
      <c r="B312" s="90"/>
      <c r="C312" s="90"/>
      <c r="D312" s="140" t="str">
        <f>_xlfn.IFNA(VLOOKUP(MBSchedule[[#This Row],[From-a]],Loc2Code,2,FALSE),"")</f>
        <v>MRG</v>
      </c>
      <c r="E312" s="140" t="str">
        <f>_xlfn.IFNA(VLOOKUP(MBSchedule[[#This Row],[Via-a]],Loc2Code,2,FALSE),"")</f>
        <v>CNC</v>
      </c>
      <c r="F312" s="140" t="str">
        <f>_xlfn.IFNA(VLOOKUP(MBSchedule[[#This Row],[To-a]],Loc2Code,2,FALSE),"")</f>
        <v>VZW</v>
      </c>
      <c r="G312" s="140" t="str">
        <f>_xlfn.IFNA(VLOOKUP(MBSchedule[[#This Row],[From Code]],Code2Loc,2,FALSE),"")</f>
        <v>MARGAO</v>
      </c>
      <c r="H312" s="140" t="str">
        <f>_xlfn.IFNA(VLOOKUP(MBSchedule[[#This Row],[Via1 Code]],Code2Loc,2,FALSE),"")</f>
        <v>CANACONA</v>
      </c>
      <c r="I312" s="140" t="str">
        <f>_xlfn.IFNA(VLOOKUP(MBSchedule[[#This Row],[Destination Code]],Code2Loc,2,FALSE),"")</f>
        <v>VAIZWADA</v>
      </c>
      <c r="J312" s="122">
        <f>TIME(TRUNC(MBSchedule[[#This Row],[Dept.]]),60*(MBSchedule[[#This Row],[Dept.]]-TRUNC(MBSchedule[[#This Row],[Dept.]]))/0.6,0)</f>
        <v>0.51388888888888895</v>
      </c>
      <c r="K312" s="122" t="str">
        <f>IF(ISBLANK(MBSchedule[[#This Row],[Via Dep]]),"", TIME(TRUNC(MBSchedule[[#This Row],[Via Dep]]),60*(MBSchedule[[#This Row],[Via Dep]]-TRUNC(MBSchedule[[#This Row],[Via Dep]]))/0.6,0))</f>
        <v/>
      </c>
      <c r="L312" s="122">
        <f>IF(ISBLANK(MBSchedule[[#This Row],[Arrv.]]),"", TIME(TRUNC(MBSchedule[[#This Row],[Arrv.]]),60*(MBSchedule[[#This Row],[Arrv.]]-TRUNC(MBSchedule[[#This Row],[Arrv.]]))/0.6,0))</f>
        <v>0.57638888888888895</v>
      </c>
      <c r="M312" s="90" t="s">
        <v>26</v>
      </c>
      <c r="N312" s="90" t="s">
        <v>23</v>
      </c>
      <c r="O312" s="90" t="s">
        <v>140</v>
      </c>
      <c r="P312" s="152">
        <v>45</v>
      </c>
      <c r="Q312" s="123">
        <v>12.2</v>
      </c>
      <c r="R312" s="90"/>
      <c r="S312" s="123">
        <v>13.5</v>
      </c>
      <c r="T312" s="152"/>
      <c r="U312" s="152"/>
      <c r="V312" s="152"/>
      <c r="W312" s="152"/>
      <c r="X312" s="90"/>
      <c r="Y312" s="92"/>
      <c r="Z312" s="142" t="str" cm="1">
        <f t="array" ref="Z312">IF(
ISNUMBER(FIND("A",$B312)),
$B312 &amp; IF(ISNUMBER(FIND("A",     INDEX($B313:$B$3247,MATCH(FALSE,ISBLANK($B313:$B$3247),0)))),"", INDEX($B313:$B$3247,MATCH(FALSE,ISBLANK($B313:$B$3247),0))  ),$Z311
)</f>
        <v>GA04T8898</v>
      </c>
      <c r="AA312" s="140" t="str" cm="1">
        <f t="array" ref="AA312">IF(
ISNUMBER(FIND("A",$C312)),
$C312 &amp; IF(ISNUMBER(FIND("A",     INDEX($C313:$C$3247,MATCH(FALSE,ISBLANK($C313:$C$3247),0)))),"", INDEX($C313:$C$3247,MATCH(FALSE,ISBLANK($C313:$C$3247),0))  ),$AA311
)</f>
        <v>MB 39A</v>
      </c>
      <c r="AB312" s="90" t="e">
        <f>_xlfn.IFNA(VLOOKUP(MBSchedule[[#This Row],[ow]], ETMRoutes, 3, FALSE),VLOOKUP(MBSchedule[[#This Row],[re]], ETMRoutes, 3, FALSE))</f>
        <v>#REF!</v>
      </c>
      <c r="AC31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MRG:*:VZW-*CNC-*MRG*</v>
      </c>
      <c r="AD31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MRG:*:MRG-*CNC-*VZW*</v>
      </c>
      <c r="AE312" s="90" t="str">
        <f>IF(ISNA(VLOOKUP(MBSchedule[[#This Row],[ow]], ETMRoutes, 3, FALSE)),IF(ISNA(VLOOKUP(MBSchedule[[#This Row],[re]], ETMRoutes, 3, FALSE)),"U","R"), "O")</f>
        <v>O</v>
      </c>
    </row>
    <row r="313" spans="1:31">
      <c r="A313" s="104" t="str">
        <f t="shared" si="4"/>
        <v>MRG</v>
      </c>
      <c r="B313" s="90"/>
      <c r="C313" s="90"/>
      <c r="D313" s="140" t="str">
        <f>_xlfn.IFNA(VLOOKUP(MBSchedule[[#This Row],[From-a]],Loc2Code,2,FALSE),"")</f>
        <v>VZW</v>
      </c>
      <c r="E313" s="140" t="str">
        <f>_xlfn.IFNA(VLOOKUP(MBSchedule[[#This Row],[Via-a]],Loc2Code,2,FALSE),"")</f>
        <v/>
      </c>
      <c r="F313" s="140" t="str">
        <f>_xlfn.IFNA(VLOOKUP(MBSchedule[[#This Row],[To-a]],Loc2Code,2,FALSE),"")</f>
        <v>PLM</v>
      </c>
      <c r="G313" s="140" t="str">
        <f>_xlfn.IFNA(VLOOKUP(MBSchedule[[#This Row],[From Code]],Code2Loc,2,FALSE),"")</f>
        <v>VAIZWADA</v>
      </c>
      <c r="H313" s="140" t="str">
        <f>_xlfn.IFNA(VLOOKUP(MBSchedule[[#This Row],[Via1 Code]],Code2Loc,2,FALSE),"")</f>
        <v/>
      </c>
      <c r="I313" s="140" t="str">
        <f>_xlfn.IFNA(VLOOKUP(MBSchedule[[#This Row],[Destination Code]],Code2Loc,2,FALSE),"")</f>
        <v>PALOLEM</v>
      </c>
      <c r="J313" s="122">
        <f>TIME(TRUNC(MBSchedule[[#This Row],[Dept.]]),60*(MBSchedule[[#This Row],[Dept.]]-TRUNC(MBSchedule[[#This Row],[Dept.]]))/0.6,0)</f>
        <v>0.64583333333333337</v>
      </c>
      <c r="K313" s="122" t="str">
        <f>IF(ISBLANK(MBSchedule[[#This Row],[Via Dep]]),"", TIME(TRUNC(MBSchedule[[#This Row],[Via Dep]]),60*(MBSchedule[[#This Row],[Via Dep]]-TRUNC(MBSchedule[[#This Row],[Via Dep]]))/0.6,0))</f>
        <v/>
      </c>
      <c r="L313" s="122">
        <f>IF(ISBLANK(MBSchedule[[#This Row],[Arrv.]]),"", TIME(TRUNC(MBSchedule[[#This Row],[Arrv.]]),60*(MBSchedule[[#This Row],[Arrv.]]-TRUNC(MBSchedule[[#This Row],[Arrv.]]))/0.6,0))</f>
        <v>0.66666666666666663</v>
      </c>
      <c r="M313" s="90" t="s">
        <v>140</v>
      </c>
      <c r="N313" s="90"/>
      <c r="O313" s="90" t="s">
        <v>72</v>
      </c>
      <c r="P313" s="152">
        <v>15</v>
      </c>
      <c r="Q313" s="123">
        <v>15.3</v>
      </c>
      <c r="R313" s="90"/>
      <c r="S313" s="123">
        <v>16</v>
      </c>
      <c r="T313" s="152"/>
      <c r="U313" s="152"/>
      <c r="V313" s="152"/>
      <c r="W313" s="153"/>
      <c r="X313" s="90"/>
      <c r="Y313" s="101"/>
      <c r="Z313" s="143" t="str" cm="1">
        <f t="array" ref="Z313">IF(
ISNUMBER(FIND("A",$B313)),
$B313 &amp; IF(ISNUMBER(FIND("A",     INDEX($B314:$B$3247,MATCH(FALSE,ISBLANK($B314:$B$3247),0)))),"", INDEX($B314:$B$3247,MATCH(FALSE,ISBLANK($B314:$B$3247),0))  ),$Z312
)</f>
        <v>GA04T8898</v>
      </c>
      <c r="AA313" s="140" t="str" cm="1">
        <f t="array" ref="AA313">IF(
ISNUMBER(FIND("A",$C313)),
$C313 &amp; IF(ISNUMBER(FIND("A",     INDEX($C314:$C$3247,MATCH(FALSE,ISBLANK($C314:$C$3247),0)))),"", INDEX($C314:$C$3247,MATCH(FALSE,ISBLANK($C314:$C$3247),0))  ),$AA312
)</f>
        <v>MB 39A</v>
      </c>
      <c r="AB313" s="90" t="e">
        <f>_xlfn.IFNA(VLOOKUP(MBSchedule[[#This Row],[ow]], ETMRoutes, 3, FALSE),VLOOKUP(MBSchedule[[#This Row],[re]], ETMRoutes, 3, FALSE))</f>
        <v>#REF!</v>
      </c>
      <c r="AC31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MRG:*:PLM-*VZW*</v>
      </c>
      <c r="AD31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MRG:*:VZW-*PLM*</v>
      </c>
      <c r="AE313" s="90" t="str">
        <f>IF(ISNA(VLOOKUP(MBSchedule[[#This Row],[ow]], ETMRoutes, 3, FALSE)),IF(ISNA(VLOOKUP(MBSchedule[[#This Row],[re]], ETMRoutes, 3, FALSE)),"U","R"), "O")</f>
        <v>O</v>
      </c>
    </row>
    <row r="314" spans="1:31">
      <c r="A314" s="104" t="str">
        <f t="shared" si="4"/>
        <v>MRG</v>
      </c>
      <c r="B314" s="90"/>
      <c r="C314" s="90"/>
      <c r="D314" s="140" t="str">
        <f>_xlfn.IFNA(VLOOKUP(MBSchedule[[#This Row],[From-a]],Loc2Code,2,FALSE),"")</f>
        <v>PLM</v>
      </c>
      <c r="E314" s="140" t="str">
        <f>_xlfn.IFNA(VLOOKUP(MBSchedule[[#This Row],[Via-a]],Loc2Code,2,FALSE),"")</f>
        <v>CNC</v>
      </c>
      <c r="F314" s="140" t="str">
        <f>_xlfn.IFNA(VLOOKUP(MBSchedule[[#This Row],[To-a]],Loc2Code,2,FALSE),"")</f>
        <v>MRG</v>
      </c>
      <c r="G314" s="140" t="str">
        <f>_xlfn.IFNA(VLOOKUP(MBSchedule[[#This Row],[From Code]],Code2Loc,2,FALSE),"")</f>
        <v>PALOLEM</v>
      </c>
      <c r="H314" s="140" t="str">
        <f>_xlfn.IFNA(VLOOKUP(MBSchedule[[#This Row],[Via1 Code]],Code2Loc,2,FALSE),"")</f>
        <v>CANACONA</v>
      </c>
      <c r="I314" s="140" t="str">
        <f>_xlfn.IFNA(VLOOKUP(MBSchedule[[#This Row],[Destination Code]],Code2Loc,2,FALSE),"")</f>
        <v>MARGAO</v>
      </c>
      <c r="J314" s="122">
        <f>TIME(TRUNC(MBSchedule[[#This Row],[Dept.]]),60*(MBSchedule[[#This Row],[Dept.]]-TRUNC(MBSchedule[[#This Row],[Dept.]]))/0.6,0)</f>
        <v>0.67361111111111116</v>
      </c>
      <c r="K314" s="122" t="str">
        <f>IF(ISBLANK(MBSchedule[[#This Row],[Via Dep]]),"", TIME(TRUNC(MBSchedule[[#This Row],[Via Dep]]),60*(MBSchedule[[#This Row],[Via Dep]]-TRUNC(MBSchedule[[#This Row],[Via Dep]]))/0.6,0))</f>
        <v/>
      </c>
      <c r="L314" s="122">
        <f>IF(ISBLANK(MBSchedule[[#This Row],[Arrv.]]),"", TIME(TRUNC(MBSchedule[[#This Row],[Arrv.]]),60*(MBSchedule[[#This Row],[Arrv.]]-TRUNC(MBSchedule[[#This Row],[Arrv.]]))/0.6,0))</f>
        <v>0.73611111111111116</v>
      </c>
      <c r="M314" s="90" t="s">
        <v>72</v>
      </c>
      <c r="N314" s="90" t="s">
        <v>23</v>
      </c>
      <c r="O314" s="90" t="s">
        <v>26</v>
      </c>
      <c r="P314" s="152">
        <v>41</v>
      </c>
      <c r="Q314" s="123">
        <v>16.100000000000001</v>
      </c>
      <c r="R314" s="90"/>
      <c r="S314" s="123">
        <v>17.399999999999999</v>
      </c>
      <c r="T314" s="152"/>
      <c r="U314" s="152"/>
      <c r="V314" s="152"/>
      <c r="W314" s="152"/>
      <c r="X314" s="90"/>
      <c r="Y314" s="92" t="s">
        <v>45</v>
      </c>
      <c r="Z314" s="142" t="str" cm="1">
        <f t="array" ref="Z314">IF(
ISNUMBER(FIND("A",$B314)),
$B314 &amp; IF(ISNUMBER(FIND("A",     INDEX($B315:$B$3247,MATCH(FALSE,ISBLANK($B315:$B$3247),0)))),"", INDEX($B315:$B$3247,MATCH(FALSE,ISBLANK($B315:$B$3247),0))  ),$Z313
)</f>
        <v>GA04T8898</v>
      </c>
      <c r="AA314" s="140" t="str" cm="1">
        <f t="array" ref="AA314">IF(
ISNUMBER(FIND("A",$C314)),
$C314 &amp; IF(ISNUMBER(FIND("A",     INDEX($C315:$C$3247,MATCH(FALSE,ISBLANK($C315:$C$3247),0)))),"", INDEX($C315:$C$3247,MATCH(FALSE,ISBLANK($C315:$C$3247),0))  ),$AA313
)</f>
        <v>MB 39A</v>
      </c>
      <c r="AB314" s="90" t="e">
        <f>_xlfn.IFNA(VLOOKUP(MBSchedule[[#This Row],[ow]], ETMRoutes, 3, FALSE),VLOOKUP(MBSchedule[[#This Row],[re]], ETMRoutes, 3, FALSE))</f>
        <v>#REF!</v>
      </c>
      <c r="AC31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D31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E314" s="90" t="str">
        <f>IF(ISNA(VLOOKUP(MBSchedule[[#This Row],[ow]], ETMRoutes, 3, FALSE)),IF(ISNA(VLOOKUP(MBSchedule[[#This Row],[re]], ETMRoutes, 3, FALSE)),"U","R"), "O")</f>
        <v>O</v>
      </c>
    </row>
    <row r="315" spans="1:31">
      <c r="A315" s="104" t="str">
        <f t="shared" si="4"/>
        <v>MRG</v>
      </c>
      <c r="B315" s="90"/>
      <c r="C315" s="90"/>
      <c r="D315" s="140" t="str">
        <f>_xlfn.IFNA(VLOOKUP(MBSchedule[[#This Row],[From-a]],Loc2Code,2,FALSE),"")</f>
        <v>MRG</v>
      </c>
      <c r="E315" s="140" t="str">
        <f>_xlfn.IFNA(VLOOKUP(MBSchedule[[#This Row],[Via-a]],Loc2Code,2,FALSE),"")</f>
        <v>CNC</v>
      </c>
      <c r="F315" s="140" t="str">
        <f>_xlfn.IFNA(VLOOKUP(MBSchedule[[#This Row],[To-a]],Loc2Code,2,FALSE),"")</f>
        <v>VZW</v>
      </c>
      <c r="G315" s="140" t="str">
        <f>_xlfn.IFNA(VLOOKUP(MBSchedule[[#This Row],[From Code]],Code2Loc,2,FALSE),"")</f>
        <v>MARGAO</v>
      </c>
      <c r="H315" s="140" t="str">
        <f>_xlfn.IFNA(VLOOKUP(MBSchedule[[#This Row],[Via1 Code]],Code2Loc,2,FALSE),"")</f>
        <v>CANACONA</v>
      </c>
      <c r="I315" s="140" t="str">
        <f>_xlfn.IFNA(VLOOKUP(MBSchedule[[#This Row],[Destination Code]],Code2Loc,2,FALSE),"")</f>
        <v>VAIZWADA</v>
      </c>
      <c r="J315" s="122">
        <f>TIME(TRUNC(MBSchedule[[#This Row],[Dept.]]),60*(MBSchedule[[#This Row],[Dept.]]-TRUNC(MBSchedule[[#This Row],[Dept.]]))/0.6,0)</f>
        <v>0.75347222222222221</v>
      </c>
      <c r="K315" s="122" t="str">
        <f>IF(ISBLANK(MBSchedule[[#This Row],[Via Dep]]),"", TIME(TRUNC(MBSchedule[[#This Row],[Via Dep]]),60*(MBSchedule[[#This Row],[Via Dep]]-TRUNC(MBSchedule[[#This Row],[Via Dep]]))/0.6,0))</f>
        <v/>
      </c>
      <c r="L315" s="122">
        <f>IF(ISBLANK(MBSchedule[[#This Row],[Arrv.]]),"", TIME(TRUNC(MBSchedule[[#This Row],[Arrv.]]),60*(MBSchedule[[#This Row],[Arrv.]]-TRUNC(MBSchedule[[#This Row],[Arrv.]]))/0.6,0))</f>
        <v>0.82291666666666663</v>
      </c>
      <c r="M315" s="90" t="s">
        <v>26</v>
      </c>
      <c r="N315" s="90" t="s">
        <v>23</v>
      </c>
      <c r="O315" s="90" t="s">
        <v>140</v>
      </c>
      <c r="P315" s="152">
        <v>45</v>
      </c>
      <c r="Q315" s="123">
        <v>18.05</v>
      </c>
      <c r="R315" s="90"/>
      <c r="S315" s="123">
        <v>19.45</v>
      </c>
      <c r="T315" s="152">
        <v>1</v>
      </c>
      <c r="U315" s="152">
        <v>1</v>
      </c>
      <c r="V315" s="152"/>
      <c r="W315" s="152"/>
      <c r="X315" s="90">
        <f>SUM(P309:P315)</f>
        <v>273</v>
      </c>
      <c r="Y315" s="101" t="s">
        <v>173</v>
      </c>
      <c r="Z315" s="143" t="str" cm="1">
        <f t="array" ref="Z315">IF(
ISNUMBER(FIND("A",$B315)),
$B315 &amp; IF(ISNUMBER(FIND("A",     INDEX($B316:$B$3247,MATCH(FALSE,ISBLANK($B316:$B$3247),0)))),"", INDEX($B316:$B$3247,MATCH(FALSE,ISBLANK($B316:$B$3247),0))  ),$Z314
)</f>
        <v>GA04T8898</v>
      </c>
      <c r="AA315" s="140" t="str" cm="1">
        <f t="array" ref="AA315">IF(
ISNUMBER(FIND("A",$C315)),
$C315 &amp; IF(ISNUMBER(FIND("A",     INDEX($C316:$C$3247,MATCH(FALSE,ISBLANK($C316:$C$3247),0)))),"", INDEX($C316:$C$3247,MATCH(FALSE,ISBLANK($C316:$C$3247),0))  ),$AA314
)</f>
        <v>MB 39A</v>
      </c>
      <c r="AB315" s="90" t="e">
        <f>_xlfn.IFNA(VLOOKUP(MBSchedule[[#This Row],[ow]], ETMRoutes, 3, FALSE),VLOOKUP(MBSchedule[[#This Row],[re]], ETMRoutes, 3, FALSE))</f>
        <v>#REF!</v>
      </c>
      <c r="AC31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MRG:*:VZW-*CNC-*MRG*</v>
      </c>
      <c r="AD31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MRG:*:MRG-*CNC-*VZW*</v>
      </c>
      <c r="AE315" s="90" t="str">
        <f>IF(ISNA(VLOOKUP(MBSchedule[[#This Row],[ow]], ETMRoutes, 3, FALSE)),IF(ISNA(VLOOKUP(MBSchedule[[#This Row],[re]], ETMRoutes, 3, FALSE)),"U","R"), "O")</f>
        <v>O</v>
      </c>
    </row>
    <row r="316" spans="1:31">
      <c r="A316" s="104" t="str">
        <f t="shared" si="4"/>
        <v>MRG</v>
      </c>
      <c r="B316" s="90" t="s">
        <v>174</v>
      </c>
      <c r="C316" s="90" t="s">
        <v>175</v>
      </c>
      <c r="D316" s="140" t="str">
        <f>_xlfn.IFNA(VLOOKUP(MBSchedule[[#This Row],[From-a]],Loc2Code,2,FALSE),"")</f>
        <v>SRI</v>
      </c>
      <c r="E316" s="140" t="str">
        <f>_xlfn.IFNA(VLOOKUP(MBSchedule[[#This Row],[Via-a]],Loc2Code,2,FALSE),"")</f>
        <v/>
      </c>
      <c r="F316" s="140" t="str">
        <f>_xlfn.IFNA(VLOOKUP(MBSchedule[[#This Row],[To-a]],Loc2Code,2,FALSE),"")</f>
        <v>CNC</v>
      </c>
      <c r="G316" s="140" t="str">
        <f>_xlfn.IFNA(VLOOKUP(MBSchedule[[#This Row],[From Code]],Code2Loc,2,FALSE),"")</f>
        <v>SHRISTHAL</v>
      </c>
      <c r="H316" s="140" t="str">
        <f>_xlfn.IFNA(VLOOKUP(MBSchedule[[#This Row],[Via1 Code]],Code2Loc,2,FALSE),"")</f>
        <v/>
      </c>
      <c r="I316" s="140" t="str">
        <f>_xlfn.IFNA(VLOOKUP(MBSchedule[[#This Row],[Destination Code]],Code2Loc,2,FALSE),"")</f>
        <v>CANACONA</v>
      </c>
      <c r="J316" s="122">
        <f>TIME(TRUNC(MBSchedule[[#This Row],[Dept.]]),60*(MBSchedule[[#This Row],[Dept.]]-TRUNC(MBSchedule[[#This Row],[Dept.]]))/0.6,0)</f>
        <v>0.2986111111111111</v>
      </c>
      <c r="K316" s="122" t="str">
        <f>IF(ISBLANK(MBSchedule[[#This Row],[Via Dep]]),"", TIME(TRUNC(MBSchedule[[#This Row],[Via Dep]]),60*(MBSchedule[[#This Row],[Via Dep]]-TRUNC(MBSchedule[[#This Row],[Via Dep]]))/0.6,0))</f>
        <v/>
      </c>
      <c r="L316" s="122">
        <f>IF(ISBLANK(MBSchedule[[#This Row],[Arrv.]]),"", TIME(TRUNC(MBSchedule[[#This Row],[Arrv.]]),60*(MBSchedule[[#This Row],[Arrv.]]-TRUNC(MBSchedule[[#This Row],[Arrv.]]))/0.6,0))</f>
        <v>0.30555555555555552</v>
      </c>
      <c r="M316" s="90" t="s">
        <v>65</v>
      </c>
      <c r="N316" s="90"/>
      <c r="O316" s="90" t="s">
        <v>23</v>
      </c>
      <c r="P316" s="152">
        <v>4</v>
      </c>
      <c r="Q316" s="123">
        <v>7.1</v>
      </c>
      <c r="R316" s="123"/>
      <c r="S316" s="123">
        <v>7.2</v>
      </c>
      <c r="T316" s="152"/>
      <c r="U316" s="152"/>
      <c r="V316" s="152"/>
      <c r="W316" s="152"/>
      <c r="X316" s="90"/>
      <c r="Y316" s="98"/>
      <c r="Z316" s="141" t="str" cm="1">
        <f t="array" ref="Z316">IF(
ISNUMBER(FIND("A",$B316)),
$B316 &amp; IF(ISNUMBER(FIND("A",     INDEX($B317:$B$3247,MATCH(FALSE,ISBLANK($B317:$B$3247),0)))),"", INDEX($B317:$B$3247,MATCH(FALSE,ISBLANK($B317:$B$3247),0))  ),$Z315
)</f>
        <v>GA08V1499</v>
      </c>
      <c r="AA316" s="140" t="str" cm="1">
        <f t="array" ref="AA316">IF(
ISNUMBER(FIND("A",$C316)),
$C316 &amp; IF(ISNUMBER(FIND("A",     INDEX($C317:$C$3247,MATCH(FALSE,ISBLANK($C317:$C$3247),0)))),"", INDEX($C317:$C$3247,MATCH(FALSE,ISBLANK($C317:$C$3247),0))  ),$AA315
)</f>
        <v>MB 40A</v>
      </c>
      <c r="AB316" s="90" t="e">
        <f>_xlfn.IFNA(VLOOKUP(MBSchedule[[#This Row],[ow]], ETMRoutes, 3, FALSE),VLOOKUP(MBSchedule[[#This Row],[re]], ETMRoutes, 3, FALSE))</f>
        <v>#REF!</v>
      </c>
      <c r="AC31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D31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E316" s="90" t="str">
        <f>IF(ISNA(VLOOKUP(MBSchedule[[#This Row],[ow]], ETMRoutes, 3, FALSE)),IF(ISNA(VLOOKUP(MBSchedule[[#This Row],[re]], ETMRoutes, 3, FALSE)),"U","R"), "O")</f>
        <v>O</v>
      </c>
    </row>
    <row r="317" spans="1:31">
      <c r="A317" s="104" t="str">
        <f t="shared" si="4"/>
        <v>MRG</v>
      </c>
      <c r="B317" s="90"/>
      <c r="C317" s="90"/>
      <c r="D317" s="140" t="str">
        <f>_xlfn.IFNA(VLOOKUP(MBSchedule[[#This Row],[From-a]],Loc2Code,2,FALSE),"")</f>
        <v>CNC</v>
      </c>
      <c r="E317" s="140" t="str">
        <f>_xlfn.IFNA(VLOOKUP(MBSchedule[[#This Row],[Via-a]],Loc2Code,2,FALSE),"")</f>
        <v>CUN</v>
      </c>
      <c r="F317" s="140" t="str">
        <f>_xlfn.IFNA(VLOOKUP(MBSchedule[[#This Row],[To-a]],Loc2Code,2,FALSE),"")</f>
        <v>MRG</v>
      </c>
      <c r="G317" s="140" t="str">
        <f>_xlfn.IFNA(VLOOKUP(MBSchedule[[#This Row],[From Code]],Code2Loc,2,FALSE),"")</f>
        <v>CANACONA</v>
      </c>
      <c r="H317" s="140" t="str">
        <f>_xlfn.IFNA(VLOOKUP(MBSchedule[[#This Row],[Via1 Code]],Code2Loc,2,FALSE),"")</f>
        <v>CUNCOLIM</v>
      </c>
      <c r="I317" s="140" t="str">
        <f>_xlfn.IFNA(VLOOKUP(MBSchedule[[#This Row],[Destination Code]],Code2Loc,2,FALSE),"")</f>
        <v>MARGAO</v>
      </c>
      <c r="J317" s="122">
        <f>TIME(TRUNC(MBSchedule[[#This Row],[Dept.]]),60*(MBSchedule[[#This Row],[Dept.]]-TRUNC(MBSchedule[[#This Row],[Dept.]]))/0.6,0)</f>
        <v>0.3125</v>
      </c>
      <c r="K317" s="122" t="str">
        <f>IF(ISBLANK(MBSchedule[[#This Row],[Via Dep]]),"", TIME(TRUNC(MBSchedule[[#This Row],[Via Dep]]),60*(MBSchedule[[#This Row],[Via Dep]]-TRUNC(MBSchedule[[#This Row],[Via Dep]]))/0.6,0))</f>
        <v/>
      </c>
      <c r="L317" s="122">
        <f>IF(ISBLANK(MBSchedule[[#This Row],[Arrv.]]),"", TIME(TRUNC(MBSchedule[[#This Row],[Arrv.]]),60*(MBSchedule[[#This Row],[Arrv.]]-TRUNC(MBSchedule[[#This Row],[Arrv.]]))/0.6,0))</f>
        <v>0.36458333333333331</v>
      </c>
      <c r="M317" s="90" t="s">
        <v>23</v>
      </c>
      <c r="N317" s="90" t="s">
        <v>25</v>
      </c>
      <c r="O317" s="90" t="s">
        <v>26</v>
      </c>
      <c r="P317" s="152">
        <v>37</v>
      </c>
      <c r="Q317" s="123">
        <v>7.3</v>
      </c>
      <c r="R317" s="90"/>
      <c r="S317" s="123">
        <v>8.4499999999999993</v>
      </c>
      <c r="T317" s="152"/>
      <c r="U317" s="152"/>
      <c r="V317" s="152"/>
      <c r="W317" s="152"/>
      <c r="X317" s="90"/>
      <c r="Y317" s="98"/>
      <c r="Z317" s="141" t="str" cm="1">
        <f t="array" ref="Z317">IF(
ISNUMBER(FIND("A",$B317)),
$B317 &amp; IF(ISNUMBER(FIND("A",     INDEX($B318:$B$3247,MATCH(FALSE,ISBLANK($B318:$B$3247),0)))),"", INDEX($B318:$B$3247,MATCH(FALSE,ISBLANK($B318:$B$3247),0))  ),$Z316
)</f>
        <v>GA08V1499</v>
      </c>
      <c r="AA317" s="140" t="str" cm="1">
        <f t="array" ref="AA317">IF(
ISNUMBER(FIND("A",$C317)),
$C317 &amp; IF(ISNUMBER(FIND("A",     INDEX($C318:$C$3247,MATCH(FALSE,ISBLANK($C318:$C$3247),0)))),"", INDEX($C318:$C$3247,MATCH(FALSE,ISBLANK($C318:$C$3247),0))  ),$AA316
)</f>
        <v>MB 40A</v>
      </c>
      <c r="AB317" s="90" t="e">
        <f>_xlfn.IFNA(VLOOKUP(MBSchedule[[#This Row],[ow]], ETMRoutes, 3, FALSE),VLOOKUP(MBSchedule[[#This Row],[re]], ETMRoutes, 3, FALSE))</f>
        <v>#REF!</v>
      </c>
      <c r="AC31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31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317" s="90" t="str">
        <f>IF(ISNA(VLOOKUP(MBSchedule[[#This Row],[ow]], ETMRoutes, 3, FALSE)),IF(ISNA(VLOOKUP(MBSchedule[[#This Row],[re]], ETMRoutes, 3, FALSE)),"U","R"), "O")</f>
        <v>O</v>
      </c>
    </row>
    <row r="318" spans="1:31">
      <c r="A318" s="104" t="str">
        <f t="shared" si="4"/>
        <v>MRG</v>
      </c>
      <c r="B318" s="90"/>
      <c r="C318" s="90"/>
      <c r="D318" s="140" t="str">
        <f>_xlfn.IFNA(VLOOKUP(MBSchedule[[#This Row],[From-a]],Loc2Code,2,FALSE),"")</f>
        <v>MRG</v>
      </c>
      <c r="E318" s="140" t="str">
        <f>_xlfn.IFNA(VLOOKUP(MBSchedule[[#This Row],[Via-a]],Loc2Code,2,FALSE),"")</f>
        <v>CUN</v>
      </c>
      <c r="F318" s="140" t="str">
        <f>_xlfn.IFNA(VLOOKUP(MBSchedule[[#This Row],[To-a]],Loc2Code,2,FALSE),"")</f>
        <v>CNC</v>
      </c>
      <c r="G318" s="140" t="str">
        <f>_xlfn.IFNA(VLOOKUP(MBSchedule[[#This Row],[From Code]],Code2Loc,2,FALSE),"")</f>
        <v>MARGAO</v>
      </c>
      <c r="H318" s="140" t="str">
        <f>_xlfn.IFNA(VLOOKUP(MBSchedule[[#This Row],[Via1 Code]],Code2Loc,2,FALSE),"")</f>
        <v>CUNCOLIM</v>
      </c>
      <c r="I318" s="140" t="str">
        <f>_xlfn.IFNA(VLOOKUP(MBSchedule[[#This Row],[Destination Code]],Code2Loc,2,FALSE),"")</f>
        <v>CANACONA</v>
      </c>
      <c r="J318" s="122">
        <f>TIME(TRUNC(MBSchedule[[#This Row],[Dept.]]),60*(MBSchedule[[#This Row],[Dept.]]-TRUNC(MBSchedule[[#This Row],[Dept.]]))/0.6,0)</f>
        <v>0.37152777777777773</v>
      </c>
      <c r="K318" s="122" t="str">
        <f>IF(ISBLANK(MBSchedule[[#This Row],[Via Dep]]),"", TIME(TRUNC(MBSchedule[[#This Row],[Via Dep]]),60*(MBSchedule[[#This Row],[Via Dep]]-TRUNC(MBSchedule[[#This Row],[Via Dep]]))/0.6,0))</f>
        <v/>
      </c>
      <c r="L318" s="122">
        <f>IF(ISBLANK(MBSchedule[[#This Row],[Arrv.]]),"", TIME(TRUNC(MBSchedule[[#This Row],[Arrv.]]),60*(MBSchedule[[#This Row],[Arrv.]]-TRUNC(MBSchedule[[#This Row],[Arrv.]]))/0.6,0))</f>
        <v>0.42708333333333331</v>
      </c>
      <c r="M318" s="90" t="s">
        <v>26</v>
      </c>
      <c r="N318" s="90" t="s">
        <v>25</v>
      </c>
      <c r="O318" s="90" t="s">
        <v>23</v>
      </c>
      <c r="P318" s="152">
        <v>37</v>
      </c>
      <c r="Q318" s="123">
        <v>8.5500000000000007</v>
      </c>
      <c r="R318" s="90"/>
      <c r="S318" s="123">
        <v>10.15</v>
      </c>
      <c r="T318" s="152"/>
      <c r="U318" s="152"/>
      <c r="V318" s="152"/>
      <c r="W318" s="152"/>
      <c r="X318" s="90"/>
      <c r="Y318" s="98"/>
      <c r="Z318" s="141" t="str" cm="1">
        <f t="array" ref="Z318">IF(
ISNUMBER(FIND("A",$B318)),
$B318 &amp; IF(ISNUMBER(FIND("A",     INDEX($B319:$B$3247,MATCH(FALSE,ISBLANK($B319:$B$3247),0)))),"", INDEX($B319:$B$3247,MATCH(FALSE,ISBLANK($B319:$B$3247),0))  ),$Z317
)</f>
        <v>GA08V1499</v>
      </c>
      <c r="AA318" s="140" t="str" cm="1">
        <f t="array" ref="AA318">IF(
ISNUMBER(FIND("A",$C318)),
$C318 &amp; IF(ISNUMBER(FIND("A",     INDEX($C319:$C$3247,MATCH(FALSE,ISBLANK($C319:$C$3247),0)))),"", INDEX($C319:$C$3247,MATCH(FALSE,ISBLANK($C319:$C$3247),0))  ),$AA317
)</f>
        <v>MB 40A</v>
      </c>
      <c r="AB318" s="90" t="e">
        <f>_xlfn.IFNA(VLOOKUP(MBSchedule[[#This Row],[ow]], ETMRoutes, 3, FALSE),VLOOKUP(MBSchedule[[#This Row],[re]], ETMRoutes, 3, FALSE))</f>
        <v>#REF!</v>
      </c>
      <c r="AC31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31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318" s="90" t="str">
        <f>IF(ISNA(VLOOKUP(MBSchedule[[#This Row],[ow]], ETMRoutes, 3, FALSE)),IF(ISNA(VLOOKUP(MBSchedule[[#This Row],[re]], ETMRoutes, 3, FALSE)),"U","R"), "O")</f>
        <v>O</v>
      </c>
    </row>
    <row r="319" spans="1:31">
      <c r="A319" s="104" t="str">
        <f t="shared" si="4"/>
        <v>MRG</v>
      </c>
      <c r="B319" s="90"/>
      <c r="C319" s="90"/>
      <c r="D319" s="140" t="str">
        <f>_xlfn.IFNA(VLOOKUP(MBSchedule[[#This Row],[From-a]],Loc2Code,2,FALSE),"")</f>
        <v>CNC</v>
      </c>
      <c r="E319" s="140" t="str">
        <f>_xlfn.IFNA(VLOOKUP(MBSchedule[[#This Row],[Via-a]],Loc2Code,2,FALSE),"")</f>
        <v>CUN</v>
      </c>
      <c r="F319" s="140" t="str">
        <f>_xlfn.IFNA(VLOOKUP(MBSchedule[[#This Row],[To-a]],Loc2Code,2,FALSE),"")</f>
        <v>MRG</v>
      </c>
      <c r="G319" s="140" t="str">
        <f>_xlfn.IFNA(VLOOKUP(MBSchedule[[#This Row],[From Code]],Code2Loc,2,FALSE),"")</f>
        <v>CANACONA</v>
      </c>
      <c r="H319" s="140" t="str">
        <f>_xlfn.IFNA(VLOOKUP(MBSchedule[[#This Row],[Via1 Code]],Code2Loc,2,FALSE),"")</f>
        <v>CUNCOLIM</v>
      </c>
      <c r="I319" s="140" t="str">
        <f>_xlfn.IFNA(VLOOKUP(MBSchedule[[#This Row],[Destination Code]],Code2Loc,2,FALSE),"")</f>
        <v>MARGAO</v>
      </c>
      <c r="J319" s="122">
        <f>TIME(TRUNC(MBSchedule[[#This Row],[Dept.]]),60*(MBSchedule[[#This Row],[Dept.]]-TRUNC(MBSchedule[[#This Row],[Dept.]]))/0.6,0)</f>
        <v>0.46875</v>
      </c>
      <c r="K319" s="122" t="str">
        <f>IF(ISBLANK(MBSchedule[[#This Row],[Via Dep]]),"", TIME(TRUNC(MBSchedule[[#This Row],[Via Dep]]),60*(MBSchedule[[#This Row],[Via Dep]]-TRUNC(MBSchedule[[#This Row],[Via Dep]]))/0.6,0))</f>
        <v/>
      </c>
      <c r="L319" s="122">
        <f>IF(ISBLANK(MBSchedule[[#This Row],[Arrv.]]),"", TIME(TRUNC(MBSchedule[[#This Row],[Arrv.]]),60*(MBSchedule[[#This Row],[Arrv.]]-TRUNC(MBSchedule[[#This Row],[Arrv.]]))/0.6,0))</f>
        <v>0.52083333333333337</v>
      </c>
      <c r="M319" s="90" t="s">
        <v>23</v>
      </c>
      <c r="N319" s="90" t="s">
        <v>25</v>
      </c>
      <c r="O319" s="90" t="s">
        <v>26</v>
      </c>
      <c r="P319" s="152">
        <v>37</v>
      </c>
      <c r="Q319" s="123">
        <v>11.15</v>
      </c>
      <c r="R319" s="90"/>
      <c r="S319" s="123">
        <v>12.3</v>
      </c>
      <c r="T319" s="152"/>
      <c r="U319" s="152"/>
      <c r="V319" s="152"/>
      <c r="W319" s="152"/>
      <c r="X319" s="90"/>
      <c r="Y319" s="92"/>
      <c r="Z319" s="142" t="str" cm="1">
        <f t="array" ref="Z319">IF(
ISNUMBER(FIND("A",$B319)),
$B319 &amp; IF(ISNUMBER(FIND("A",     INDEX($B320:$B$3247,MATCH(FALSE,ISBLANK($B320:$B$3247),0)))),"", INDEX($B320:$B$3247,MATCH(FALSE,ISBLANK($B320:$B$3247),0))  ),$Z318
)</f>
        <v>GA08V1499</v>
      </c>
      <c r="AA319" s="140" t="str" cm="1">
        <f t="array" ref="AA319">IF(
ISNUMBER(FIND("A",$C319)),
$C319 &amp; IF(ISNUMBER(FIND("A",     INDEX($C320:$C$3247,MATCH(FALSE,ISBLANK($C320:$C$3247),0)))),"", INDEX($C320:$C$3247,MATCH(FALSE,ISBLANK($C320:$C$3247),0))  ),$AA318
)</f>
        <v>MB 40A</v>
      </c>
      <c r="AB319" s="90" t="e">
        <f>_xlfn.IFNA(VLOOKUP(MBSchedule[[#This Row],[ow]], ETMRoutes, 3, FALSE),VLOOKUP(MBSchedule[[#This Row],[re]], ETMRoutes, 3, FALSE))</f>
        <v>#REF!</v>
      </c>
      <c r="AC31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31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319" s="90" t="str">
        <f>IF(ISNA(VLOOKUP(MBSchedule[[#This Row],[ow]], ETMRoutes, 3, FALSE)),IF(ISNA(VLOOKUP(MBSchedule[[#This Row],[re]], ETMRoutes, 3, FALSE)),"U","R"), "O")</f>
        <v>O</v>
      </c>
    </row>
    <row r="320" spans="1:31" ht="15.75" customHeight="1">
      <c r="A320" s="104" t="str">
        <f t="shared" si="4"/>
        <v>MRG</v>
      </c>
      <c r="B320" s="90"/>
      <c r="C320" s="90"/>
      <c r="D320" s="140" t="str">
        <f>_xlfn.IFNA(VLOOKUP(MBSchedule[[#This Row],[From-a]],Loc2Code,2,FALSE),"")</f>
        <v>MRG</v>
      </c>
      <c r="E320" s="140" t="str">
        <f>_xlfn.IFNA(VLOOKUP(MBSchedule[[#This Row],[Via-a]],Loc2Code,2,FALSE),"")</f>
        <v>CUN</v>
      </c>
      <c r="F320" s="140" t="str">
        <f>_xlfn.IFNA(VLOOKUP(MBSchedule[[#This Row],[To-a]],Loc2Code,2,FALSE),"")</f>
        <v>CNC</v>
      </c>
      <c r="G320" s="140" t="str">
        <f>_xlfn.IFNA(VLOOKUP(MBSchedule[[#This Row],[From Code]],Code2Loc,2,FALSE),"")</f>
        <v>MARGAO</v>
      </c>
      <c r="H320" s="140" t="str">
        <f>_xlfn.IFNA(VLOOKUP(MBSchedule[[#This Row],[Via1 Code]],Code2Loc,2,FALSE),"")</f>
        <v>CUNCOLIM</v>
      </c>
      <c r="I320" s="140" t="str">
        <f>_xlfn.IFNA(VLOOKUP(MBSchedule[[#This Row],[Destination Code]],Code2Loc,2,FALSE),"")</f>
        <v>CANACONA</v>
      </c>
      <c r="J320" s="122">
        <f>TIME(TRUNC(MBSchedule[[#This Row],[Dept.]]),60*(MBSchedule[[#This Row],[Dept.]]-TRUNC(MBSchedule[[#This Row],[Dept.]]))/0.6,0)</f>
        <v>0.53125</v>
      </c>
      <c r="K320" s="122" t="str">
        <f>IF(ISBLANK(MBSchedule[[#This Row],[Via Dep]]),"", TIME(TRUNC(MBSchedule[[#This Row],[Via Dep]]),60*(MBSchedule[[#This Row],[Via Dep]]-TRUNC(MBSchedule[[#This Row],[Via Dep]]))/0.6,0))</f>
        <v/>
      </c>
      <c r="L320" s="122">
        <f>IF(ISBLANK(MBSchedule[[#This Row],[Arrv.]]),"", TIME(TRUNC(MBSchedule[[#This Row],[Arrv.]]),60*(MBSchedule[[#This Row],[Arrv.]]-TRUNC(MBSchedule[[#This Row],[Arrv.]]))/0.6,0))</f>
        <v>0.58333333333333337</v>
      </c>
      <c r="M320" s="90" t="s">
        <v>26</v>
      </c>
      <c r="N320" s="90" t="s">
        <v>25</v>
      </c>
      <c r="O320" s="90" t="s">
        <v>23</v>
      </c>
      <c r="P320" s="152">
        <v>37</v>
      </c>
      <c r="Q320" s="123">
        <v>12.45</v>
      </c>
      <c r="R320" s="90"/>
      <c r="S320" s="123">
        <v>14</v>
      </c>
      <c r="T320" s="152"/>
      <c r="U320" s="152"/>
      <c r="V320" s="152"/>
      <c r="W320" s="153"/>
      <c r="X320" s="90"/>
      <c r="Y320" s="101"/>
      <c r="Z320" s="143" t="str" cm="1">
        <f t="array" ref="Z320">IF(
ISNUMBER(FIND("A",$B320)),
$B320 &amp; IF(ISNUMBER(FIND("A",     INDEX($B321:$B$3247,MATCH(FALSE,ISBLANK($B321:$B$3247),0)))),"", INDEX($B321:$B$3247,MATCH(FALSE,ISBLANK($B321:$B$3247),0))  ),$Z319
)</f>
        <v>GA08V1499</v>
      </c>
      <c r="AA320" s="140" t="str" cm="1">
        <f t="array" ref="AA320">IF(
ISNUMBER(FIND("A",$C320)),
$C320 &amp; IF(ISNUMBER(FIND("A",     INDEX($C321:$C$3247,MATCH(FALSE,ISBLANK($C321:$C$3247),0)))),"", INDEX($C321:$C$3247,MATCH(FALSE,ISBLANK($C321:$C$3247),0))  ),$AA319
)</f>
        <v>MB 40A</v>
      </c>
      <c r="AB320" s="90" t="e">
        <f>_xlfn.IFNA(VLOOKUP(MBSchedule[[#This Row],[ow]], ETMRoutes, 3, FALSE),VLOOKUP(MBSchedule[[#This Row],[re]], ETMRoutes, 3, FALSE))</f>
        <v>#REF!</v>
      </c>
      <c r="AC32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32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320" s="90" t="str">
        <f>IF(ISNA(VLOOKUP(MBSchedule[[#This Row],[ow]], ETMRoutes, 3, FALSE)),IF(ISNA(VLOOKUP(MBSchedule[[#This Row],[re]], ETMRoutes, 3, FALSE)),"U","R"), "O")</f>
        <v>O</v>
      </c>
    </row>
    <row r="321" spans="1:31">
      <c r="A321" s="104" t="str">
        <f t="shared" si="4"/>
        <v>MRG</v>
      </c>
      <c r="B321" s="90"/>
      <c r="C321" s="90"/>
      <c r="D321" s="140" t="str">
        <f>_xlfn.IFNA(VLOOKUP(MBSchedule[[#This Row],[From-a]],Loc2Code,2,FALSE),"")</f>
        <v>CNC</v>
      </c>
      <c r="E321" s="140" t="str">
        <f>_xlfn.IFNA(VLOOKUP(MBSchedule[[#This Row],[Via-a]],Loc2Code,2,FALSE),"")</f>
        <v/>
      </c>
      <c r="F321" s="140" t="str">
        <f>_xlfn.IFNA(VLOOKUP(MBSchedule[[#This Row],[To-a]],Loc2Code,2,FALSE),"")</f>
        <v>PLM</v>
      </c>
      <c r="G321" s="140" t="str">
        <f>_xlfn.IFNA(VLOOKUP(MBSchedule[[#This Row],[From Code]],Code2Loc,2,FALSE),"")</f>
        <v>CANACONA</v>
      </c>
      <c r="H321" s="140" t="str">
        <f>_xlfn.IFNA(VLOOKUP(MBSchedule[[#This Row],[Via1 Code]],Code2Loc,2,FALSE),"")</f>
        <v/>
      </c>
      <c r="I321" s="140" t="str">
        <f>_xlfn.IFNA(VLOOKUP(MBSchedule[[#This Row],[Destination Code]],Code2Loc,2,FALSE),"")</f>
        <v>PALOLEM</v>
      </c>
      <c r="J321" s="122">
        <f>TIME(TRUNC(MBSchedule[[#This Row],[Dept.]]),60*(MBSchedule[[#This Row],[Dept.]]-TRUNC(MBSchedule[[#This Row],[Dept.]]))/0.6,0)</f>
        <v>0.625</v>
      </c>
      <c r="K321" s="122" t="str">
        <f>IF(ISBLANK(MBSchedule[[#This Row],[Via Dep]]),"", TIME(TRUNC(MBSchedule[[#This Row],[Via Dep]]),60*(MBSchedule[[#This Row],[Via Dep]]-TRUNC(MBSchedule[[#This Row],[Via Dep]]))/0.6,0))</f>
        <v/>
      </c>
      <c r="L321" s="122">
        <f>IF(ISBLANK(MBSchedule[[#This Row],[Arrv.]]),"", TIME(TRUNC(MBSchedule[[#This Row],[Arrv.]]),60*(MBSchedule[[#This Row],[Arrv.]]-TRUNC(MBSchedule[[#This Row],[Arrv.]]))/0.6,0))</f>
        <v>0.63194444444444442</v>
      </c>
      <c r="M321" s="90" t="s">
        <v>23</v>
      </c>
      <c r="N321" s="90"/>
      <c r="O321" s="90" t="s">
        <v>72</v>
      </c>
      <c r="P321" s="152">
        <v>4</v>
      </c>
      <c r="Q321" s="123">
        <v>15</v>
      </c>
      <c r="R321" s="90"/>
      <c r="S321" s="123">
        <v>15.1</v>
      </c>
      <c r="T321" s="152"/>
      <c r="U321" s="152"/>
      <c r="V321" s="152"/>
      <c r="W321" s="152"/>
      <c r="X321" s="90"/>
      <c r="Y321" s="101"/>
      <c r="Z321" s="143" t="str" cm="1">
        <f t="array" ref="Z321">IF(
ISNUMBER(FIND("A",$B321)),
$B321 &amp; IF(ISNUMBER(FIND("A",     INDEX($B322:$B$3247,MATCH(FALSE,ISBLANK($B322:$B$3247),0)))),"", INDEX($B322:$B$3247,MATCH(FALSE,ISBLANK($B322:$B$3247),0))  ),$Z320
)</f>
        <v>GA08V1499</v>
      </c>
      <c r="AA321" s="140" t="str" cm="1">
        <f t="array" ref="AA321">IF(
ISNUMBER(FIND("A",$C321)),
$C321 &amp; IF(ISNUMBER(FIND("A",     INDEX($C322:$C$3247,MATCH(FALSE,ISBLANK($C322:$C$3247),0)))),"", INDEX($C322:$C$3247,MATCH(FALSE,ISBLANK($C322:$C$3247),0))  ),$AA320
)</f>
        <v>MB 40A</v>
      </c>
      <c r="AB321" s="90" t="e">
        <f>_xlfn.IFNA(VLOOKUP(MBSchedule[[#This Row],[ow]], ETMRoutes, 3, FALSE),VLOOKUP(MBSchedule[[#This Row],[re]], ETMRoutes, 3, FALSE))</f>
        <v>#REF!</v>
      </c>
      <c r="AC32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MRG:*:PLM-*CNC*</v>
      </c>
      <c r="AD32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MRG:*:CNC-*PLM*</v>
      </c>
      <c r="AE321" s="90" t="str">
        <f>IF(ISNA(VLOOKUP(MBSchedule[[#This Row],[ow]], ETMRoutes, 3, FALSE)),IF(ISNA(VLOOKUP(MBSchedule[[#This Row],[re]], ETMRoutes, 3, FALSE)),"U","R"), "O")</f>
        <v>O</v>
      </c>
    </row>
    <row r="322" spans="1:31">
      <c r="A322" s="104" t="str">
        <f t="shared" si="4"/>
        <v>MRG</v>
      </c>
      <c r="B322" s="90"/>
      <c r="C322" s="90"/>
      <c r="D322" s="140" t="str">
        <f>_xlfn.IFNA(VLOOKUP(MBSchedule[[#This Row],[From-a]],Loc2Code,2,FALSE),"")</f>
        <v>PLM</v>
      </c>
      <c r="E322" s="140" t="str">
        <f>_xlfn.IFNA(VLOOKUP(MBSchedule[[#This Row],[Via-a]],Loc2Code,2,FALSE),"")</f>
        <v/>
      </c>
      <c r="F322" s="140" t="str">
        <f>_xlfn.IFNA(VLOOKUP(MBSchedule[[#This Row],[To-a]],Loc2Code,2,FALSE),"")</f>
        <v>CNC</v>
      </c>
      <c r="G322" s="140" t="str">
        <f>_xlfn.IFNA(VLOOKUP(MBSchedule[[#This Row],[From Code]],Code2Loc,2,FALSE),"")</f>
        <v>PALOLEM</v>
      </c>
      <c r="H322" s="140" t="str">
        <f>_xlfn.IFNA(VLOOKUP(MBSchedule[[#This Row],[Via1 Code]],Code2Loc,2,FALSE),"")</f>
        <v/>
      </c>
      <c r="I322" s="140" t="str">
        <f>_xlfn.IFNA(VLOOKUP(MBSchedule[[#This Row],[Destination Code]],Code2Loc,2,FALSE),"")</f>
        <v>CANACONA</v>
      </c>
      <c r="J322" s="122">
        <f>TIME(TRUNC(MBSchedule[[#This Row],[Dept.]]),60*(MBSchedule[[#This Row],[Dept.]]-TRUNC(MBSchedule[[#This Row],[Dept.]]))/0.6,0)</f>
        <v>0.63194444444444442</v>
      </c>
      <c r="K322" s="122" t="str">
        <f>IF(ISBLANK(MBSchedule[[#This Row],[Via Dep]]),"", TIME(TRUNC(MBSchedule[[#This Row],[Via Dep]]),60*(MBSchedule[[#This Row],[Via Dep]]-TRUNC(MBSchedule[[#This Row],[Via Dep]]))/0.6,0))</f>
        <v/>
      </c>
      <c r="L322" s="122">
        <f>IF(ISBLANK(MBSchedule[[#This Row],[Arrv.]]),"", TIME(TRUNC(MBSchedule[[#This Row],[Arrv.]]),60*(MBSchedule[[#This Row],[Arrv.]]-TRUNC(MBSchedule[[#This Row],[Arrv.]]))/0.6,0))</f>
        <v>0.64583333333333337</v>
      </c>
      <c r="M322" s="90" t="s">
        <v>72</v>
      </c>
      <c r="N322" s="90"/>
      <c r="O322" s="90" t="s">
        <v>23</v>
      </c>
      <c r="P322" s="152">
        <v>4</v>
      </c>
      <c r="Q322" s="123">
        <v>15.1</v>
      </c>
      <c r="R322" s="90"/>
      <c r="S322" s="123">
        <v>15.3</v>
      </c>
      <c r="T322" s="152"/>
      <c r="U322" s="152"/>
      <c r="V322" s="152"/>
      <c r="W322" s="152"/>
      <c r="X322" s="90"/>
      <c r="Y322" s="101"/>
      <c r="Z322" s="143" t="str" cm="1">
        <f t="array" ref="Z322">IF(
ISNUMBER(FIND("A",$B322)),
$B322 &amp; IF(ISNUMBER(FIND("A",     INDEX($B323:$B$3247,MATCH(FALSE,ISBLANK($B323:$B$3247),0)))),"", INDEX($B323:$B$3247,MATCH(FALSE,ISBLANK($B323:$B$3247),0))  ),$Z321
)</f>
        <v>GA08V1499</v>
      </c>
      <c r="AA322" s="140" t="str" cm="1">
        <f t="array" ref="AA322">IF(
ISNUMBER(FIND("A",$C322)),
$C322 &amp; IF(ISNUMBER(FIND("A",     INDEX($C323:$C$3247,MATCH(FALSE,ISBLANK($C323:$C$3247),0)))),"", INDEX($C323:$C$3247,MATCH(FALSE,ISBLANK($C323:$C$3247),0))  ),$AA321
)</f>
        <v>MB 40A</v>
      </c>
      <c r="AB322" s="90" t="e">
        <f>_xlfn.IFNA(VLOOKUP(MBSchedule[[#This Row],[ow]], ETMRoutes, 3, FALSE),VLOOKUP(MBSchedule[[#This Row],[re]], ETMRoutes, 3, FALSE))</f>
        <v>#REF!</v>
      </c>
      <c r="AC32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D32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E322" s="90" t="str">
        <f>IF(ISNA(VLOOKUP(MBSchedule[[#This Row],[ow]], ETMRoutes, 3, FALSE)),IF(ISNA(VLOOKUP(MBSchedule[[#This Row],[re]], ETMRoutes, 3, FALSE)),"U","R"), "O")</f>
        <v>O</v>
      </c>
    </row>
    <row r="323" spans="1:31">
      <c r="A323" s="104" t="str">
        <f t="shared" ref="A323:A386" si="5">"MRG"</f>
        <v>MRG</v>
      </c>
      <c r="B323" s="90"/>
      <c r="C323" s="90"/>
      <c r="D323" s="140" t="str">
        <f>_xlfn.IFNA(VLOOKUP(MBSchedule[[#This Row],[From-a]],Loc2Code,2,FALSE),"")</f>
        <v>CNC</v>
      </c>
      <c r="E323" s="140" t="str">
        <f>_xlfn.IFNA(VLOOKUP(MBSchedule[[#This Row],[Via-a]],Loc2Code,2,FALSE),"")</f>
        <v>CUN</v>
      </c>
      <c r="F323" s="140" t="str">
        <f>_xlfn.IFNA(VLOOKUP(MBSchedule[[#This Row],[To-a]],Loc2Code,2,FALSE),"")</f>
        <v>MRG</v>
      </c>
      <c r="G323" s="140" t="str">
        <f>_xlfn.IFNA(VLOOKUP(MBSchedule[[#This Row],[From Code]],Code2Loc,2,FALSE),"")</f>
        <v>CANACONA</v>
      </c>
      <c r="H323" s="140" t="str">
        <f>_xlfn.IFNA(VLOOKUP(MBSchedule[[#This Row],[Via1 Code]],Code2Loc,2,FALSE),"")</f>
        <v>CUNCOLIM</v>
      </c>
      <c r="I323" s="140" t="str">
        <f>_xlfn.IFNA(VLOOKUP(MBSchedule[[#This Row],[Destination Code]],Code2Loc,2,FALSE),"")</f>
        <v>MARGAO</v>
      </c>
      <c r="J323" s="122">
        <f>TIME(TRUNC(MBSchedule[[#This Row],[Dept.]]),60*(MBSchedule[[#This Row],[Dept.]]-TRUNC(MBSchedule[[#This Row],[Dept.]]))/0.6,0)</f>
        <v>0.64583333333333337</v>
      </c>
      <c r="K323" s="122" t="str">
        <f>IF(ISBLANK(MBSchedule[[#This Row],[Via Dep]]),"", TIME(TRUNC(MBSchedule[[#This Row],[Via Dep]]),60*(MBSchedule[[#This Row],[Via Dep]]-TRUNC(MBSchedule[[#This Row],[Via Dep]]))/0.6,0))</f>
        <v/>
      </c>
      <c r="L323" s="122">
        <f>IF(ISBLANK(MBSchedule[[#This Row],[Arrv.]]),"", TIME(TRUNC(MBSchedule[[#This Row],[Arrv.]]),60*(MBSchedule[[#This Row],[Arrv.]]-TRUNC(MBSchedule[[#This Row],[Arrv.]]))/0.6,0))</f>
        <v>0.69791666666666663</v>
      </c>
      <c r="M323" s="90" t="s">
        <v>23</v>
      </c>
      <c r="N323" s="90" t="s">
        <v>25</v>
      </c>
      <c r="O323" s="90" t="s">
        <v>26</v>
      </c>
      <c r="P323" s="152">
        <v>37</v>
      </c>
      <c r="Q323" s="123">
        <v>15.3</v>
      </c>
      <c r="R323" s="90"/>
      <c r="S323" s="123">
        <v>16.45</v>
      </c>
      <c r="T323" s="152"/>
      <c r="U323" s="152"/>
      <c r="V323" s="152"/>
      <c r="W323" s="152"/>
      <c r="X323" s="90"/>
      <c r="Y323" s="92" t="s">
        <v>45</v>
      </c>
      <c r="Z323" s="142" t="str" cm="1">
        <f t="array" ref="Z323">IF(
ISNUMBER(FIND("A",$B323)),
$B323 &amp; IF(ISNUMBER(FIND("A",     INDEX($B324:$B$3247,MATCH(FALSE,ISBLANK($B324:$B$3247),0)))),"", INDEX($B324:$B$3247,MATCH(FALSE,ISBLANK($B324:$B$3247),0))  ),$Z322
)</f>
        <v>GA08V1499</v>
      </c>
      <c r="AA323" s="140" t="str" cm="1">
        <f t="array" ref="AA323">IF(
ISNUMBER(FIND("A",$C323)),
$C323 &amp; IF(ISNUMBER(FIND("A",     INDEX($C324:$C$3247,MATCH(FALSE,ISBLANK($C324:$C$3247),0)))),"", INDEX($C324:$C$3247,MATCH(FALSE,ISBLANK($C324:$C$3247),0))  ),$AA322
)</f>
        <v>MB 40A</v>
      </c>
      <c r="AB323" s="90" t="e">
        <f>_xlfn.IFNA(VLOOKUP(MBSchedule[[#This Row],[ow]], ETMRoutes, 3, FALSE),VLOOKUP(MBSchedule[[#This Row],[re]], ETMRoutes, 3, FALSE))</f>
        <v>#REF!</v>
      </c>
      <c r="AC32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32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323" s="90" t="str">
        <f>IF(ISNA(VLOOKUP(MBSchedule[[#This Row],[ow]], ETMRoutes, 3, FALSE)),IF(ISNA(VLOOKUP(MBSchedule[[#This Row],[re]], ETMRoutes, 3, FALSE)),"U","R"), "O")</f>
        <v>O</v>
      </c>
    </row>
    <row r="324" spans="1:31">
      <c r="A324" s="104" t="str">
        <f t="shared" si="5"/>
        <v>MRG</v>
      </c>
      <c r="B324" s="90"/>
      <c r="C324" s="90"/>
      <c r="D324" s="140" t="str">
        <f>_xlfn.IFNA(VLOOKUP(MBSchedule[[#This Row],[From-a]],Loc2Code,2,FALSE),"")</f>
        <v>MRG</v>
      </c>
      <c r="E324" s="140" t="str">
        <f>_xlfn.IFNA(VLOOKUP(MBSchedule[[#This Row],[Via-a]],Loc2Code,2,FALSE),"")</f>
        <v>CNC</v>
      </c>
      <c r="F324" s="140" t="str">
        <f>_xlfn.IFNA(VLOOKUP(MBSchedule[[#This Row],[To-a]],Loc2Code,2,FALSE),"")</f>
        <v>SRI</v>
      </c>
      <c r="G324" s="140" t="str">
        <f>_xlfn.IFNA(VLOOKUP(MBSchedule[[#This Row],[From Code]],Code2Loc,2,FALSE),"")</f>
        <v>MARGAO</v>
      </c>
      <c r="H324" s="140" t="str">
        <f>_xlfn.IFNA(VLOOKUP(MBSchedule[[#This Row],[Via1 Code]],Code2Loc,2,FALSE),"")</f>
        <v>CANACONA</v>
      </c>
      <c r="I324" s="140" t="str">
        <f>_xlfn.IFNA(VLOOKUP(MBSchedule[[#This Row],[Destination Code]],Code2Loc,2,FALSE),"")</f>
        <v>SHRISTHAL</v>
      </c>
      <c r="J324" s="122">
        <f>TIME(TRUNC(MBSchedule[[#This Row],[Dept.]]),60*(MBSchedule[[#This Row],[Dept.]]-TRUNC(MBSchedule[[#This Row],[Dept.]]))/0.6,0)</f>
        <v>0.72569444444444453</v>
      </c>
      <c r="K324" s="122" t="str">
        <f>IF(ISBLANK(MBSchedule[[#This Row],[Via Dep]]),"", TIME(TRUNC(MBSchedule[[#This Row],[Via Dep]]),60*(MBSchedule[[#This Row],[Via Dep]]-TRUNC(MBSchedule[[#This Row],[Via Dep]]))/0.6,0))</f>
        <v/>
      </c>
      <c r="L324" s="122">
        <f>IF(ISBLANK(MBSchedule[[#This Row],[Arrv.]]),"", TIME(TRUNC(MBSchedule[[#This Row],[Arrv.]]),60*(MBSchedule[[#This Row],[Arrv.]]-TRUNC(MBSchedule[[#This Row],[Arrv.]]))/0.6,0))</f>
        <v>0.79166666666666663</v>
      </c>
      <c r="M324" s="90" t="s">
        <v>26</v>
      </c>
      <c r="N324" s="90" t="s">
        <v>23</v>
      </c>
      <c r="O324" s="90" t="s">
        <v>65</v>
      </c>
      <c r="P324" s="152">
        <v>41</v>
      </c>
      <c r="Q324" s="123">
        <v>17.25</v>
      </c>
      <c r="R324" s="90"/>
      <c r="S324" s="123">
        <v>19</v>
      </c>
      <c r="T324" s="152">
        <v>1</v>
      </c>
      <c r="U324" s="152">
        <v>1</v>
      </c>
      <c r="V324" s="152"/>
      <c r="W324" s="152"/>
      <c r="X324" s="90">
        <f>SUM(P316:P324)</f>
        <v>238</v>
      </c>
      <c r="Y324" s="101" t="s">
        <v>176</v>
      </c>
      <c r="Z324" s="143" t="str" cm="1">
        <f t="array" ref="Z324">IF(
ISNUMBER(FIND("A",$B324)),
$B324 &amp; IF(ISNUMBER(FIND("A",     INDEX($B325:$B$3247,MATCH(FALSE,ISBLANK($B325:$B$3247),0)))),"", INDEX($B325:$B$3247,MATCH(FALSE,ISBLANK($B325:$B$3247),0))  ),$Z323
)</f>
        <v>GA08V1499</v>
      </c>
      <c r="AA324" s="140" t="str" cm="1">
        <f t="array" ref="AA324">IF(
ISNUMBER(FIND("A",$C324)),
$C324 &amp; IF(ISNUMBER(FIND("A",     INDEX($C325:$C$3247,MATCH(FALSE,ISBLANK($C325:$C$3247),0)))),"", INDEX($C325:$C$3247,MATCH(FALSE,ISBLANK($C325:$C$3247),0))  ),$AA323
)</f>
        <v>MB 40A</v>
      </c>
      <c r="AB324" s="90" t="e">
        <f>_xlfn.IFNA(VLOOKUP(MBSchedule[[#This Row],[ow]], ETMRoutes, 3, FALSE),VLOOKUP(MBSchedule[[#This Row],[re]], ETMRoutes, 3, FALSE))</f>
        <v>#REF!</v>
      </c>
      <c r="AC32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MRG:*:SRI-*CNC-*MRG*</v>
      </c>
      <c r="AD32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MRG:*:MRG-*CNC-*SRI*</v>
      </c>
      <c r="AE324" s="90" t="str">
        <f>IF(ISNA(VLOOKUP(MBSchedule[[#This Row],[ow]], ETMRoutes, 3, FALSE)),IF(ISNA(VLOOKUP(MBSchedule[[#This Row],[re]], ETMRoutes, 3, FALSE)),"U","R"), "O")</f>
        <v>O</v>
      </c>
    </row>
    <row r="325" spans="1:31">
      <c r="A325" s="104" t="str">
        <f t="shared" si="5"/>
        <v>MRG</v>
      </c>
      <c r="B325" s="90" t="s">
        <v>177</v>
      </c>
      <c r="C325" s="90" t="s">
        <v>178</v>
      </c>
      <c r="D325" s="140" t="str">
        <f>_xlfn.IFNA(VLOOKUP(MBSchedule[[#This Row],[From-a]],Loc2Code,2,FALSE),"")</f>
        <v/>
      </c>
      <c r="E325" s="140" t="str">
        <f>_xlfn.IFNA(VLOOKUP(MBSchedule[[#This Row],[Via-a]],Loc2Code,2,FALSE),"")</f>
        <v>CNC</v>
      </c>
      <c r="F325" s="140" t="str">
        <f>_xlfn.IFNA(VLOOKUP(MBSchedule[[#This Row],[To-a]],Loc2Code,2,FALSE),"")</f>
        <v>MRG</v>
      </c>
      <c r="G325" s="140" t="str">
        <f>_xlfn.IFNA(VLOOKUP(MBSchedule[[#This Row],[From Code]],Code2Loc,2,FALSE),"")</f>
        <v/>
      </c>
      <c r="H325" s="140" t="str">
        <f>_xlfn.IFNA(VLOOKUP(MBSchedule[[#This Row],[Via1 Code]],Code2Loc,2,FALSE),"")</f>
        <v>CANACONA</v>
      </c>
      <c r="I325" s="140" t="str">
        <f>_xlfn.IFNA(VLOOKUP(MBSchedule[[#This Row],[Destination Code]],Code2Loc,2,FALSE),"")</f>
        <v>MARGAO</v>
      </c>
      <c r="J325" s="122">
        <f>TIME(TRUNC(MBSchedule[[#This Row],[Dept.]]),60*(MBSchedule[[#This Row],[Dept.]]-TRUNC(MBSchedule[[#This Row],[Dept.]]))/0.6,0)</f>
        <v>0.29166666666666669</v>
      </c>
      <c r="K325" s="122" t="str">
        <f>IF(ISBLANK(MBSchedule[[#This Row],[Via Dep]]),"", TIME(TRUNC(MBSchedule[[#This Row],[Via Dep]]),60*(MBSchedule[[#This Row],[Via Dep]]-TRUNC(MBSchedule[[#This Row],[Via Dep]]))/0.6,0))</f>
        <v/>
      </c>
      <c r="L325" s="122">
        <f>IF(ISBLANK(MBSchedule[[#This Row],[Arrv.]]),"", TIME(TRUNC(MBSchedule[[#This Row],[Arrv.]]),60*(MBSchedule[[#This Row],[Arrv.]]-TRUNC(MBSchedule[[#This Row],[Arrv.]]))/0.6,0))</f>
        <v>0.36458333333333331</v>
      </c>
      <c r="M325" s="90" t="s">
        <v>179</v>
      </c>
      <c r="N325" s="90" t="s">
        <v>23</v>
      </c>
      <c r="O325" s="90" t="s">
        <v>26</v>
      </c>
      <c r="P325" s="152">
        <v>50</v>
      </c>
      <c r="Q325" s="123">
        <v>7</v>
      </c>
      <c r="R325" s="123"/>
      <c r="S325" s="123">
        <v>8.4499999999999993</v>
      </c>
      <c r="T325" s="152"/>
      <c r="U325" s="152"/>
      <c r="V325" s="152"/>
      <c r="W325" s="152"/>
      <c r="X325" s="90"/>
      <c r="Y325" s="98"/>
      <c r="Z325" s="141" t="str" cm="1">
        <f t="array" ref="Z325">IF(
ISNUMBER(FIND("A",$B325)),
$B325 &amp; IF(ISNUMBER(FIND("A",     INDEX($B326:$B$3247,MATCH(FALSE,ISBLANK($B326:$B$3247),0)))),"", INDEX($B326:$B$3247,MATCH(FALSE,ISBLANK($B326:$B$3247),0))  ),$Z324
)</f>
        <v>GA02T4661</v>
      </c>
      <c r="AA325" s="140" t="str" cm="1">
        <f t="array" ref="AA325">IF(
ISNUMBER(FIND("A",$C325)),
$C325 &amp; IF(ISNUMBER(FIND("A",     INDEX($C326:$C$3247,MATCH(FALSE,ISBLANK($C326:$C$3247),0)))),"", INDEX($C326:$C$3247,MATCH(FALSE,ISBLANK($C326:$C$3247),0))  ),$AA324
)</f>
        <v>MB 41A</v>
      </c>
      <c r="AB325" s="90" t="e">
        <f>_xlfn.IFNA(VLOOKUP(MBSchedule[[#This Row],[ow]], ETMRoutes, 3, FALSE),VLOOKUP(MBSchedule[[#This Row],[re]], ETMRoutes, 3, FALSE))</f>
        <v>#REF!</v>
      </c>
      <c r="AC32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D32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E325" s="90" t="str">
        <f>IF(ISNA(VLOOKUP(MBSchedule[[#This Row],[ow]], ETMRoutes, 3, FALSE)),IF(ISNA(VLOOKUP(MBSchedule[[#This Row],[re]], ETMRoutes, 3, FALSE)),"U","R"), "O")</f>
        <v>O</v>
      </c>
    </row>
    <row r="326" spans="1:31">
      <c r="A326" s="104" t="str">
        <f t="shared" si="5"/>
        <v>MRG</v>
      </c>
      <c r="B326" s="90"/>
      <c r="C326" s="90"/>
      <c r="D326" s="140" t="str">
        <f>_xlfn.IFNA(VLOOKUP(MBSchedule[[#This Row],[From-a]],Loc2Code,2,FALSE),"")</f>
        <v>MRG</v>
      </c>
      <c r="E326" s="140" t="str">
        <f>_xlfn.IFNA(VLOOKUP(MBSchedule[[#This Row],[Via-a]],Loc2Code,2,FALSE),"")</f>
        <v>CUN</v>
      </c>
      <c r="F326" s="140" t="str">
        <f>_xlfn.IFNA(VLOOKUP(MBSchedule[[#This Row],[To-a]],Loc2Code,2,FALSE),"")</f>
        <v>CNC</v>
      </c>
      <c r="G326" s="140" t="str">
        <f>_xlfn.IFNA(VLOOKUP(MBSchedule[[#This Row],[From Code]],Code2Loc,2,FALSE),"")</f>
        <v>MARGAO</v>
      </c>
      <c r="H326" s="140" t="str">
        <f>_xlfn.IFNA(VLOOKUP(MBSchedule[[#This Row],[Via1 Code]],Code2Loc,2,FALSE),"")</f>
        <v>CUNCOLIM</v>
      </c>
      <c r="I326" s="140" t="str">
        <f>_xlfn.IFNA(VLOOKUP(MBSchedule[[#This Row],[Destination Code]],Code2Loc,2,FALSE),"")</f>
        <v>CANACONA</v>
      </c>
      <c r="J326" s="122">
        <f>TIME(TRUNC(MBSchedule[[#This Row],[Dept.]]),60*(MBSchedule[[#This Row],[Dept.]]-TRUNC(MBSchedule[[#This Row],[Dept.]]))/0.6,0)</f>
        <v>0.39583333333333331</v>
      </c>
      <c r="K326" s="122" t="str">
        <f>IF(ISBLANK(MBSchedule[[#This Row],[Via Dep]]),"", TIME(TRUNC(MBSchedule[[#This Row],[Via Dep]]),60*(MBSchedule[[#This Row],[Via Dep]]-TRUNC(MBSchedule[[#This Row],[Via Dep]]))/0.6,0))</f>
        <v/>
      </c>
      <c r="L326" s="122">
        <f>IF(ISBLANK(MBSchedule[[#This Row],[Arrv.]]),"", TIME(TRUNC(MBSchedule[[#This Row],[Arrv.]]),60*(MBSchedule[[#This Row],[Arrv.]]-TRUNC(MBSchedule[[#This Row],[Arrv.]]))/0.6,0))</f>
        <v>0.45833333333333331</v>
      </c>
      <c r="M326" s="90" t="s">
        <v>26</v>
      </c>
      <c r="N326" s="90" t="s">
        <v>25</v>
      </c>
      <c r="O326" s="90" t="s">
        <v>23</v>
      </c>
      <c r="P326" s="152">
        <v>37</v>
      </c>
      <c r="Q326" s="123">
        <v>9.3000000000000007</v>
      </c>
      <c r="R326" s="90"/>
      <c r="S326" s="123">
        <v>11</v>
      </c>
      <c r="T326" s="152"/>
      <c r="U326" s="152"/>
      <c r="V326" s="152"/>
      <c r="W326" s="152"/>
      <c r="X326" s="90"/>
      <c r="Y326" s="98"/>
      <c r="Z326" s="141" t="str" cm="1">
        <f t="array" ref="Z326">IF(
ISNUMBER(FIND("A",$B326)),
$B326 &amp; IF(ISNUMBER(FIND("A",     INDEX($B327:$B$3247,MATCH(FALSE,ISBLANK($B327:$B$3247),0)))),"", INDEX($B327:$B$3247,MATCH(FALSE,ISBLANK($B327:$B$3247),0))  ),$Z325
)</f>
        <v>GA02T4661</v>
      </c>
      <c r="AA326" s="140" t="str" cm="1">
        <f t="array" ref="AA326">IF(
ISNUMBER(FIND("A",$C326)),
$C326 &amp; IF(ISNUMBER(FIND("A",     INDEX($C327:$C$3247,MATCH(FALSE,ISBLANK($C327:$C$3247),0)))),"", INDEX($C327:$C$3247,MATCH(FALSE,ISBLANK($C327:$C$3247),0))  ),$AA325
)</f>
        <v>MB 41A</v>
      </c>
      <c r="AB326" s="90" t="e">
        <f>_xlfn.IFNA(VLOOKUP(MBSchedule[[#This Row],[ow]], ETMRoutes, 3, FALSE),VLOOKUP(MBSchedule[[#This Row],[re]], ETMRoutes, 3, FALSE))</f>
        <v>#REF!</v>
      </c>
      <c r="AC32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32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326" s="90" t="str">
        <f>IF(ISNA(VLOOKUP(MBSchedule[[#This Row],[ow]], ETMRoutes, 3, FALSE)),IF(ISNA(VLOOKUP(MBSchedule[[#This Row],[re]], ETMRoutes, 3, FALSE)),"U","R"), "O")</f>
        <v>O</v>
      </c>
    </row>
    <row r="327" spans="1:31">
      <c r="A327" s="104" t="str">
        <f t="shared" si="5"/>
        <v>MRG</v>
      </c>
      <c r="B327" s="90"/>
      <c r="C327" s="90"/>
      <c r="D327" s="140" t="str">
        <f>_xlfn.IFNA(VLOOKUP(MBSchedule[[#This Row],[From-a]],Loc2Code,2,FALSE),"")</f>
        <v>CNC</v>
      </c>
      <c r="E327" s="140" t="str">
        <f>_xlfn.IFNA(VLOOKUP(MBSchedule[[#This Row],[Via-a]],Loc2Code,2,FALSE),"")</f>
        <v/>
      </c>
      <c r="F327" s="140" t="str">
        <f>_xlfn.IFNA(VLOOKUP(MBSchedule[[#This Row],[To-a]],Loc2Code,2,FALSE),"")</f>
        <v/>
      </c>
      <c r="G327" s="140" t="str">
        <f>_xlfn.IFNA(VLOOKUP(MBSchedule[[#This Row],[From Code]],Code2Loc,2,FALSE),"")</f>
        <v>CANACONA</v>
      </c>
      <c r="H327" s="140" t="str">
        <f>_xlfn.IFNA(VLOOKUP(MBSchedule[[#This Row],[Via1 Code]],Code2Loc,2,FALSE),"")</f>
        <v/>
      </c>
      <c r="I327" s="140" t="str">
        <f>_xlfn.IFNA(VLOOKUP(MBSchedule[[#This Row],[Destination Code]],Code2Loc,2,FALSE),"")</f>
        <v/>
      </c>
      <c r="J327" s="122">
        <f>TIME(TRUNC(MBSchedule[[#This Row],[Dept.]]),60*(MBSchedule[[#This Row],[Dept.]]-TRUNC(MBSchedule[[#This Row],[Dept.]]))/0.6,0)</f>
        <v>0.52083333333333337</v>
      </c>
      <c r="K327" s="122" t="str">
        <f>IF(ISBLANK(MBSchedule[[#This Row],[Via Dep]]),"", TIME(TRUNC(MBSchedule[[#This Row],[Via Dep]]),60*(MBSchedule[[#This Row],[Via Dep]]-TRUNC(MBSchedule[[#This Row],[Via Dep]]))/0.6,0))</f>
        <v/>
      </c>
      <c r="L327" s="122">
        <f>IF(ISBLANK(MBSchedule[[#This Row],[Arrv.]]),"", TIME(TRUNC(MBSchedule[[#This Row],[Arrv.]]),60*(MBSchedule[[#This Row],[Arrv.]]-TRUNC(MBSchedule[[#This Row],[Arrv.]]))/0.6,0))</f>
        <v>0.54166666666666663</v>
      </c>
      <c r="M327" s="90" t="s">
        <v>23</v>
      </c>
      <c r="N327" s="90"/>
      <c r="O327" s="90" t="s">
        <v>179</v>
      </c>
      <c r="P327" s="152">
        <v>13</v>
      </c>
      <c r="Q327" s="123">
        <v>12.3</v>
      </c>
      <c r="R327" s="90"/>
      <c r="S327" s="123">
        <v>13</v>
      </c>
      <c r="T327" s="152"/>
      <c r="U327" s="152"/>
      <c r="V327" s="152"/>
      <c r="W327" s="152"/>
      <c r="X327" s="90"/>
      <c r="Y327" s="98"/>
      <c r="Z327" s="141" t="str" cm="1">
        <f t="array" ref="Z327">IF(
ISNUMBER(FIND("A",$B327)),
$B327 &amp; IF(ISNUMBER(FIND("A",     INDEX($B328:$B$3247,MATCH(FALSE,ISBLANK($B328:$B$3247),0)))),"", INDEX($B328:$B$3247,MATCH(FALSE,ISBLANK($B328:$B$3247),0))  ),$Z326
)</f>
        <v>GA02T4661</v>
      </c>
      <c r="AA327" s="140">
        <v>0</v>
      </c>
      <c r="AB327" s="90" t="e">
        <f>_xlfn.IFNA(VLOOKUP(MBSchedule[[#This Row],[ow]], ETMRoutes, 3, FALSE),VLOOKUP(MBSchedule[[#This Row],[re]], ETMRoutes, 3, FALSE))</f>
        <v>#REF!</v>
      </c>
      <c r="AC32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D32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E327" s="90" t="str">
        <f>IF(ISNA(VLOOKUP(MBSchedule[[#This Row],[ow]], ETMRoutes, 3, FALSE)),IF(ISNA(VLOOKUP(MBSchedule[[#This Row],[re]], ETMRoutes, 3, FALSE)),"U","R"), "O")</f>
        <v>O</v>
      </c>
    </row>
    <row r="328" spans="1:31">
      <c r="A328" s="104" t="str">
        <f t="shared" si="5"/>
        <v>MRG</v>
      </c>
      <c r="B328" s="90"/>
      <c r="C328" s="90"/>
      <c r="D328" s="140" t="str">
        <f>_xlfn.IFNA(VLOOKUP(MBSchedule[[#This Row],[From-a]],Loc2Code,2,FALSE),"")</f>
        <v/>
      </c>
      <c r="E328" s="140" t="str">
        <f>_xlfn.IFNA(VLOOKUP(MBSchedule[[#This Row],[Via-a]],Loc2Code,2,FALSE),"")</f>
        <v>CNC</v>
      </c>
      <c r="F328" s="140" t="str">
        <f>_xlfn.IFNA(VLOOKUP(MBSchedule[[#This Row],[To-a]],Loc2Code,2,FALSE),"")</f>
        <v>MRG</v>
      </c>
      <c r="G328" s="140" t="str">
        <f>_xlfn.IFNA(VLOOKUP(MBSchedule[[#This Row],[From Code]],Code2Loc,2,FALSE),"")</f>
        <v/>
      </c>
      <c r="H328" s="140" t="str">
        <f>_xlfn.IFNA(VLOOKUP(MBSchedule[[#This Row],[Via1 Code]],Code2Loc,2,FALSE),"")</f>
        <v>CANACONA</v>
      </c>
      <c r="I328" s="140" t="str">
        <f>_xlfn.IFNA(VLOOKUP(MBSchedule[[#This Row],[Destination Code]],Code2Loc,2,FALSE),"")</f>
        <v>MARGAO</v>
      </c>
      <c r="J328" s="122">
        <f>TIME(TRUNC(MBSchedule[[#This Row],[Dept.]]),60*(MBSchedule[[#This Row],[Dept.]]-TRUNC(MBSchedule[[#This Row],[Dept.]]))/0.6,0)</f>
        <v>0.59375</v>
      </c>
      <c r="K328" s="122" t="str">
        <f>IF(ISBLANK(MBSchedule[[#This Row],[Via Dep]]),"", TIME(TRUNC(MBSchedule[[#This Row],[Via Dep]]),60*(MBSchedule[[#This Row],[Via Dep]]-TRUNC(MBSchedule[[#This Row],[Via Dep]]))/0.6,0))</f>
        <v/>
      </c>
      <c r="L328" s="122">
        <f>IF(ISBLANK(MBSchedule[[#This Row],[Arrv.]]),"", TIME(TRUNC(MBSchedule[[#This Row],[Arrv.]]),60*(MBSchedule[[#This Row],[Arrv.]]-TRUNC(MBSchedule[[#This Row],[Arrv.]]))/0.6,0))</f>
        <v>0.66666666666666663</v>
      </c>
      <c r="M328" s="90" t="s">
        <v>179</v>
      </c>
      <c r="N328" s="90" t="s">
        <v>23</v>
      </c>
      <c r="O328" s="90" t="s">
        <v>26</v>
      </c>
      <c r="P328" s="152">
        <v>50</v>
      </c>
      <c r="Q328" s="123">
        <v>14.15</v>
      </c>
      <c r="R328" s="90"/>
      <c r="S328" s="123">
        <v>16</v>
      </c>
      <c r="T328" s="152"/>
      <c r="U328" s="152"/>
      <c r="V328" s="152"/>
      <c r="W328" s="152"/>
      <c r="X328" s="90"/>
      <c r="Y328" s="92" t="s">
        <v>45</v>
      </c>
      <c r="Z328" s="142" t="str" cm="1">
        <f t="array" ref="Z328">IF(
ISNUMBER(FIND("A",$B328)),
$B328 &amp; IF(ISNUMBER(FIND("A",     INDEX($B329:$B$3247,MATCH(FALSE,ISBLANK($B329:$B$3247),0)))),"", INDEX($B329:$B$3247,MATCH(FALSE,ISBLANK($B329:$B$3247),0))  ),$Z327
)</f>
        <v>GA02T4661</v>
      </c>
      <c r="AA328" s="140" cm="1">
        <f t="array" ref="AA328">IF(
ISNUMBER(FIND("A",$C328)),
$C328 &amp; IF(ISNUMBER(FIND("A",     INDEX($C329:$C$3247,MATCH(FALSE,ISBLANK($C329:$C$3247),0)))),"", INDEX($C329:$C$3247,MATCH(FALSE,ISBLANK($C329:$C$3247),0))  ),$AA327
)</f>
        <v>0</v>
      </c>
      <c r="AB328" s="90" t="e">
        <f>_xlfn.IFNA(VLOOKUP(MBSchedule[[#This Row],[ow]], ETMRoutes, 3, FALSE),VLOOKUP(MBSchedule[[#This Row],[re]], ETMRoutes, 3, FALSE))</f>
        <v>#REF!</v>
      </c>
      <c r="AC32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D32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E328" s="90" t="str">
        <f>IF(ISNA(VLOOKUP(MBSchedule[[#This Row],[ow]], ETMRoutes, 3, FALSE)),IF(ISNA(VLOOKUP(MBSchedule[[#This Row],[re]], ETMRoutes, 3, FALSE)),"U","R"), "O")</f>
        <v>O</v>
      </c>
    </row>
    <row r="329" spans="1:31">
      <c r="A329" s="104" t="str">
        <f t="shared" si="5"/>
        <v>MRG</v>
      </c>
      <c r="B329" s="90"/>
      <c r="C329" s="90"/>
      <c r="D329" s="140" t="str">
        <f>_xlfn.IFNA(VLOOKUP(MBSchedule[[#This Row],[From-a]],Loc2Code,2,FALSE),"")</f>
        <v>MRG</v>
      </c>
      <c r="E329" s="140" t="str">
        <f>_xlfn.IFNA(VLOOKUP(MBSchedule[[#This Row],[Via-a]],Loc2Code,2,FALSE),"")</f>
        <v>CNC</v>
      </c>
      <c r="F329" s="140" t="str">
        <f>_xlfn.IFNA(VLOOKUP(MBSchedule[[#This Row],[To-a]],Loc2Code,2,FALSE),"")</f>
        <v/>
      </c>
      <c r="G329" s="140" t="str">
        <f>_xlfn.IFNA(VLOOKUP(MBSchedule[[#This Row],[From Code]],Code2Loc,2,FALSE),"")</f>
        <v>MARGAO</v>
      </c>
      <c r="H329" s="140" t="str">
        <f>_xlfn.IFNA(VLOOKUP(MBSchedule[[#This Row],[Via1 Code]],Code2Loc,2,FALSE),"")</f>
        <v>CANACONA</v>
      </c>
      <c r="I329" s="140" t="str">
        <f>_xlfn.IFNA(VLOOKUP(MBSchedule[[#This Row],[Destination Code]],Code2Loc,2,FALSE),"")</f>
        <v/>
      </c>
      <c r="J329" s="122">
        <f>TIME(TRUNC(MBSchedule[[#This Row],[Dept.]]),60*(MBSchedule[[#This Row],[Dept.]]-TRUNC(MBSchedule[[#This Row],[Dept.]]))/0.6,0)</f>
        <v>0.73611111111111116</v>
      </c>
      <c r="K329" s="122" t="str">
        <f>IF(ISBLANK(MBSchedule[[#This Row],[Via Dep]]),"", TIME(TRUNC(MBSchedule[[#This Row],[Via Dep]]),60*(MBSchedule[[#This Row],[Via Dep]]-TRUNC(MBSchedule[[#This Row],[Via Dep]]))/0.6,0))</f>
        <v/>
      </c>
      <c r="L329" s="122">
        <f>IF(ISBLANK(MBSchedule[[#This Row],[Arrv.]]),"", TIME(TRUNC(MBSchedule[[#This Row],[Arrv.]]),60*(MBSchedule[[#This Row],[Arrv.]]-TRUNC(MBSchedule[[#This Row],[Arrv.]]))/0.6,0))</f>
        <v>0.80902777777777779</v>
      </c>
      <c r="M329" s="90" t="s">
        <v>26</v>
      </c>
      <c r="N329" s="90" t="s">
        <v>23</v>
      </c>
      <c r="O329" s="90" t="s">
        <v>179</v>
      </c>
      <c r="P329" s="152">
        <v>50</v>
      </c>
      <c r="Q329" s="123">
        <v>17.399999999999999</v>
      </c>
      <c r="R329" s="90"/>
      <c r="S329" s="123">
        <v>19.25</v>
      </c>
      <c r="T329" s="152">
        <v>1</v>
      </c>
      <c r="U329" s="152">
        <v>1</v>
      </c>
      <c r="V329" s="152"/>
      <c r="W329" s="153"/>
      <c r="X329" s="90">
        <f>SUM(P325:P329)</f>
        <v>200</v>
      </c>
      <c r="Y329" s="101" t="s">
        <v>180</v>
      </c>
      <c r="Z329" s="143" t="str" cm="1">
        <f t="array" ref="Z329">IF(
ISNUMBER(FIND("A",$B329)),
$B329 &amp; IF(ISNUMBER(FIND("A",     INDEX($B330:$B$3247,MATCH(FALSE,ISBLANK($B330:$B$3247),0)))),"", INDEX($B330:$B$3247,MATCH(FALSE,ISBLANK($B330:$B$3247),0))  ),$Z328
)</f>
        <v>GA02T4661</v>
      </c>
      <c r="AA329" s="140" cm="1">
        <f t="array" ref="AA329">IF(
ISNUMBER(FIND("A",$C329)),
$C329 &amp; IF(ISNUMBER(FIND("A",     INDEX($C330:$C$3247,MATCH(FALSE,ISBLANK($C330:$C$3247),0)))),"", INDEX($C330:$C$3247,MATCH(FALSE,ISBLANK($C330:$C$3247),0))  ),$AA328
)</f>
        <v>0</v>
      </c>
      <c r="AB329" s="90" t="e">
        <f>_xlfn.IFNA(VLOOKUP(MBSchedule[[#This Row],[ow]], ETMRoutes, 3, FALSE),VLOOKUP(MBSchedule[[#This Row],[re]], ETMRoutes, 3, FALSE))</f>
        <v>#REF!</v>
      </c>
      <c r="AC32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D32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E329" s="90" t="str">
        <f>IF(ISNA(VLOOKUP(MBSchedule[[#This Row],[ow]], ETMRoutes, 3, FALSE)),IF(ISNA(VLOOKUP(MBSchedule[[#This Row],[re]], ETMRoutes, 3, FALSE)),"U","R"), "O")</f>
        <v>O</v>
      </c>
    </row>
    <row r="330" spans="1:31">
      <c r="A330" s="104" t="str">
        <f t="shared" si="5"/>
        <v>MRG</v>
      </c>
      <c r="B330" s="90" t="s">
        <v>181</v>
      </c>
      <c r="C330" s="90" t="s">
        <v>182</v>
      </c>
      <c r="D330" s="140" t="str">
        <f>_xlfn.IFNA(VLOOKUP(MBSchedule[[#This Row],[From-a]],Loc2Code,2,FALSE),"")</f>
        <v/>
      </c>
      <c r="E330" s="140" t="str">
        <f>_xlfn.IFNA(VLOOKUP(MBSchedule[[#This Row],[Via-a]],Loc2Code,2,FALSE),"")</f>
        <v/>
      </c>
      <c r="F330" s="140" t="str">
        <f>_xlfn.IFNA(VLOOKUP(MBSchedule[[#This Row],[To-a]],Loc2Code,2,FALSE),"")</f>
        <v>MRG</v>
      </c>
      <c r="G330" s="140" t="str">
        <f>_xlfn.IFNA(VLOOKUP(MBSchedule[[#This Row],[From Code]],Code2Loc,2,FALSE),"")</f>
        <v/>
      </c>
      <c r="H330" s="140" t="str">
        <f>_xlfn.IFNA(VLOOKUP(MBSchedule[[#This Row],[Via1 Code]],Code2Loc,2,FALSE),"")</f>
        <v/>
      </c>
      <c r="I330" s="140" t="str">
        <f>_xlfn.IFNA(VLOOKUP(MBSchedule[[#This Row],[Destination Code]],Code2Loc,2,FALSE),"")</f>
        <v>MARGAO</v>
      </c>
      <c r="J330" s="122">
        <f>TIME(TRUNC(MBSchedule[[#This Row],[Dept.]]),60*(MBSchedule[[#This Row],[Dept.]]-TRUNC(MBSchedule[[#This Row],[Dept.]]))/0.6,0)</f>
        <v>0.2951388888888889</v>
      </c>
      <c r="K330" s="122" t="str">
        <f>IF(ISBLANK(MBSchedule[[#This Row],[Via Dep]]),"", TIME(TRUNC(MBSchedule[[#This Row],[Via Dep]]),60*(MBSchedule[[#This Row],[Via Dep]]-TRUNC(MBSchedule[[#This Row],[Via Dep]]))/0.6,0))</f>
        <v/>
      </c>
      <c r="L330" s="122">
        <f>IF(ISBLANK(MBSchedule[[#This Row],[Arrv.]]),"", TIME(TRUNC(MBSchedule[[#This Row],[Arrv.]]),60*(MBSchedule[[#This Row],[Arrv.]]-TRUNC(MBSchedule[[#This Row],[Arrv.]]))/0.6,0))</f>
        <v>0.34027777777777773</v>
      </c>
      <c r="M330" s="90" t="s">
        <v>183</v>
      </c>
      <c r="N330" s="90"/>
      <c r="O330" s="90" t="s">
        <v>26</v>
      </c>
      <c r="P330" s="152">
        <v>25</v>
      </c>
      <c r="Q330" s="123">
        <v>7.05</v>
      </c>
      <c r="R330" s="123"/>
      <c r="S330" s="123">
        <v>8.1</v>
      </c>
      <c r="T330" s="152"/>
      <c r="U330" s="152"/>
      <c r="V330" s="152"/>
      <c r="W330" s="152"/>
      <c r="X330" s="90"/>
      <c r="Y330" s="98"/>
      <c r="Z330" s="141" t="str" cm="1">
        <f t="array" ref="Z330">IF(
ISNUMBER(FIND("A",$B330)),
$B330 &amp; IF(ISNUMBER(FIND("A",     INDEX($B331:$B$3247,MATCH(FALSE,ISBLANK($B331:$B$3247),0)))),"", INDEX($B331:$B$3247,MATCH(FALSE,ISBLANK($B331:$B$3247),0))  ),$Z329
)</f>
        <v>GA01U1887</v>
      </c>
      <c r="AA330" s="140" t="str" cm="1">
        <f t="array" ref="AA330">IF(
ISNUMBER(FIND("A",$C330)),
$C330 &amp; IF(ISNUMBER(FIND("A",     INDEX($C331:$C$3247,MATCH(FALSE,ISBLANK($C331:$C$3247),0)))),"", INDEX($C331:$C$3247,MATCH(FALSE,ISBLANK($C331:$C$3247),0))  ),$AA329
)</f>
        <v>MB 42A</v>
      </c>
      <c r="AB330" s="90" t="e">
        <f>_xlfn.IFNA(VLOOKUP(MBSchedule[[#This Row],[ow]], ETMRoutes, 3, FALSE),VLOOKUP(MBSchedule[[#This Row],[re]], ETMRoutes, 3, FALSE))</f>
        <v>#REF!</v>
      </c>
      <c r="AC33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MRG:*:MRG-**</v>
      </c>
      <c r="AD33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MRG:*:-*MRG*</v>
      </c>
      <c r="AE330" s="90" t="str">
        <f>IF(ISNA(VLOOKUP(MBSchedule[[#This Row],[ow]], ETMRoutes, 3, FALSE)),IF(ISNA(VLOOKUP(MBSchedule[[#This Row],[re]], ETMRoutes, 3, FALSE)),"U","R"), "O")</f>
        <v>O</v>
      </c>
    </row>
    <row r="331" spans="1:31">
      <c r="A331" s="104" t="str">
        <f t="shared" si="5"/>
        <v>MRG</v>
      </c>
      <c r="B331" s="90"/>
      <c r="C331" s="90"/>
      <c r="D331" s="140" t="str">
        <f>_xlfn.IFNA(VLOOKUP(MBSchedule[[#This Row],[From-a]],Loc2Code,2,FALSE),"")</f>
        <v>MRG</v>
      </c>
      <c r="E331" s="140" t="str">
        <f>_xlfn.IFNA(VLOOKUP(MBSchedule[[#This Row],[Via-a]],Loc2Code,2,FALSE),"")</f>
        <v>CUN</v>
      </c>
      <c r="F331" s="140" t="str">
        <f>_xlfn.IFNA(VLOOKUP(MBSchedule[[#This Row],[To-a]],Loc2Code,2,FALSE),"")</f>
        <v/>
      </c>
      <c r="G331" s="140" t="str">
        <f>_xlfn.IFNA(VLOOKUP(MBSchedule[[#This Row],[From Code]],Code2Loc,2,FALSE),"")</f>
        <v>MARGAO</v>
      </c>
      <c r="H331" s="140" t="str">
        <f>_xlfn.IFNA(VLOOKUP(MBSchedule[[#This Row],[Via1 Code]],Code2Loc,2,FALSE),"")</f>
        <v>CUNCOLIM</v>
      </c>
      <c r="I331" s="140" t="str">
        <f>_xlfn.IFNA(VLOOKUP(MBSchedule[[#This Row],[Destination Code]],Code2Loc,2,FALSE),"")</f>
        <v/>
      </c>
      <c r="J331" s="122">
        <f>TIME(TRUNC(MBSchedule[[#This Row],[Dept.]]),60*(MBSchedule[[#This Row],[Dept.]]-TRUNC(MBSchedule[[#This Row],[Dept.]]))/0.6,0)</f>
        <v>0.34375</v>
      </c>
      <c r="K331" s="122" t="str">
        <f>IF(ISBLANK(MBSchedule[[#This Row],[Via Dep]]),"", TIME(TRUNC(MBSchedule[[#This Row],[Via Dep]]),60*(MBSchedule[[#This Row],[Via Dep]]-TRUNC(MBSchedule[[#This Row],[Via Dep]]))/0.6,0))</f>
        <v/>
      </c>
      <c r="L331" s="122">
        <f>IF(ISBLANK(MBSchedule[[#This Row],[Arrv.]]),"", TIME(TRUNC(MBSchedule[[#This Row],[Arrv.]]),60*(MBSchedule[[#This Row],[Arrv.]]-TRUNC(MBSchedule[[#This Row],[Arrv.]]))/0.6,0))</f>
        <v>0.40625</v>
      </c>
      <c r="M331" s="90" t="s">
        <v>26</v>
      </c>
      <c r="N331" s="90" t="s">
        <v>25</v>
      </c>
      <c r="O331" s="90" t="s">
        <v>184</v>
      </c>
      <c r="P331" s="152">
        <v>40</v>
      </c>
      <c r="Q331" s="123">
        <v>8.15</v>
      </c>
      <c r="R331" s="90"/>
      <c r="S331" s="123">
        <v>9.4499999999999993</v>
      </c>
      <c r="T331" s="152"/>
      <c r="U331" s="152"/>
      <c r="V331" s="152"/>
      <c r="W331" s="152"/>
      <c r="X331" s="90"/>
      <c r="Y331" s="98"/>
      <c r="Z331" s="141" t="str" cm="1">
        <f t="array" ref="Z331">IF(
ISNUMBER(FIND("A",$B331)),
$B331 &amp; IF(ISNUMBER(FIND("A",     INDEX($B332:$B$3247,MATCH(FALSE,ISBLANK($B332:$B$3247),0)))),"", INDEX($B332:$B$3247,MATCH(FALSE,ISBLANK($B332:$B$3247),0))  ),$Z330
)</f>
        <v>GA01U1887</v>
      </c>
      <c r="AA331" s="140" t="str" cm="1">
        <f t="array" ref="AA331">IF(
ISNUMBER(FIND("A",$C331)),
$C331 &amp; IF(ISNUMBER(FIND("A",     INDEX($C332:$C$3247,MATCH(FALSE,ISBLANK($C332:$C$3247),0)))),"", INDEX($C332:$C$3247,MATCH(FALSE,ISBLANK($C332:$C$3247),0))  ),$AA330
)</f>
        <v>MB 42A</v>
      </c>
      <c r="AB331" s="90" t="e">
        <f>_xlfn.IFNA(VLOOKUP(MBSchedule[[#This Row],[ow]], ETMRoutes, 3, FALSE),VLOOKUP(MBSchedule[[#This Row],[re]], ETMRoutes, 3, FALSE))</f>
        <v>#REF!</v>
      </c>
      <c r="AC33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MRG:*:-*CUN-*MRG*</v>
      </c>
      <c r="AD33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MRG:*:MRG-*CUN-**</v>
      </c>
      <c r="AE331" s="90" t="str">
        <f>IF(ISNA(VLOOKUP(MBSchedule[[#This Row],[ow]], ETMRoutes, 3, FALSE)),IF(ISNA(VLOOKUP(MBSchedule[[#This Row],[re]], ETMRoutes, 3, FALSE)),"U","R"), "O")</f>
        <v>O</v>
      </c>
    </row>
    <row r="332" spans="1:31">
      <c r="A332" s="104" t="str">
        <f t="shared" si="5"/>
        <v>MRG</v>
      </c>
      <c r="B332" s="90"/>
      <c r="C332" s="90"/>
      <c r="D332" s="140" t="str">
        <f>_xlfn.IFNA(VLOOKUP(MBSchedule[[#This Row],[From-a]],Loc2Code,2,FALSE),"")</f>
        <v/>
      </c>
      <c r="E332" s="140" t="str">
        <f>_xlfn.IFNA(VLOOKUP(MBSchedule[[#This Row],[Via-a]],Loc2Code,2,FALSE),"")</f>
        <v>CUN</v>
      </c>
      <c r="F332" s="140" t="str">
        <f>_xlfn.IFNA(VLOOKUP(MBSchedule[[#This Row],[To-a]],Loc2Code,2,FALSE),"")</f>
        <v>MRG</v>
      </c>
      <c r="G332" s="140" t="str">
        <f>_xlfn.IFNA(VLOOKUP(MBSchedule[[#This Row],[From Code]],Code2Loc,2,FALSE),"")</f>
        <v/>
      </c>
      <c r="H332" s="140" t="str">
        <f>_xlfn.IFNA(VLOOKUP(MBSchedule[[#This Row],[Via1 Code]],Code2Loc,2,FALSE),"")</f>
        <v>CUNCOLIM</v>
      </c>
      <c r="I332" s="140" t="str">
        <f>_xlfn.IFNA(VLOOKUP(MBSchedule[[#This Row],[Destination Code]],Code2Loc,2,FALSE),"")</f>
        <v>MARGAO</v>
      </c>
      <c r="J332" s="122">
        <f>TIME(TRUNC(MBSchedule[[#This Row],[Dept.]]),60*(MBSchedule[[#This Row],[Dept.]]-TRUNC(MBSchedule[[#This Row],[Dept.]]))/0.6,0)</f>
        <v>0.41319444444444442</v>
      </c>
      <c r="K332" s="122" t="str">
        <f>IF(ISBLANK(MBSchedule[[#This Row],[Via Dep]]),"", TIME(TRUNC(MBSchedule[[#This Row],[Via Dep]]),60*(MBSchedule[[#This Row],[Via Dep]]-TRUNC(MBSchedule[[#This Row],[Via Dep]]))/0.6,0))</f>
        <v/>
      </c>
      <c r="L332" s="122">
        <f>IF(ISBLANK(MBSchedule[[#This Row],[Arrv.]]),"", TIME(TRUNC(MBSchedule[[#This Row],[Arrv.]]),60*(MBSchedule[[#This Row],[Arrv.]]-TRUNC(MBSchedule[[#This Row],[Arrv.]]))/0.6,0))</f>
        <v>0.47569444444444442</v>
      </c>
      <c r="M332" s="90" t="s">
        <v>184</v>
      </c>
      <c r="N332" s="90" t="s">
        <v>25</v>
      </c>
      <c r="O332" s="90" t="s">
        <v>26</v>
      </c>
      <c r="P332" s="152">
        <v>40</v>
      </c>
      <c r="Q332" s="123">
        <v>9.5500000000000007</v>
      </c>
      <c r="R332" s="90"/>
      <c r="S332" s="123">
        <v>11.25</v>
      </c>
      <c r="T332" s="152"/>
      <c r="U332" s="152"/>
      <c r="V332" s="152"/>
      <c r="W332" s="152"/>
      <c r="X332" s="90"/>
      <c r="Y332" s="98"/>
      <c r="Z332" s="141" t="str" cm="1">
        <f t="array" ref="Z332">IF(
ISNUMBER(FIND("A",$B332)),
$B332 &amp; IF(ISNUMBER(FIND("A",     INDEX($B333:$B$3247,MATCH(FALSE,ISBLANK($B333:$B$3247),0)))),"", INDEX($B333:$B$3247,MATCH(FALSE,ISBLANK($B333:$B$3247),0))  ),$Z331
)</f>
        <v>GA01U1887</v>
      </c>
      <c r="AA332" s="140" t="str" cm="1">
        <f t="array" ref="AA332">IF(
ISNUMBER(FIND("A",$C332)),
$C332 &amp; IF(ISNUMBER(FIND("A",     INDEX($C333:$C$3247,MATCH(FALSE,ISBLANK($C333:$C$3247),0)))),"", INDEX($C333:$C$3247,MATCH(FALSE,ISBLANK($C333:$C$3247),0))  ),$AA331
)</f>
        <v>MB 42A</v>
      </c>
      <c r="AB332" s="90" t="e">
        <f>_xlfn.IFNA(VLOOKUP(MBSchedule[[#This Row],[ow]], ETMRoutes, 3, FALSE),VLOOKUP(MBSchedule[[#This Row],[re]], ETMRoutes, 3, FALSE))</f>
        <v>#REF!</v>
      </c>
      <c r="AC33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MRG:*:MRG-*CUN-**</v>
      </c>
      <c r="AD33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MRG:*:-*CUN-*MRG*</v>
      </c>
      <c r="AE332" s="90" t="str">
        <f>IF(ISNA(VLOOKUP(MBSchedule[[#This Row],[ow]], ETMRoutes, 3, FALSE)),IF(ISNA(VLOOKUP(MBSchedule[[#This Row],[re]], ETMRoutes, 3, FALSE)),"U","R"), "O")</f>
        <v>O</v>
      </c>
    </row>
    <row r="333" spans="1:31">
      <c r="A333" s="104" t="str">
        <f t="shared" si="5"/>
        <v>MRG</v>
      </c>
      <c r="B333" s="90"/>
      <c r="C333" s="90"/>
      <c r="D333" s="140" t="str">
        <f>_xlfn.IFNA(VLOOKUP(MBSchedule[[#This Row],[From-a]],Loc2Code,2,FALSE),"")</f>
        <v>MRG</v>
      </c>
      <c r="E333" s="140" t="str">
        <f>_xlfn.IFNA(VLOOKUP(MBSchedule[[#This Row],[Via-a]],Loc2Code,2,FALSE),"")</f>
        <v>CNC</v>
      </c>
      <c r="F333" s="140" t="str">
        <f>_xlfn.IFNA(VLOOKUP(MBSchedule[[#This Row],[To-a]],Loc2Code,2,FALSE),"")</f>
        <v>PLM</v>
      </c>
      <c r="G333" s="140" t="str">
        <f>_xlfn.IFNA(VLOOKUP(MBSchedule[[#This Row],[From Code]],Code2Loc,2,FALSE),"")</f>
        <v>MARGAO</v>
      </c>
      <c r="H333" s="140" t="str">
        <f>_xlfn.IFNA(VLOOKUP(MBSchedule[[#This Row],[Via1 Code]],Code2Loc,2,FALSE),"")</f>
        <v>CANACONA</v>
      </c>
      <c r="I333" s="140" t="str">
        <f>_xlfn.IFNA(VLOOKUP(MBSchedule[[#This Row],[Destination Code]],Code2Loc,2,FALSE),"")</f>
        <v>PALOLEM</v>
      </c>
      <c r="J333" s="122">
        <f>TIME(TRUNC(MBSchedule[[#This Row],[Dept.]]),60*(MBSchedule[[#This Row],[Dept.]]-TRUNC(MBSchedule[[#This Row],[Dept.]]))/0.6,0)</f>
        <v>0.49652777777777773</v>
      </c>
      <c r="K333" s="122" t="str">
        <f>IF(ISBLANK(MBSchedule[[#This Row],[Via Dep]]),"", TIME(TRUNC(MBSchedule[[#This Row],[Via Dep]]),60*(MBSchedule[[#This Row],[Via Dep]]-TRUNC(MBSchedule[[#This Row],[Via Dep]]))/0.6,0))</f>
        <v/>
      </c>
      <c r="L333" s="122">
        <f>IF(ISBLANK(MBSchedule[[#This Row],[Arrv.]]),"", TIME(TRUNC(MBSchedule[[#This Row],[Arrv.]]),60*(MBSchedule[[#This Row],[Arrv.]]-TRUNC(MBSchedule[[#This Row],[Arrv.]]))/0.6,0))</f>
        <v>0.5625</v>
      </c>
      <c r="M333" s="90" t="s">
        <v>26</v>
      </c>
      <c r="N333" s="90" t="s">
        <v>23</v>
      </c>
      <c r="O333" s="90" t="s">
        <v>72</v>
      </c>
      <c r="P333" s="152">
        <v>41</v>
      </c>
      <c r="Q333" s="123">
        <v>11.55</v>
      </c>
      <c r="R333" s="90"/>
      <c r="S333" s="123">
        <v>13.3</v>
      </c>
      <c r="T333" s="152"/>
      <c r="U333" s="152"/>
      <c r="V333" s="152"/>
      <c r="W333" s="152"/>
      <c r="X333" s="90"/>
      <c r="Y333" s="92"/>
      <c r="Z333" s="142" t="str" cm="1">
        <f t="array" ref="Z333">IF(
ISNUMBER(FIND("A",$B333)),
$B333 &amp; IF(ISNUMBER(FIND("A",     INDEX($B334:$B$3247,MATCH(FALSE,ISBLANK($B334:$B$3247),0)))),"", INDEX($B334:$B$3247,MATCH(FALSE,ISBLANK($B334:$B$3247),0))  ),$Z332
)</f>
        <v>GA01U1887</v>
      </c>
      <c r="AA333" s="140" t="str" cm="1">
        <f t="array" ref="AA333">IF(
ISNUMBER(FIND("A",$C333)),
$C333 &amp; IF(ISNUMBER(FIND("A",     INDEX($C334:$C$3247,MATCH(FALSE,ISBLANK($C334:$C$3247),0)))),"", INDEX($C334:$C$3247,MATCH(FALSE,ISBLANK($C334:$C$3247),0))  ),$AA332
)</f>
        <v>MB 42A</v>
      </c>
      <c r="AB333" s="90" t="e">
        <f>_xlfn.IFNA(VLOOKUP(MBSchedule[[#This Row],[ow]], ETMRoutes, 3, FALSE),VLOOKUP(MBSchedule[[#This Row],[re]], ETMRoutes, 3, FALSE))</f>
        <v>#REF!</v>
      </c>
      <c r="AC33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D33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E333" s="90" t="str">
        <f>IF(ISNA(VLOOKUP(MBSchedule[[#This Row],[ow]], ETMRoutes, 3, FALSE)),IF(ISNA(VLOOKUP(MBSchedule[[#This Row],[re]], ETMRoutes, 3, FALSE)),"U","R"), "O")</f>
        <v>O</v>
      </c>
    </row>
    <row r="334" spans="1:31">
      <c r="A334" s="104" t="str">
        <f t="shared" si="5"/>
        <v>MRG</v>
      </c>
      <c r="B334" s="90"/>
      <c r="C334" s="90"/>
      <c r="D334" s="140" t="str">
        <f>_xlfn.IFNA(VLOOKUP(MBSchedule[[#This Row],[From-a]],Loc2Code,2,FALSE),"")</f>
        <v>PLM</v>
      </c>
      <c r="E334" s="140" t="str">
        <f>_xlfn.IFNA(VLOOKUP(MBSchedule[[#This Row],[Via-a]],Loc2Code,2,FALSE),"")</f>
        <v>CNC</v>
      </c>
      <c r="F334" s="140" t="str">
        <f>_xlfn.IFNA(VLOOKUP(MBSchedule[[#This Row],[To-a]],Loc2Code,2,FALSE),"")</f>
        <v>MRG</v>
      </c>
      <c r="G334" s="140" t="str">
        <f>_xlfn.IFNA(VLOOKUP(MBSchedule[[#This Row],[From Code]],Code2Loc,2,FALSE),"")</f>
        <v>PALOLEM</v>
      </c>
      <c r="H334" s="140" t="str">
        <f>_xlfn.IFNA(VLOOKUP(MBSchedule[[#This Row],[Via1 Code]],Code2Loc,2,FALSE),"")</f>
        <v>CANACONA</v>
      </c>
      <c r="I334" s="140" t="str">
        <f>_xlfn.IFNA(VLOOKUP(MBSchedule[[#This Row],[Destination Code]],Code2Loc,2,FALSE),"")</f>
        <v>MARGAO</v>
      </c>
      <c r="J334" s="122">
        <f>TIME(TRUNC(MBSchedule[[#This Row],[Dept.]]),60*(MBSchedule[[#This Row],[Dept.]]-TRUNC(MBSchedule[[#This Row],[Dept.]]))/0.6,0)</f>
        <v>0.59027777777777779</v>
      </c>
      <c r="K334" s="122" t="str">
        <f>IF(ISBLANK(MBSchedule[[#This Row],[Via Dep]]),"", TIME(TRUNC(MBSchedule[[#This Row],[Via Dep]]),60*(MBSchedule[[#This Row],[Via Dep]]-TRUNC(MBSchedule[[#This Row],[Via Dep]]))/0.6,0))</f>
        <v/>
      </c>
      <c r="L334" s="122">
        <f>IF(ISBLANK(MBSchedule[[#This Row],[Arrv.]]),"", TIME(TRUNC(MBSchedule[[#This Row],[Arrv.]]),60*(MBSchedule[[#This Row],[Arrv.]]-TRUNC(MBSchedule[[#This Row],[Arrv.]]))/0.6,0))</f>
        <v>0.65625</v>
      </c>
      <c r="M334" s="90" t="s">
        <v>72</v>
      </c>
      <c r="N334" s="90" t="s">
        <v>23</v>
      </c>
      <c r="O334" s="90" t="s">
        <v>26</v>
      </c>
      <c r="P334" s="152">
        <v>41</v>
      </c>
      <c r="Q334" s="123">
        <v>14.1</v>
      </c>
      <c r="R334" s="90"/>
      <c r="S334" s="123">
        <v>15.45</v>
      </c>
      <c r="T334" s="152"/>
      <c r="U334" s="152"/>
      <c r="V334" s="152"/>
      <c r="W334" s="153"/>
      <c r="X334" s="90"/>
      <c r="Y334" s="92" t="s">
        <v>45</v>
      </c>
      <c r="Z334" s="142" t="str" cm="1">
        <f t="array" ref="Z334">IF(
ISNUMBER(FIND("A",$B334)),
$B334 &amp; IF(ISNUMBER(FIND("A",     INDEX($B335:$B$3247,MATCH(FALSE,ISBLANK($B335:$B$3247),0)))),"", INDEX($B335:$B$3247,MATCH(FALSE,ISBLANK($B335:$B$3247),0))  ),$Z333
)</f>
        <v>GA01U1887</v>
      </c>
      <c r="AA334" s="140" t="str" cm="1">
        <f t="array" ref="AA334">IF(
ISNUMBER(FIND("A",$C334)),
$C334 &amp; IF(ISNUMBER(FIND("A",     INDEX($C335:$C$3247,MATCH(FALSE,ISBLANK($C335:$C$3247),0)))),"", INDEX($C335:$C$3247,MATCH(FALSE,ISBLANK($C335:$C$3247),0))  ),$AA333
)</f>
        <v>MB 42A</v>
      </c>
      <c r="AB334" s="90" t="e">
        <f>_xlfn.IFNA(VLOOKUP(MBSchedule[[#This Row],[ow]], ETMRoutes, 3, FALSE),VLOOKUP(MBSchedule[[#This Row],[re]], ETMRoutes, 3, FALSE))</f>
        <v>#REF!</v>
      </c>
      <c r="AC33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D33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E334" s="90" t="str">
        <f>IF(ISNA(VLOOKUP(MBSchedule[[#This Row],[ow]], ETMRoutes, 3, FALSE)),IF(ISNA(VLOOKUP(MBSchedule[[#This Row],[re]], ETMRoutes, 3, FALSE)),"U","R"), "O")</f>
        <v>O</v>
      </c>
    </row>
    <row r="335" spans="1:31">
      <c r="A335" s="104" t="str">
        <f t="shared" si="5"/>
        <v>MRG</v>
      </c>
      <c r="B335" s="90"/>
      <c r="C335" s="90"/>
      <c r="D335" s="140" t="str">
        <f>_xlfn.IFNA(VLOOKUP(MBSchedule[[#This Row],[From-a]],Loc2Code,2,FALSE),"")</f>
        <v>MRG</v>
      </c>
      <c r="E335" s="140" t="str">
        <f>_xlfn.IFNA(VLOOKUP(MBSchedule[[#This Row],[Via-a]],Loc2Code,2,FALSE),"")</f>
        <v/>
      </c>
      <c r="F335" s="140" t="str">
        <f>_xlfn.IFNA(VLOOKUP(MBSchedule[[#This Row],[To-a]],Loc2Code,2,FALSE),"")</f>
        <v/>
      </c>
      <c r="G335" s="140" t="str">
        <f>_xlfn.IFNA(VLOOKUP(MBSchedule[[#This Row],[From Code]],Code2Loc,2,FALSE),"")</f>
        <v>MARGAO</v>
      </c>
      <c r="H335" s="140" t="str">
        <f>_xlfn.IFNA(VLOOKUP(MBSchedule[[#This Row],[Via1 Code]],Code2Loc,2,FALSE),"")</f>
        <v/>
      </c>
      <c r="I335" s="140" t="str">
        <f>_xlfn.IFNA(VLOOKUP(MBSchedule[[#This Row],[Destination Code]],Code2Loc,2,FALSE),"")</f>
        <v/>
      </c>
      <c r="J335" s="122">
        <f>TIME(TRUNC(MBSchedule[[#This Row],[Dept.]]),60*(MBSchedule[[#This Row],[Dept.]]-TRUNC(MBSchedule[[#This Row],[Dept.]]))/0.6,0)</f>
        <v>0.72222222222222221</v>
      </c>
      <c r="K335" s="122" t="str">
        <f>IF(ISBLANK(MBSchedule[[#This Row],[Via Dep]]),"", TIME(TRUNC(MBSchedule[[#This Row],[Via Dep]]),60*(MBSchedule[[#This Row],[Via Dep]]-TRUNC(MBSchedule[[#This Row],[Via Dep]]))/0.6,0))</f>
        <v/>
      </c>
      <c r="L335" s="122">
        <f>IF(ISBLANK(MBSchedule[[#This Row],[Arrv.]]),"", TIME(TRUNC(MBSchedule[[#This Row],[Arrv.]]),60*(MBSchedule[[#This Row],[Arrv.]]-TRUNC(MBSchedule[[#This Row],[Arrv.]]))/0.6,0))</f>
        <v>0.76736111111111116</v>
      </c>
      <c r="M335" s="90" t="s">
        <v>26</v>
      </c>
      <c r="N335" s="90"/>
      <c r="O335" s="90" t="s">
        <v>183</v>
      </c>
      <c r="P335" s="152">
        <v>25</v>
      </c>
      <c r="Q335" s="123">
        <v>17.2</v>
      </c>
      <c r="R335" s="90"/>
      <c r="S335" s="123">
        <v>18.25</v>
      </c>
      <c r="T335" s="152">
        <v>1</v>
      </c>
      <c r="U335" s="152">
        <v>1</v>
      </c>
      <c r="V335" s="152"/>
      <c r="W335" s="152"/>
      <c r="X335" s="90">
        <f>SUM(P330:P335)</f>
        <v>212</v>
      </c>
      <c r="Y335" s="101" t="s">
        <v>185</v>
      </c>
      <c r="Z335" s="143" t="str" cm="1">
        <f t="array" ref="Z335">IF(
ISNUMBER(FIND("A",$B335)),
$B335 &amp; IF(ISNUMBER(FIND("A",     INDEX($B336:$B$3247,MATCH(FALSE,ISBLANK($B336:$B$3247),0)))),"", INDEX($B336:$B$3247,MATCH(FALSE,ISBLANK($B336:$B$3247),0))  ),$Z334
)</f>
        <v>GA01U1887</v>
      </c>
      <c r="AA335" s="140" t="str" cm="1">
        <f t="array" ref="AA335">IF(
ISNUMBER(FIND("A",$C335)),
$C335 &amp; IF(ISNUMBER(FIND("A",     INDEX($C336:$C$3247,MATCH(FALSE,ISBLANK($C336:$C$3247),0)))),"", INDEX($C336:$C$3247,MATCH(FALSE,ISBLANK($C336:$C$3247),0))  ),$AA334
)</f>
        <v>MB 42A</v>
      </c>
      <c r="AB335" s="90" t="e">
        <f>_xlfn.IFNA(VLOOKUP(MBSchedule[[#This Row],[ow]], ETMRoutes, 3, FALSE),VLOOKUP(MBSchedule[[#This Row],[re]], ETMRoutes, 3, FALSE))</f>
        <v>#REF!</v>
      </c>
      <c r="AC33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MRG:*:-*MRG*</v>
      </c>
      <c r="AD33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MRG:*:MRG-**</v>
      </c>
      <c r="AE335" s="90" t="str">
        <f>IF(ISNA(VLOOKUP(MBSchedule[[#This Row],[ow]], ETMRoutes, 3, FALSE)),IF(ISNA(VLOOKUP(MBSchedule[[#This Row],[re]], ETMRoutes, 3, FALSE)),"U","R"), "O")</f>
        <v>O</v>
      </c>
    </row>
    <row r="336" spans="1:31">
      <c r="A336" s="104" t="str">
        <f t="shared" si="5"/>
        <v>MRG</v>
      </c>
      <c r="B336" s="90" t="s">
        <v>186</v>
      </c>
      <c r="C336" s="90" t="s">
        <v>187</v>
      </c>
      <c r="D336" s="140" t="str">
        <f>_xlfn.IFNA(VLOOKUP(MBSchedule[[#This Row],[From-a]],Loc2Code,2,FALSE),"")</f>
        <v>VAG</v>
      </c>
      <c r="E336" s="140" t="str">
        <f>_xlfn.IFNA(VLOOKUP(MBSchedule[[#This Row],[Via-a]],Loc2Code,2,FALSE),"")</f>
        <v/>
      </c>
      <c r="F336" s="140" t="str">
        <f>_xlfn.IFNA(VLOOKUP(MBSchedule[[#This Row],[To-a]],Loc2Code,2,FALSE),"")</f>
        <v>PLM</v>
      </c>
      <c r="G336" s="140" t="str">
        <f>_xlfn.IFNA(VLOOKUP(MBSchedule[[#This Row],[From Code]],Code2Loc,2,FALSE),"")</f>
        <v>VAGON</v>
      </c>
      <c r="H336" s="140" t="str">
        <f>_xlfn.IFNA(VLOOKUP(MBSchedule[[#This Row],[Via1 Code]],Code2Loc,2,FALSE),"")</f>
        <v/>
      </c>
      <c r="I336" s="140" t="str">
        <f>_xlfn.IFNA(VLOOKUP(MBSchedule[[#This Row],[Destination Code]],Code2Loc,2,FALSE),"")</f>
        <v>PALOLEM</v>
      </c>
      <c r="J336" s="122">
        <f>TIME(TRUNC(MBSchedule[[#This Row],[Dept.]]),60*(MBSchedule[[#This Row],[Dept.]]-TRUNC(MBSchedule[[#This Row],[Dept.]]))/0.6,0)</f>
        <v>0.29166666666666669</v>
      </c>
      <c r="K336" s="122" t="str">
        <f>IF(ISBLANK(MBSchedule[[#This Row],[Via Dep]]),"", TIME(TRUNC(MBSchedule[[#This Row],[Via Dep]]),60*(MBSchedule[[#This Row],[Via Dep]]-TRUNC(MBSchedule[[#This Row],[Via Dep]]))/0.6,0))</f>
        <v/>
      </c>
      <c r="L336" s="122">
        <f>IF(ISBLANK(MBSchedule[[#This Row],[Arrv.]]),"", TIME(TRUNC(MBSchedule[[#This Row],[Arrv.]]),60*(MBSchedule[[#This Row],[Arrv.]]-TRUNC(MBSchedule[[#This Row],[Arrv.]]))/0.6,0))</f>
        <v>0.3125</v>
      </c>
      <c r="M336" s="90" t="s">
        <v>188</v>
      </c>
      <c r="N336" s="90"/>
      <c r="O336" s="90" t="s">
        <v>72</v>
      </c>
      <c r="P336" s="152">
        <v>10</v>
      </c>
      <c r="Q336" s="123">
        <v>7</v>
      </c>
      <c r="R336" s="123"/>
      <c r="S336" s="123">
        <v>7.3</v>
      </c>
      <c r="T336" s="152"/>
      <c r="U336" s="152"/>
      <c r="V336" s="152"/>
      <c r="W336" s="152"/>
      <c r="X336" s="90"/>
      <c r="Y336" s="98"/>
      <c r="Z336" s="141" t="str" cm="1">
        <f t="array" ref="Z336">IF(
ISNUMBER(FIND("A",$B336)),
$B336 &amp; IF(ISNUMBER(FIND("A",     INDEX($B337:$B$3247,MATCH(FALSE,ISBLANK($B337:$B$3247),0)))),"", INDEX($B337:$B$3247,MATCH(FALSE,ISBLANK($B337:$B$3247),0))  ),$Z335
)</f>
        <v>GA09U5225</v>
      </c>
      <c r="AA336" s="140" t="str" cm="1">
        <f t="array" ref="AA336">IF(
ISNUMBER(FIND("A",$C336)),
$C336 &amp; IF(ISNUMBER(FIND("A",     INDEX($C337:$C$3247,MATCH(FALSE,ISBLANK($C337:$C$3247),0)))),"", INDEX($C337:$C$3247,MATCH(FALSE,ISBLANK($C337:$C$3247),0))  ),$AA335
)</f>
        <v>MB 43A</v>
      </c>
      <c r="AB336" s="90" t="e">
        <f>_xlfn.IFNA(VLOOKUP(MBSchedule[[#This Row],[ow]], ETMRoutes, 3, FALSE),VLOOKUP(MBSchedule[[#This Row],[re]], ETMRoutes, 3, FALSE))</f>
        <v>#REF!</v>
      </c>
      <c r="AC33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MRG:*:PLM-*VAG*</v>
      </c>
      <c r="AD33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MRG:*:VAG-*PLM*</v>
      </c>
      <c r="AE336" s="90" t="str">
        <f>IF(ISNA(VLOOKUP(MBSchedule[[#This Row],[ow]], ETMRoutes, 3, FALSE)),IF(ISNA(VLOOKUP(MBSchedule[[#This Row],[re]], ETMRoutes, 3, FALSE)),"U","R"), "O")</f>
        <v>O</v>
      </c>
    </row>
    <row r="337" spans="1:31">
      <c r="A337" s="104" t="str">
        <f t="shared" si="5"/>
        <v>MRG</v>
      </c>
      <c r="B337" s="90"/>
      <c r="C337" s="90"/>
      <c r="D337" s="140" t="str">
        <f>_xlfn.IFNA(VLOOKUP(MBSchedule[[#This Row],[From-a]],Loc2Code,2,FALSE),"")</f>
        <v>PLM</v>
      </c>
      <c r="E337" s="140" t="str">
        <f>_xlfn.IFNA(VLOOKUP(MBSchedule[[#This Row],[Via-a]],Loc2Code,2,FALSE),"")</f>
        <v/>
      </c>
      <c r="F337" s="140" t="str">
        <f>_xlfn.IFNA(VLOOKUP(MBSchedule[[#This Row],[To-a]],Loc2Code,2,FALSE),"")</f>
        <v>CNC</v>
      </c>
      <c r="G337" s="140" t="str">
        <f>_xlfn.IFNA(VLOOKUP(MBSchedule[[#This Row],[From Code]],Code2Loc,2,FALSE),"")</f>
        <v>PALOLEM</v>
      </c>
      <c r="H337" s="140" t="str">
        <f>_xlfn.IFNA(VLOOKUP(MBSchedule[[#This Row],[Via1 Code]],Code2Loc,2,FALSE),"")</f>
        <v/>
      </c>
      <c r="I337" s="140" t="str">
        <f>_xlfn.IFNA(VLOOKUP(MBSchedule[[#This Row],[Destination Code]],Code2Loc,2,FALSE),"")</f>
        <v>CANACONA</v>
      </c>
      <c r="J337" s="122">
        <f>TIME(TRUNC(MBSchedule[[#This Row],[Dept.]]),60*(MBSchedule[[#This Row],[Dept.]]-TRUNC(MBSchedule[[#This Row],[Dept.]]))/0.6,0)</f>
        <v>0.32291666666666669</v>
      </c>
      <c r="K337" s="122" t="str">
        <f>IF(ISBLANK(MBSchedule[[#This Row],[Via Dep]]),"", TIME(TRUNC(MBSchedule[[#This Row],[Via Dep]]),60*(MBSchedule[[#This Row],[Via Dep]]-TRUNC(MBSchedule[[#This Row],[Via Dep]]))/0.6,0))</f>
        <v/>
      </c>
      <c r="L337" s="122">
        <f>IF(ISBLANK(MBSchedule[[#This Row],[Arrv.]]),"", TIME(TRUNC(MBSchedule[[#This Row],[Arrv.]]),60*(MBSchedule[[#This Row],[Arrv.]]-TRUNC(MBSchedule[[#This Row],[Arrv.]]))/0.6,0))</f>
        <v>0.33333333333333331</v>
      </c>
      <c r="M337" s="90" t="s">
        <v>72</v>
      </c>
      <c r="N337" s="90"/>
      <c r="O337" s="90" t="s">
        <v>23</v>
      </c>
      <c r="P337" s="152">
        <v>4</v>
      </c>
      <c r="Q337" s="123">
        <v>7.45</v>
      </c>
      <c r="R337" s="90"/>
      <c r="S337" s="123">
        <v>8</v>
      </c>
      <c r="T337" s="152"/>
      <c r="U337" s="152"/>
      <c r="V337" s="152"/>
      <c r="W337" s="152"/>
      <c r="X337" s="90"/>
      <c r="Y337" s="98"/>
      <c r="Z337" s="141" t="str" cm="1">
        <f t="array" ref="Z337">IF(
ISNUMBER(FIND("A",$B337)),
$B337 &amp; IF(ISNUMBER(FIND("A",     INDEX($B338:$B$3247,MATCH(FALSE,ISBLANK($B338:$B$3247),0)))),"", INDEX($B338:$B$3247,MATCH(FALSE,ISBLANK($B338:$B$3247),0))  ),$Z336
)</f>
        <v>GA09U5225</v>
      </c>
      <c r="AA337" s="140" t="str" cm="1">
        <f t="array" ref="AA337">IF(
ISNUMBER(FIND("A",$C337)),
$C337 &amp; IF(ISNUMBER(FIND("A",     INDEX($C338:$C$3247,MATCH(FALSE,ISBLANK($C338:$C$3247),0)))),"", INDEX($C338:$C$3247,MATCH(FALSE,ISBLANK($C338:$C$3247),0))  ),$AA336
)</f>
        <v>MB 43A</v>
      </c>
      <c r="AB337" s="90" t="e">
        <f>_xlfn.IFNA(VLOOKUP(MBSchedule[[#This Row],[ow]], ETMRoutes, 3, FALSE),VLOOKUP(MBSchedule[[#This Row],[re]], ETMRoutes, 3, FALSE))</f>
        <v>#REF!</v>
      </c>
      <c r="AC33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D33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E337" s="90" t="str">
        <f>IF(ISNA(VLOOKUP(MBSchedule[[#This Row],[ow]], ETMRoutes, 3, FALSE)),IF(ISNA(VLOOKUP(MBSchedule[[#This Row],[re]], ETMRoutes, 3, FALSE)),"U","R"), "O")</f>
        <v>O</v>
      </c>
    </row>
    <row r="338" spans="1:31">
      <c r="A338" s="104" t="str">
        <f t="shared" si="5"/>
        <v>MRG</v>
      </c>
      <c r="B338" s="90"/>
      <c r="C338" s="90"/>
      <c r="D338" s="140" t="str">
        <f>_xlfn.IFNA(VLOOKUP(MBSchedule[[#This Row],[From-a]],Loc2Code,2,FALSE),"")</f>
        <v>CNC</v>
      </c>
      <c r="E338" s="140" t="str">
        <f>_xlfn.IFNA(VLOOKUP(MBSchedule[[#This Row],[Via-a]],Loc2Code,2,FALSE),"")</f>
        <v>CUN</v>
      </c>
      <c r="F338" s="140" t="str">
        <f>_xlfn.IFNA(VLOOKUP(MBSchedule[[#This Row],[To-a]],Loc2Code,2,FALSE),"")</f>
        <v>MRG</v>
      </c>
      <c r="G338" s="140" t="str">
        <f>_xlfn.IFNA(VLOOKUP(MBSchedule[[#This Row],[From Code]],Code2Loc,2,FALSE),"")</f>
        <v>CANACONA</v>
      </c>
      <c r="H338" s="140" t="str">
        <f>_xlfn.IFNA(VLOOKUP(MBSchedule[[#This Row],[Via1 Code]],Code2Loc,2,FALSE),"")</f>
        <v>CUNCOLIM</v>
      </c>
      <c r="I338" s="140" t="str">
        <f>_xlfn.IFNA(VLOOKUP(MBSchedule[[#This Row],[Destination Code]],Code2Loc,2,FALSE),"")</f>
        <v>MARGAO</v>
      </c>
      <c r="J338" s="122">
        <f>TIME(TRUNC(MBSchedule[[#This Row],[Dept.]]),60*(MBSchedule[[#This Row],[Dept.]]-TRUNC(MBSchedule[[#This Row],[Dept.]]))/0.6,0)</f>
        <v>0.34027777777777773</v>
      </c>
      <c r="K338" s="122" t="str">
        <f>IF(ISBLANK(MBSchedule[[#This Row],[Via Dep]]),"", TIME(TRUNC(MBSchedule[[#This Row],[Via Dep]]),60*(MBSchedule[[#This Row],[Via Dep]]-TRUNC(MBSchedule[[#This Row],[Via Dep]]))/0.6,0))</f>
        <v/>
      </c>
      <c r="L338" s="122">
        <f>IF(ISBLANK(MBSchedule[[#This Row],[Arrv.]]),"", TIME(TRUNC(MBSchedule[[#This Row],[Arrv.]]),60*(MBSchedule[[#This Row],[Arrv.]]-TRUNC(MBSchedule[[#This Row],[Arrv.]]))/0.6,0))</f>
        <v>0.3923611111111111</v>
      </c>
      <c r="M338" s="90" t="s">
        <v>23</v>
      </c>
      <c r="N338" s="90" t="s">
        <v>25</v>
      </c>
      <c r="O338" s="90" t="s">
        <v>26</v>
      </c>
      <c r="P338" s="152">
        <v>37</v>
      </c>
      <c r="Q338" s="123">
        <v>8.1</v>
      </c>
      <c r="R338" s="90"/>
      <c r="S338" s="123">
        <v>9.25</v>
      </c>
      <c r="T338" s="152"/>
      <c r="U338" s="152"/>
      <c r="V338" s="152"/>
      <c r="W338" s="152"/>
      <c r="X338" s="90"/>
      <c r="Y338" s="98"/>
      <c r="Z338" s="141" t="str" cm="1">
        <f t="array" ref="Z338">IF(
ISNUMBER(FIND("A",$B338)),
$B338 &amp; IF(ISNUMBER(FIND("A",     INDEX($B339:$B$3247,MATCH(FALSE,ISBLANK($B339:$B$3247),0)))),"", INDEX($B339:$B$3247,MATCH(FALSE,ISBLANK($B339:$B$3247),0))  ),$Z337
)</f>
        <v>GA09U5225</v>
      </c>
      <c r="AA338" s="140" t="str" cm="1">
        <f t="array" ref="AA338">IF(
ISNUMBER(FIND("A",$C338)),
$C338 &amp; IF(ISNUMBER(FIND("A",     INDEX($C339:$C$3247,MATCH(FALSE,ISBLANK($C339:$C$3247),0)))),"", INDEX($C339:$C$3247,MATCH(FALSE,ISBLANK($C339:$C$3247),0))  ),$AA337
)</f>
        <v>MB 43A</v>
      </c>
      <c r="AB338" s="90" t="e">
        <f>_xlfn.IFNA(VLOOKUP(MBSchedule[[#This Row],[ow]], ETMRoutes, 3, FALSE),VLOOKUP(MBSchedule[[#This Row],[re]], ETMRoutes, 3, FALSE))</f>
        <v>#REF!</v>
      </c>
      <c r="AC33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33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338" s="90" t="str">
        <f>IF(ISNA(VLOOKUP(MBSchedule[[#This Row],[ow]], ETMRoutes, 3, FALSE)),IF(ISNA(VLOOKUP(MBSchedule[[#This Row],[re]], ETMRoutes, 3, FALSE)),"U","R"), "O")</f>
        <v>O</v>
      </c>
    </row>
    <row r="339" spans="1:31">
      <c r="A339" s="104" t="str">
        <f t="shared" si="5"/>
        <v>MRG</v>
      </c>
      <c r="B339" s="90"/>
      <c r="C339" s="90"/>
      <c r="D339" s="140" t="str">
        <f>_xlfn.IFNA(VLOOKUP(MBSchedule[[#This Row],[From-a]],Loc2Code,2,FALSE),"")</f>
        <v>MRG</v>
      </c>
      <c r="E339" s="140" t="str">
        <f>_xlfn.IFNA(VLOOKUP(MBSchedule[[#This Row],[Via-a]],Loc2Code,2,FALSE),"")</f>
        <v>CNC</v>
      </c>
      <c r="F339" s="140" t="str">
        <f>_xlfn.IFNA(VLOOKUP(MBSchedule[[#This Row],[To-a]],Loc2Code,2,FALSE),"")</f>
        <v>PLM</v>
      </c>
      <c r="G339" s="140" t="str">
        <f>_xlfn.IFNA(VLOOKUP(MBSchedule[[#This Row],[From Code]],Code2Loc,2,FALSE),"")</f>
        <v>MARGAO</v>
      </c>
      <c r="H339" s="140" t="str">
        <f>_xlfn.IFNA(VLOOKUP(MBSchedule[[#This Row],[Via1 Code]],Code2Loc,2,FALSE),"")</f>
        <v>CANACONA</v>
      </c>
      <c r="I339" s="140" t="str">
        <f>_xlfn.IFNA(VLOOKUP(MBSchedule[[#This Row],[Destination Code]],Code2Loc,2,FALSE),"")</f>
        <v>PALOLEM</v>
      </c>
      <c r="J339" s="122">
        <f>TIME(TRUNC(MBSchedule[[#This Row],[Dept.]]),60*(MBSchedule[[#This Row],[Dept.]]-TRUNC(MBSchedule[[#This Row],[Dept.]]))/0.6,0)</f>
        <v>0.4201388888888889</v>
      </c>
      <c r="K339" s="122" t="str">
        <f>IF(ISBLANK(MBSchedule[[#This Row],[Via Dep]]),"", TIME(TRUNC(MBSchedule[[#This Row],[Via Dep]]),60*(MBSchedule[[#This Row],[Via Dep]]-TRUNC(MBSchedule[[#This Row],[Via Dep]]))/0.6,0))</f>
        <v/>
      </c>
      <c r="L339" s="122">
        <f>IF(ISBLANK(MBSchedule[[#This Row],[Arrv.]]),"", TIME(TRUNC(MBSchedule[[#This Row],[Arrv.]]),60*(MBSchedule[[#This Row],[Arrv.]]-TRUNC(MBSchedule[[#This Row],[Arrv.]]))/0.6,0))</f>
        <v>0.47569444444444442</v>
      </c>
      <c r="M339" s="90" t="s">
        <v>26</v>
      </c>
      <c r="N339" s="90" t="s">
        <v>23</v>
      </c>
      <c r="O339" s="90" t="s">
        <v>72</v>
      </c>
      <c r="P339" s="152">
        <v>41</v>
      </c>
      <c r="Q339" s="123">
        <v>10.050000000000001</v>
      </c>
      <c r="R339" s="90"/>
      <c r="S339" s="123">
        <v>11.25</v>
      </c>
      <c r="T339" s="152"/>
      <c r="U339" s="152"/>
      <c r="V339" s="152"/>
      <c r="W339" s="152"/>
      <c r="X339" s="90"/>
      <c r="Y339" s="92"/>
      <c r="Z339" s="142" t="str" cm="1">
        <f t="array" ref="Z339">IF(
ISNUMBER(FIND("A",$B339)),
$B339 &amp; IF(ISNUMBER(FIND("A",     INDEX($B340:$B$3247,MATCH(FALSE,ISBLANK($B340:$B$3247),0)))),"", INDEX($B340:$B$3247,MATCH(FALSE,ISBLANK($B340:$B$3247),0))  ),$Z338
)</f>
        <v>GA09U5225</v>
      </c>
      <c r="AA339" s="140" t="str" cm="1">
        <f t="array" ref="AA339">IF(
ISNUMBER(FIND("A",$C339)),
$C339 &amp; IF(ISNUMBER(FIND("A",     INDEX($C340:$C$3247,MATCH(FALSE,ISBLANK($C340:$C$3247),0)))),"", INDEX($C340:$C$3247,MATCH(FALSE,ISBLANK($C340:$C$3247),0))  ),$AA338
)</f>
        <v>MB 43A</v>
      </c>
      <c r="AB339" s="90" t="e">
        <f>_xlfn.IFNA(VLOOKUP(MBSchedule[[#This Row],[ow]], ETMRoutes, 3, FALSE),VLOOKUP(MBSchedule[[#This Row],[re]], ETMRoutes, 3, FALSE))</f>
        <v>#REF!</v>
      </c>
      <c r="AC33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D33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E339" s="90" t="str">
        <f>IF(ISNA(VLOOKUP(MBSchedule[[#This Row],[ow]], ETMRoutes, 3, FALSE)),IF(ISNA(VLOOKUP(MBSchedule[[#This Row],[re]], ETMRoutes, 3, FALSE)),"U","R"), "O")</f>
        <v>O</v>
      </c>
    </row>
    <row r="340" spans="1:31">
      <c r="A340" s="104" t="str">
        <f t="shared" si="5"/>
        <v>MRG</v>
      </c>
      <c r="B340" s="90"/>
      <c r="C340" s="90"/>
      <c r="D340" s="140" t="str">
        <f>_xlfn.IFNA(VLOOKUP(MBSchedule[[#This Row],[From-a]],Loc2Code,2,FALSE),"")</f>
        <v>PLM</v>
      </c>
      <c r="E340" s="140" t="str">
        <f>_xlfn.IFNA(VLOOKUP(MBSchedule[[#This Row],[Via-a]],Loc2Code,2,FALSE),"")</f>
        <v>CNC</v>
      </c>
      <c r="F340" s="140" t="str">
        <f>_xlfn.IFNA(VLOOKUP(MBSchedule[[#This Row],[To-a]],Loc2Code,2,FALSE),"")</f>
        <v>MRG</v>
      </c>
      <c r="G340" s="140" t="str">
        <f>_xlfn.IFNA(VLOOKUP(MBSchedule[[#This Row],[From Code]],Code2Loc,2,FALSE),"")</f>
        <v>PALOLEM</v>
      </c>
      <c r="H340" s="140" t="str">
        <f>_xlfn.IFNA(VLOOKUP(MBSchedule[[#This Row],[Via1 Code]],Code2Loc,2,FALSE),"")</f>
        <v>CANACONA</v>
      </c>
      <c r="I340" s="140" t="str">
        <f>_xlfn.IFNA(VLOOKUP(MBSchedule[[#This Row],[Destination Code]],Code2Loc,2,FALSE),"")</f>
        <v>MARGAO</v>
      </c>
      <c r="J340" s="122">
        <f>TIME(TRUNC(MBSchedule[[#This Row],[Dept.]]),60*(MBSchedule[[#This Row],[Dept.]]-TRUNC(MBSchedule[[#This Row],[Dept.]]))/0.6,0)</f>
        <v>0.5</v>
      </c>
      <c r="K340" s="122" t="str">
        <f>IF(ISBLANK(MBSchedule[[#This Row],[Via Dep]]),"", TIME(TRUNC(MBSchedule[[#This Row],[Via Dep]]),60*(MBSchedule[[#This Row],[Via Dep]]-TRUNC(MBSchedule[[#This Row],[Via Dep]]))/0.6,0))</f>
        <v/>
      </c>
      <c r="L340" s="122">
        <f>IF(ISBLANK(MBSchedule[[#This Row],[Arrv.]]),"", TIME(TRUNC(MBSchedule[[#This Row],[Arrv.]]),60*(MBSchedule[[#This Row],[Arrv.]]-TRUNC(MBSchedule[[#This Row],[Arrv.]]))/0.6,0))</f>
        <v>0.5625</v>
      </c>
      <c r="M340" s="90" t="s">
        <v>72</v>
      </c>
      <c r="N340" s="90" t="s">
        <v>23</v>
      </c>
      <c r="O340" s="90" t="s">
        <v>26</v>
      </c>
      <c r="P340" s="152">
        <v>41</v>
      </c>
      <c r="Q340" s="123">
        <v>12</v>
      </c>
      <c r="R340" s="90"/>
      <c r="S340" s="123">
        <v>13.3</v>
      </c>
      <c r="T340" s="152"/>
      <c r="U340" s="152"/>
      <c r="V340" s="152"/>
      <c r="W340" s="153"/>
      <c r="X340" s="90"/>
      <c r="Y340" s="101"/>
      <c r="Z340" s="143" t="str" cm="1">
        <f t="array" ref="Z340">IF(
ISNUMBER(FIND("A",$B340)),
$B340 &amp; IF(ISNUMBER(FIND("A",     INDEX($B341:$B$3247,MATCH(FALSE,ISBLANK($B341:$B$3247),0)))),"", INDEX($B341:$B$3247,MATCH(FALSE,ISBLANK($B341:$B$3247),0))  ),$Z339
)</f>
        <v>GA09U5225</v>
      </c>
      <c r="AA340" s="140" t="str" cm="1">
        <f t="array" ref="AA340">IF(
ISNUMBER(FIND("A",$C340)),
$C340 &amp; IF(ISNUMBER(FIND("A",     INDEX($C341:$C$3247,MATCH(FALSE,ISBLANK($C341:$C$3247),0)))),"", INDEX($C341:$C$3247,MATCH(FALSE,ISBLANK($C341:$C$3247),0))  ),$AA339
)</f>
        <v>MB 43A</v>
      </c>
      <c r="AB340" s="90" t="e">
        <f>_xlfn.IFNA(VLOOKUP(MBSchedule[[#This Row],[ow]], ETMRoutes, 3, FALSE),VLOOKUP(MBSchedule[[#This Row],[re]], ETMRoutes, 3, FALSE))</f>
        <v>#REF!</v>
      </c>
      <c r="AC34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D34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E340" s="90" t="str">
        <f>IF(ISNA(VLOOKUP(MBSchedule[[#This Row],[ow]], ETMRoutes, 3, FALSE)),IF(ISNA(VLOOKUP(MBSchedule[[#This Row],[re]], ETMRoutes, 3, FALSE)),"U","R"), "O")</f>
        <v>O</v>
      </c>
    </row>
    <row r="341" spans="1:31">
      <c r="A341" s="104" t="str">
        <f t="shared" si="5"/>
        <v>MRG</v>
      </c>
      <c r="B341" s="90"/>
      <c r="C341" s="90"/>
      <c r="D341" s="140" t="str">
        <f>_xlfn.IFNA(VLOOKUP(MBSchedule[[#This Row],[From-a]],Loc2Code,2,FALSE),"")</f>
        <v>MRG</v>
      </c>
      <c r="E341" s="140" t="str">
        <f>_xlfn.IFNA(VLOOKUP(MBSchedule[[#This Row],[Via-a]],Loc2Code,2,FALSE),"")</f>
        <v>CNC</v>
      </c>
      <c r="F341" s="140" t="str">
        <f>_xlfn.IFNA(VLOOKUP(MBSchedule[[#This Row],[To-a]],Loc2Code,2,FALSE),"")</f>
        <v>PLM</v>
      </c>
      <c r="G341" s="140" t="str">
        <f>_xlfn.IFNA(VLOOKUP(MBSchedule[[#This Row],[From Code]],Code2Loc,2,FALSE),"")</f>
        <v>MARGAO</v>
      </c>
      <c r="H341" s="140" t="str">
        <f>_xlfn.IFNA(VLOOKUP(MBSchedule[[#This Row],[Via1 Code]],Code2Loc,2,FALSE),"")</f>
        <v>CANACONA</v>
      </c>
      <c r="I341" s="140" t="str">
        <f>_xlfn.IFNA(VLOOKUP(MBSchedule[[#This Row],[Destination Code]],Code2Loc,2,FALSE),"")</f>
        <v>PALOLEM</v>
      </c>
      <c r="J341" s="122">
        <f>TIME(TRUNC(MBSchedule[[#This Row],[Dept.]]),60*(MBSchedule[[#This Row],[Dept.]]-TRUNC(MBSchedule[[#This Row],[Dept.]]))/0.6,0)</f>
        <v>0.59375</v>
      </c>
      <c r="K341" s="122" t="str">
        <f>IF(ISBLANK(MBSchedule[[#This Row],[Via Dep]]),"", TIME(TRUNC(MBSchedule[[#This Row],[Via Dep]]),60*(MBSchedule[[#This Row],[Via Dep]]-TRUNC(MBSchedule[[#This Row],[Via Dep]]))/0.6,0))</f>
        <v/>
      </c>
      <c r="L341" s="122">
        <f>IF(ISBLANK(MBSchedule[[#This Row],[Arrv.]]),"", TIME(TRUNC(MBSchedule[[#This Row],[Arrv.]]),60*(MBSchedule[[#This Row],[Arrv.]]-TRUNC(MBSchedule[[#This Row],[Arrv.]]))/0.6,0))</f>
        <v>0.64583333333333337</v>
      </c>
      <c r="M341" s="90" t="s">
        <v>26</v>
      </c>
      <c r="N341" s="90" t="s">
        <v>23</v>
      </c>
      <c r="O341" s="90" t="s">
        <v>72</v>
      </c>
      <c r="P341" s="152">
        <v>41</v>
      </c>
      <c r="Q341" s="123">
        <v>14.15</v>
      </c>
      <c r="R341" s="90"/>
      <c r="S341" s="123">
        <v>15.3</v>
      </c>
      <c r="T341" s="152"/>
      <c r="U341" s="152"/>
      <c r="V341" s="152"/>
      <c r="W341" s="152"/>
      <c r="X341" s="90"/>
      <c r="Y341" s="101"/>
      <c r="Z341" s="143" t="str" cm="1">
        <f t="array" ref="Z341">IF(
ISNUMBER(FIND("A",$B341)),
$B341 &amp; IF(ISNUMBER(FIND("A",     INDEX($B342:$B$3247,MATCH(FALSE,ISBLANK($B342:$B$3247),0)))),"", INDEX($B342:$B$3247,MATCH(FALSE,ISBLANK($B342:$B$3247),0))  ),$Z340
)</f>
        <v>GA09U5225</v>
      </c>
      <c r="AA341" s="140" t="str" cm="1">
        <f t="array" ref="AA341">IF(
ISNUMBER(FIND("A",$C341)),
$C341 &amp; IF(ISNUMBER(FIND("A",     INDEX($C342:$C$3247,MATCH(FALSE,ISBLANK($C342:$C$3247),0)))),"", INDEX($C342:$C$3247,MATCH(FALSE,ISBLANK($C342:$C$3247),0))  ),$AA340
)</f>
        <v>MB 43A</v>
      </c>
      <c r="AB341" s="90" t="e">
        <f>_xlfn.IFNA(VLOOKUP(MBSchedule[[#This Row],[ow]], ETMRoutes, 3, FALSE),VLOOKUP(MBSchedule[[#This Row],[re]], ETMRoutes, 3, FALSE))</f>
        <v>#REF!</v>
      </c>
      <c r="AC34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D34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E341" s="90" t="str">
        <f>IF(ISNA(VLOOKUP(MBSchedule[[#This Row],[ow]], ETMRoutes, 3, FALSE)),IF(ISNA(VLOOKUP(MBSchedule[[#This Row],[re]], ETMRoutes, 3, FALSE)),"U","R"), "O")</f>
        <v>O</v>
      </c>
    </row>
    <row r="342" spans="1:31">
      <c r="A342" s="104" t="str">
        <f t="shared" si="5"/>
        <v>MRG</v>
      </c>
      <c r="B342" s="90"/>
      <c r="C342" s="90"/>
      <c r="D342" s="140" t="str">
        <f>_xlfn.IFNA(VLOOKUP(MBSchedule[[#This Row],[From-a]],Loc2Code,2,FALSE),"")</f>
        <v>PLM</v>
      </c>
      <c r="E342" s="140" t="str">
        <f>_xlfn.IFNA(VLOOKUP(MBSchedule[[#This Row],[Via-a]],Loc2Code,2,FALSE),"")</f>
        <v/>
      </c>
      <c r="F342" s="140" t="str">
        <f>_xlfn.IFNA(VLOOKUP(MBSchedule[[#This Row],[To-a]],Loc2Code,2,FALSE),"")</f>
        <v>CNC</v>
      </c>
      <c r="G342" s="140" t="str">
        <f>_xlfn.IFNA(VLOOKUP(MBSchedule[[#This Row],[From Code]],Code2Loc,2,FALSE),"")</f>
        <v>PALOLEM</v>
      </c>
      <c r="H342" s="140" t="str">
        <f>_xlfn.IFNA(VLOOKUP(MBSchedule[[#This Row],[Via1 Code]],Code2Loc,2,FALSE),"")</f>
        <v/>
      </c>
      <c r="I342" s="140" t="str">
        <f>_xlfn.IFNA(VLOOKUP(MBSchedule[[#This Row],[Destination Code]],Code2Loc,2,FALSE),"")</f>
        <v>CANACONA</v>
      </c>
      <c r="J342" s="122">
        <f>TIME(TRUNC(MBSchedule[[#This Row],[Dept.]]),60*(MBSchedule[[#This Row],[Dept.]]-TRUNC(MBSchedule[[#This Row],[Dept.]]))/0.6,0)</f>
        <v>0.65625</v>
      </c>
      <c r="K342" s="122" t="str">
        <f>IF(ISBLANK(MBSchedule[[#This Row],[Via Dep]]),"", TIME(TRUNC(MBSchedule[[#This Row],[Via Dep]]),60*(MBSchedule[[#This Row],[Via Dep]]-TRUNC(MBSchedule[[#This Row],[Via Dep]]))/0.6,0))</f>
        <v/>
      </c>
      <c r="L342" s="122">
        <f>IF(ISBLANK(MBSchedule[[#This Row],[Arrv.]]),"", TIME(TRUNC(MBSchedule[[#This Row],[Arrv.]]),60*(MBSchedule[[#This Row],[Arrv.]]-TRUNC(MBSchedule[[#This Row],[Arrv.]]))/0.6,0))</f>
        <v>0.66666666666666663</v>
      </c>
      <c r="M342" s="90" t="s">
        <v>72</v>
      </c>
      <c r="N342" s="90"/>
      <c r="O342" s="90" t="s">
        <v>23</v>
      </c>
      <c r="P342" s="152">
        <v>4</v>
      </c>
      <c r="Q342" s="123">
        <v>15.45</v>
      </c>
      <c r="R342" s="90"/>
      <c r="S342" s="123">
        <v>16</v>
      </c>
      <c r="T342" s="152"/>
      <c r="U342" s="152"/>
      <c r="V342" s="152"/>
      <c r="W342" s="152"/>
      <c r="X342" s="90"/>
      <c r="Y342" s="101"/>
      <c r="Z342" s="143" t="str" cm="1">
        <f t="array" ref="Z342">IF(
ISNUMBER(FIND("A",$B342)),
$B342 &amp; IF(ISNUMBER(FIND("A",     INDEX($B343:$B$3247,MATCH(FALSE,ISBLANK($B343:$B$3247),0)))),"", INDEX($B343:$B$3247,MATCH(FALSE,ISBLANK($B343:$B$3247),0))  ),$Z341
)</f>
        <v>GA09U5225</v>
      </c>
      <c r="AA342" s="140" t="str" cm="1">
        <f t="array" ref="AA342">IF(
ISNUMBER(FIND("A",$C342)),
$C342 &amp; IF(ISNUMBER(FIND("A",     INDEX($C343:$C$3247,MATCH(FALSE,ISBLANK($C343:$C$3247),0)))),"", INDEX($C343:$C$3247,MATCH(FALSE,ISBLANK($C343:$C$3247),0))  ),$AA341
)</f>
        <v>MB 43A</v>
      </c>
      <c r="AB342" s="90" t="e">
        <f>_xlfn.IFNA(VLOOKUP(MBSchedule[[#This Row],[ow]], ETMRoutes, 3, FALSE),VLOOKUP(MBSchedule[[#This Row],[re]], ETMRoutes, 3, FALSE))</f>
        <v>#REF!</v>
      </c>
      <c r="AC34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D34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E342" s="90" t="str">
        <f>IF(ISNA(VLOOKUP(MBSchedule[[#This Row],[ow]], ETMRoutes, 3, FALSE)),IF(ISNA(VLOOKUP(MBSchedule[[#This Row],[re]], ETMRoutes, 3, FALSE)),"U","R"), "O")</f>
        <v>O</v>
      </c>
    </row>
    <row r="343" spans="1:31">
      <c r="A343" s="104" t="str">
        <f t="shared" si="5"/>
        <v>MRG</v>
      </c>
      <c r="B343" s="90"/>
      <c r="C343" s="90"/>
      <c r="D343" s="140" t="str">
        <f>_xlfn.IFNA(VLOOKUP(MBSchedule[[#This Row],[From-a]],Loc2Code,2,FALSE),"")</f>
        <v>CNC</v>
      </c>
      <c r="E343" s="140" t="str">
        <f>_xlfn.IFNA(VLOOKUP(MBSchedule[[#This Row],[Via-a]],Loc2Code,2,FALSE),"")</f>
        <v/>
      </c>
      <c r="F343" s="140" t="str">
        <f>_xlfn.IFNA(VLOOKUP(MBSchedule[[#This Row],[To-a]],Loc2Code,2,FALSE),"")</f>
        <v>VZW</v>
      </c>
      <c r="G343" s="140" t="str">
        <f>_xlfn.IFNA(VLOOKUP(MBSchedule[[#This Row],[From Code]],Code2Loc,2,FALSE),"")</f>
        <v>CANACONA</v>
      </c>
      <c r="H343" s="140" t="str">
        <f>_xlfn.IFNA(VLOOKUP(MBSchedule[[#This Row],[Via1 Code]],Code2Loc,2,FALSE),"")</f>
        <v/>
      </c>
      <c r="I343" s="140" t="str">
        <f>_xlfn.IFNA(VLOOKUP(MBSchedule[[#This Row],[Destination Code]],Code2Loc,2,FALSE),"")</f>
        <v>VAIZWADA</v>
      </c>
      <c r="J343" s="122">
        <f>TIME(TRUNC(MBSchedule[[#This Row],[Dept.]]),60*(MBSchedule[[#This Row],[Dept.]]-TRUNC(MBSchedule[[#This Row],[Dept.]]))/0.6,0)</f>
        <v>0.6875</v>
      </c>
      <c r="K343" s="122" t="str">
        <f>IF(ISBLANK(MBSchedule[[#This Row],[Via Dep]]),"", TIME(TRUNC(MBSchedule[[#This Row],[Via Dep]]),60*(MBSchedule[[#This Row],[Via Dep]]-TRUNC(MBSchedule[[#This Row],[Via Dep]]))/0.6,0))</f>
        <v/>
      </c>
      <c r="L343" s="122">
        <f>IF(ISBLANK(MBSchedule[[#This Row],[Arrv.]]),"", TIME(TRUNC(MBSchedule[[#This Row],[Arrv.]]),60*(MBSchedule[[#This Row],[Arrv.]]-TRUNC(MBSchedule[[#This Row],[Arrv.]]))/0.6,0))</f>
        <v>0.69791666666666663</v>
      </c>
      <c r="M343" s="90" t="s">
        <v>23</v>
      </c>
      <c r="N343" s="90"/>
      <c r="O343" s="90" t="s">
        <v>140</v>
      </c>
      <c r="P343" s="152">
        <v>10</v>
      </c>
      <c r="Q343" s="123">
        <v>16.3</v>
      </c>
      <c r="R343" s="90"/>
      <c r="S343" s="123">
        <v>16.45</v>
      </c>
      <c r="T343" s="152"/>
      <c r="U343" s="152"/>
      <c r="V343" s="152"/>
      <c r="W343" s="152"/>
      <c r="X343" s="90"/>
      <c r="Y343" s="101"/>
      <c r="Z343" s="143" t="str" cm="1">
        <f t="array" ref="Z343">IF(
ISNUMBER(FIND("A",$B343)),
$B343 &amp; IF(ISNUMBER(FIND("A",     INDEX($B344:$B$3247,MATCH(FALSE,ISBLANK($B344:$B$3247),0)))),"", INDEX($B344:$B$3247,MATCH(FALSE,ISBLANK($B344:$B$3247),0))  ),$Z342
)</f>
        <v>GA09U5225</v>
      </c>
      <c r="AA343" s="140" t="str" cm="1">
        <f t="array" ref="AA343">IF(
ISNUMBER(FIND("A",$C343)),
$C343 &amp; IF(ISNUMBER(FIND("A",     INDEX($C344:$C$3247,MATCH(FALSE,ISBLANK($C344:$C$3247),0)))),"", INDEX($C344:$C$3247,MATCH(FALSE,ISBLANK($C344:$C$3247),0))  ),$AA342
)</f>
        <v>MB 43A</v>
      </c>
      <c r="AB343" s="90" t="e">
        <f>_xlfn.IFNA(VLOOKUP(MBSchedule[[#This Row],[ow]], ETMRoutes, 3, FALSE),VLOOKUP(MBSchedule[[#This Row],[re]], ETMRoutes, 3, FALSE))</f>
        <v>#REF!</v>
      </c>
      <c r="AC34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MRG:*:VZW-*CNC*</v>
      </c>
      <c r="AD34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MRG:*:CNC-*VZW*</v>
      </c>
      <c r="AE343" s="90" t="str">
        <f>IF(ISNA(VLOOKUP(MBSchedule[[#This Row],[ow]], ETMRoutes, 3, FALSE)),IF(ISNA(VLOOKUP(MBSchedule[[#This Row],[re]], ETMRoutes, 3, FALSE)),"U","R"), "O")</f>
        <v>O</v>
      </c>
    </row>
    <row r="344" spans="1:31">
      <c r="A344" s="104" t="str">
        <f t="shared" si="5"/>
        <v>MRG</v>
      </c>
      <c r="B344" s="90"/>
      <c r="C344" s="90"/>
      <c r="D344" s="140" t="str">
        <f>_xlfn.IFNA(VLOOKUP(MBSchedule[[#This Row],[From-a]],Loc2Code,2,FALSE),"")</f>
        <v>VZW</v>
      </c>
      <c r="E344" s="140" t="str">
        <f>_xlfn.IFNA(VLOOKUP(MBSchedule[[#This Row],[Via-a]],Loc2Code,2,FALSE),"")</f>
        <v/>
      </c>
      <c r="F344" s="140" t="str">
        <f>_xlfn.IFNA(VLOOKUP(MBSchedule[[#This Row],[To-a]],Loc2Code,2,FALSE),"")</f>
        <v>CNC</v>
      </c>
      <c r="G344" s="140" t="str">
        <f>_xlfn.IFNA(VLOOKUP(MBSchedule[[#This Row],[From Code]],Code2Loc,2,FALSE),"")</f>
        <v>VAIZWADA</v>
      </c>
      <c r="H344" s="140" t="str">
        <f>_xlfn.IFNA(VLOOKUP(MBSchedule[[#This Row],[Via1 Code]],Code2Loc,2,FALSE),"")</f>
        <v/>
      </c>
      <c r="I344" s="140" t="str">
        <f>_xlfn.IFNA(VLOOKUP(MBSchedule[[#This Row],[Destination Code]],Code2Loc,2,FALSE),"")</f>
        <v>CANACONA</v>
      </c>
      <c r="J344" s="122">
        <f>TIME(TRUNC(MBSchedule[[#This Row],[Dept.]]),60*(MBSchedule[[#This Row],[Dept.]]-TRUNC(MBSchedule[[#This Row],[Dept.]]))/0.6,0)</f>
        <v>0.70833333333333337</v>
      </c>
      <c r="K344" s="122" t="str">
        <f>IF(ISBLANK(MBSchedule[[#This Row],[Via Dep]]),"", TIME(TRUNC(MBSchedule[[#This Row],[Via Dep]]),60*(MBSchedule[[#This Row],[Via Dep]]-TRUNC(MBSchedule[[#This Row],[Via Dep]]))/0.6,0))</f>
        <v/>
      </c>
      <c r="L344" s="122">
        <f>IF(ISBLANK(MBSchedule[[#This Row],[Arrv.]]),"", TIME(TRUNC(MBSchedule[[#This Row],[Arrv.]]),60*(MBSchedule[[#This Row],[Arrv.]]-TRUNC(MBSchedule[[#This Row],[Arrv.]]))/0.6,0))</f>
        <v>0.71875</v>
      </c>
      <c r="M344" s="90" t="s">
        <v>140</v>
      </c>
      <c r="N344" s="90"/>
      <c r="O344" s="90" t="s">
        <v>23</v>
      </c>
      <c r="P344" s="152">
        <v>10</v>
      </c>
      <c r="Q344" s="123">
        <v>17</v>
      </c>
      <c r="R344" s="90"/>
      <c r="S344" s="123">
        <v>17.149999999999999</v>
      </c>
      <c r="T344" s="152"/>
      <c r="U344" s="152"/>
      <c r="V344" s="152"/>
      <c r="W344" s="152"/>
      <c r="X344" s="90"/>
      <c r="Y344" s="92" t="s">
        <v>45</v>
      </c>
      <c r="Z344" s="142" t="str" cm="1">
        <f t="array" ref="Z344">IF(
ISNUMBER(FIND("A",$B344)),
$B344 &amp; IF(ISNUMBER(FIND("A",     INDEX($B345:$B$3247,MATCH(FALSE,ISBLANK($B345:$B$3247),0)))),"", INDEX($B345:$B$3247,MATCH(FALSE,ISBLANK($B345:$B$3247),0))  ),$Z343
)</f>
        <v>GA09U5225</v>
      </c>
      <c r="AA344" s="140" t="str" cm="1">
        <f t="array" ref="AA344">IF(
ISNUMBER(FIND("A",$C344)),
$C344 &amp; IF(ISNUMBER(FIND("A",     INDEX($C345:$C$3247,MATCH(FALSE,ISBLANK($C345:$C$3247),0)))),"", INDEX($C345:$C$3247,MATCH(FALSE,ISBLANK($C345:$C$3247),0))  ),$AA343
)</f>
        <v>MB 43A</v>
      </c>
      <c r="AB344" s="90" t="e">
        <f>_xlfn.IFNA(VLOOKUP(MBSchedule[[#This Row],[ow]], ETMRoutes, 3, FALSE),VLOOKUP(MBSchedule[[#This Row],[re]], ETMRoutes, 3, FALSE))</f>
        <v>#REF!</v>
      </c>
      <c r="AC34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MRG:*:CNC-*VZW*</v>
      </c>
      <c r="AD34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MRG:*:VZW-*CNC*</v>
      </c>
      <c r="AE344" s="90" t="str">
        <f>IF(ISNA(VLOOKUP(MBSchedule[[#This Row],[ow]], ETMRoutes, 3, FALSE)),IF(ISNA(VLOOKUP(MBSchedule[[#This Row],[re]], ETMRoutes, 3, FALSE)),"U","R"), "O")</f>
        <v>O</v>
      </c>
    </row>
    <row r="345" spans="1:31">
      <c r="A345" s="104" t="str">
        <f t="shared" si="5"/>
        <v>MRG</v>
      </c>
      <c r="B345" s="90"/>
      <c r="C345" s="90"/>
      <c r="D345" s="140" t="str">
        <f>_xlfn.IFNA(VLOOKUP(MBSchedule[[#This Row],[From-a]],Loc2Code,2,FALSE),"")</f>
        <v>CNC</v>
      </c>
      <c r="E345" s="140" t="str">
        <f>_xlfn.IFNA(VLOOKUP(MBSchedule[[#This Row],[Via-a]],Loc2Code,2,FALSE),"")</f>
        <v/>
      </c>
      <c r="F345" s="140" t="str">
        <f>_xlfn.IFNA(VLOOKUP(MBSchedule[[#This Row],[To-a]],Loc2Code,2,FALSE),"")</f>
        <v>VAG</v>
      </c>
      <c r="G345" s="140" t="str">
        <f>_xlfn.IFNA(VLOOKUP(MBSchedule[[#This Row],[From Code]],Code2Loc,2,FALSE),"")</f>
        <v>CANACONA</v>
      </c>
      <c r="H345" s="140" t="str">
        <f>_xlfn.IFNA(VLOOKUP(MBSchedule[[#This Row],[Via1 Code]],Code2Loc,2,FALSE),"")</f>
        <v/>
      </c>
      <c r="I345" s="140" t="str">
        <f>_xlfn.IFNA(VLOOKUP(MBSchedule[[#This Row],[Destination Code]],Code2Loc,2,FALSE),"")</f>
        <v>VAGON</v>
      </c>
      <c r="J345" s="122">
        <f>TIME(TRUNC(MBSchedule[[#This Row],[Dept.]]),60*(MBSchedule[[#This Row],[Dept.]]-TRUNC(MBSchedule[[#This Row],[Dept.]]))/0.6,0)</f>
        <v>0.73611111111111116</v>
      </c>
      <c r="K345" s="122" t="str">
        <f>IF(ISBLANK(MBSchedule[[#This Row],[Via Dep]]),"", TIME(TRUNC(MBSchedule[[#This Row],[Via Dep]]),60*(MBSchedule[[#This Row],[Via Dep]]-TRUNC(MBSchedule[[#This Row],[Via Dep]]))/0.6,0))</f>
        <v/>
      </c>
      <c r="L345" s="122">
        <f>IF(ISBLANK(MBSchedule[[#This Row],[Arrv.]]),"", TIME(TRUNC(MBSchedule[[#This Row],[Arrv.]]),60*(MBSchedule[[#This Row],[Arrv.]]-TRUNC(MBSchedule[[#This Row],[Arrv.]]))/0.6,0))</f>
        <v>0.75</v>
      </c>
      <c r="M345" s="90" t="s">
        <v>23</v>
      </c>
      <c r="N345" s="90"/>
      <c r="O345" s="90" t="s">
        <v>188</v>
      </c>
      <c r="P345" s="152">
        <v>10</v>
      </c>
      <c r="Q345" s="123">
        <v>17.399999999999999</v>
      </c>
      <c r="R345" s="90"/>
      <c r="S345" s="123">
        <v>18</v>
      </c>
      <c r="T345" s="152">
        <v>1</v>
      </c>
      <c r="U345" s="152">
        <v>1</v>
      </c>
      <c r="V345" s="152"/>
      <c r="W345" s="152"/>
      <c r="X345" s="90">
        <f>SUM(P336:P345)</f>
        <v>208</v>
      </c>
      <c r="Y345" s="101" t="s">
        <v>189</v>
      </c>
      <c r="Z345" s="143" t="str" cm="1">
        <f t="array" ref="Z345">IF(
ISNUMBER(FIND("A",$B345)),
$B345 &amp; IF(ISNUMBER(FIND("A",     INDEX($B346:$B$3247,MATCH(FALSE,ISBLANK($B346:$B$3247),0)))),"", INDEX($B346:$B$3247,MATCH(FALSE,ISBLANK($B346:$B$3247),0))  ),$Z344
)</f>
        <v>GA09U5225</v>
      </c>
      <c r="AA345" s="140" t="str" cm="1">
        <f t="array" ref="AA345">IF(
ISNUMBER(FIND("A",$C345)),
$C345 &amp; IF(ISNUMBER(FIND("A",     INDEX($C346:$C$3247,MATCH(FALSE,ISBLANK($C346:$C$3247),0)))),"", INDEX($C346:$C$3247,MATCH(FALSE,ISBLANK($C346:$C$3247),0))  ),$AA344
)</f>
        <v>MB 43A</v>
      </c>
      <c r="AB345" s="90" t="e">
        <f>_xlfn.IFNA(VLOOKUP(MBSchedule[[#This Row],[ow]], ETMRoutes, 3, FALSE),VLOOKUP(MBSchedule[[#This Row],[re]], ETMRoutes, 3, FALSE))</f>
        <v>#REF!</v>
      </c>
      <c r="AC34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MRG:*:VAG-*CNC*</v>
      </c>
      <c r="AD34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MRG:*:CNC-*VAG*</v>
      </c>
      <c r="AE345" s="90" t="str">
        <f>IF(ISNA(VLOOKUP(MBSchedule[[#This Row],[ow]], ETMRoutes, 3, FALSE)),IF(ISNA(VLOOKUP(MBSchedule[[#This Row],[re]], ETMRoutes, 3, FALSE)),"U","R"), "O")</f>
        <v>O</v>
      </c>
    </row>
    <row r="346" spans="1:31">
      <c r="A346" s="104" t="str">
        <f t="shared" si="5"/>
        <v>MRG</v>
      </c>
      <c r="B346" s="90" t="s">
        <v>190</v>
      </c>
      <c r="C346" s="90" t="s">
        <v>191</v>
      </c>
      <c r="D346" s="140" t="str">
        <f>_xlfn.IFNA(VLOOKUP(MBSchedule[[#This Row],[From-a]],Loc2Code,2,FALSE),"")</f>
        <v>CNC</v>
      </c>
      <c r="E346" s="140" t="str">
        <f>_xlfn.IFNA(VLOOKUP(MBSchedule[[#This Row],[Via-a]],Loc2Code,2,FALSE),"")</f>
        <v/>
      </c>
      <c r="F346" s="140" t="str">
        <f>_xlfn.IFNA(VLOOKUP(MBSchedule[[#This Row],[To-a]],Loc2Code,2,FALSE),"")</f>
        <v/>
      </c>
      <c r="G346" s="140" t="str">
        <f>_xlfn.IFNA(VLOOKUP(MBSchedule[[#This Row],[From Code]],Code2Loc,2,FALSE),"")</f>
        <v>CANACONA</v>
      </c>
      <c r="H346" s="140" t="str">
        <f>_xlfn.IFNA(VLOOKUP(MBSchedule[[#This Row],[Via1 Code]],Code2Loc,2,FALSE),"")</f>
        <v/>
      </c>
      <c r="I346" s="140" t="str">
        <f>_xlfn.IFNA(VLOOKUP(MBSchedule[[#This Row],[Destination Code]],Code2Loc,2,FALSE),"")</f>
        <v/>
      </c>
      <c r="J346" s="122">
        <f>TIME(TRUNC(MBSchedule[[#This Row],[Dept.]]),60*(MBSchedule[[#This Row],[Dept.]]-TRUNC(MBSchedule[[#This Row],[Dept.]]))/0.6,0)</f>
        <v>0.31597222222222221</v>
      </c>
      <c r="K346" s="122" t="str">
        <f>IF(ISBLANK(MBSchedule[[#This Row],[Via Dep]]),"", TIME(TRUNC(MBSchedule[[#This Row],[Via Dep]]),60*(MBSchedule[[#This Row],[Via Dep]]-TRUNC(MBSchedule[[#This Row],[Via Dep]]))/0.6,0))</f>
        <v/>
      </c>
      <c r="L346" s="122">
        <f>IF(ISBLANK(MBSchedule[[#This Row],[Arrv.]]),"", TIME(TRUNC(MBSchedule[[#This Row],[Arrv.]]),60*(MBSchedule[[#This Row],[Arrv.]]-TRUNC(MBSchedule[[#This Row],[Arrv.]]))/0.6,0))</f>
        <v>0.33333333333333331</v>
      </c>
      <c r="M346" s="90" t="s">
        <v>23</v>
      </c>
      <c r="N346" s="90"/>
      <c r="O346" s="90" t="s">
        <v>349</v>
      </c>
      <c r="P346" s="152">
        <v>15</v>
      </c>
      <c r="Q346" s="123">
        <v>7.35</v>
      </c>
      <c r="R346" s="123"/>
      <c r="S346" s="123">
        <v>8</v>
      </c>
      <c r="T346" s="152"/>
      <c r="U346" s="152"/>
      <c r="V346" s="152"/>
      <c r="W346" s="152"/>
      <c r="X346" s="90"/>
      <c r="Y346" s="98"/>
      <c r="Z346" s="141" t="str" cm="1">
        <f t="array" ref="Z346">IF(
ISNUMBER(FIND("A",$B346)),
$B346 &amp; IF(ISNUMBER(FIND("A",     INDEX($B347:$B$3247,MATCH(FALSE,ISBLANK($B347:$B$3247),0)))),"", INDEX($B347:$B$3247,MATCH(FALSE,ISBLANK($B347:$B$3247),0))  ),$Z345
)</f>
        <v>GA09U4786</v>
      </c>
      <c r="AA346" s="140" t="str" cm="1">
        <f t="array" ref="AA346">IF(
ISNUMBER(FIND("A",$C346)),
$C346 &amp; IF(ISNUMBER(FIND("A",     INDEX($C347:$C$3247,MATCH(FALSE,ISBLANK($C347:$C$3247),0)))),"", INDEX($C347:$C$3247,MATCH(FALSE,ISBLANK($C347:$C$3247),0))  ),$AA345
)</f>
        <v>MB 44A</v>
      </c>
      <c r="AB346" s="90" t="e">
        <f>_xlfn.IFNA(VLOOKUP(MBSchedule[[#This Row],[ow]], ETMRoutes, 3, FALSE),VLOOKUP(MBSchedule[[#This Row],[re]], ETMRoutes, 3, FALSE))</f>
        <v>#REF!</v>
      </c>
      <c r="AC34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D34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E346" s="90" t="str">
        <f>IF(ISNA(VLOOKUP(MBSchedule[[#This Row],[ow]], ETMRoutes, 3, FALSE)),IF(ISNA(VLOOKUP(MBSchedule[[#This Row],[re]], ETMRoutes, 3, FALSE)),"U","R"), "O")</f>
        <v>O</v>
      </c>
    </row>
    <row r="347" spans="1:31" ht="15.75" customHeight="1">
      <c r="A347" s="104" t="str">
        <f t="shared" si="5"/>
        <v>MRG</v>
      </c>
      <c r="B347" s="90"/>
      <c r="C347" s="90"/>
      <c r="D347" s="140" t="str">
        <f>_xlfn.IFNA(VLOOKUP(MBSchedule[[#This Row],[From-a]],Loc2Code,2,FALSE),"")</f>
        <v/>
      </c>
      <c r="E347" s="140" t="str">
        <f>_xlfn.IFNA(VLOOKUP(MBSchedule[[#This Row],[Via-a]],Loc2Code,2,FALSE),"")</f>
        <v/>
      </c>
      <c r="F347" s="140" t="str">
        <f>_xlfn.IFNA(VLOOKUP(MBSchedule[[#This Row],[To-a]],Loc2Code,2,FALSE),"")</f>
        <v>CNC</v>
      </c>
      <c r="G347" s="140" t="str">
        <f>_xlfn.IFNA(VLOOKUP(MBSchedule[[#This Row],[From Code]],Code2Loc,2,FALSE),"")</f>
        <v/>
      </c>
      <c r="H347" s="140" t="str">
        <f>_xlfn.IFNA(VLOOKUP(MBSchedule[[#This Row],[Via1 Code]],Code2Loc,2,FALSE),"")</f>
        <v/>
      </c>
      <c r="I347" s="140" t="str">
        <f>_xlfn.IFNA(VLOOKUP(MBSchedule[[#This Row],[Destination Code]],Code2Loc,2,FALSE),"")</f>
        <v>CANACONA</v>
      </c>
      <c r="J347" s="122">
        <f>TIME(TRUNC(MBSchedule[[#This Row],[Dept.]]),60*(MBSchedule[[#This Row],[Dept.]]-TRUNC(MBSchedule[[#This Row],[Dept.]]))/0.6,0)</f>
        <v>0.3611111111111111</v>
      </c>
      <c r="K347" s="122" t="str">
        <f>IF(ISBLANK(MBSchedule[[#This Row],[Via Dep]]),"", TIME(TRUNC(MBSchedule[[#This Row],[Via Dep]]),60*(MBSchedule[[#This Row],[Via Dep]]-TRUNC(MBSchedule[[#This Row],[Via Dep]]))/0.6,0))</f>
        <v/>
      </c>
      <c r="L347" s="122">
        <f>IF(ISBLANK(MBSchedule[[#This Row],[Arrv.]]),"", TIME(TRUNC(MBSchedule[[#This Row],[Arrv.]]),60*(MBSchedule[[#This Row],[Arrv.]]-TRUNC(MBSchedule[[#This Row],[Arrv.]]))/0.6,0))</f>
        <v>0.38541666666666669</v>
      </c>
      <c r="M347" s="90" t="s">
        <v>349</v>
      </c>
      <c r="N347" s="90"/>
      <c r="O347" s="90" t="s">
        <v>23</v>
      </c>
      <c r="P347" s="152">
        <v>15</v>
      </c>
      <c r="Q347" s="123">
        <v>8.4</v>
      </c>
      <c r="R347" s="90"/>
      <c r="S347" s="123">
        <v>9.15</v>
      </c>
      <c r="T347" s="152"/>
      <c r="U347" s="152"/>
      <c r="V347" s="152"/>
      <c r="W347" s="152"/>
      <c r="X347" s="90"/>
      <c r="Y347" s="98"/>
      <c r="Z347" s="141" t="str" cm="1">
        <f t="array" ref="Z347">IF(
ISNUMBER(FIND("A",$B347)),
$B347 &amp; IF(ISNUMBER(FIND("A",     INDEX($B348:$B$3247,MATCH(FALSE,ISBLANK($B348:$B$3247),0)))),"", INDEX($B348:$B$3247,MATCH(FALSE,ISBLANK($B348:$B$3247),0))  ),$Z346
)</f>
        <v>GA09U4786</v>
      </c>
      <c r="AA347" s="140" t="str" cm="1">
        <f t="array" ref="AA347">IF(
ISNUMBER(FIND("A",$C347)),
$C347 &amp; IF(ISNUMBER(FIND("A",     INDEX($C348:$C$3247,MATCH(FALSE,ISBLANK($C348:$C$3247),0)))),"", INDEX($C348:$C$3247,MATCH(FALSE,ISBLANK($C348:$C$3247),0))  ),$AA346
)</f>
        <v>MB 44A</v>
      </c>
      <c r="AB347" s="90" t="e">
        <f>_xlfn.IFNA(VLOOKUP(MBSchedule[[#This Row],[ow]], ETMRoutes, 3, FALSE),VLOOKUP(MBSchedule[[#This Row],[re]], ETMRoutes, 3, FALSE))</f>
        <v>#REF!</v>
      </c>
      <c r="AC34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D34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E347" s="90" t="str">
        <f>IF(ISNA(VLOOKUP(MBSchedule[[#This Row],[ow]], ETMRoutes, 3, FALSE)),IF(ISNA(VLOOKUP(MBSchedule[[#This Row],[re]], ETMRoutes, 3, FALSE)),"U","R"), "O")</f>
        <v>O</v>
      </c>
    </row>
    <row r="348" spans="1:31">
      <c r="A348" s="104" t="str">
        <f t="shared" si="5"/>
        <v>MRG</v>
      </c>
      <c r="B348" s="90"/>
      <c r="C348" s="90"/>
      <c r="D348" s="140" t="str">
        <f>_xlfn.IFNA(VLOOKUP(MBSchedule[[#This Row],[From-a]],Loc2Code,2,FALSE),"")</f>
        <v>CNC</v>
      </c>
      <c r="E348" s="140" t="str">
        <f>_xlfn.IFNA(VLOOKUP(MBSchedule[[#This Row],[Via-a]],Loc2Code,2,FALSE),"")</f>
        <v>CUN</v>
      </c>
      <c r="F348" s="140" t="str">
        <f>_xlfn.IFNA(VLOOKUP(MBSchedule[[#This Row],[To-a]],Loc2Code,2,FALSE),"")</f>
        <v>MRG</v>
      </c>
      <c r="G348" s="140" t="str">
        <f>_xlfn.IFNA(VLOOKUP(MBSchedule[[#This Row],[From Code]],Code2Loc,2,FALSE),"")</f>
        <v>CANACONA</v>
      </c>
      <c r="H348" s="140" t="str">
        <f>_xlfn.IFNA(VLOOKUP(MBSchedule[[#This Row],[Via1 Code]],Code2Loc,2,FALSE),"")</f>
        <v>CUNCOLIM</v>
      </c>
      <c r="I348" s="140" t="str">
        <f>_xlfn.IFNA(VLOOKUP(MBSchedule[[#This Row],[Destination Code]],Code2Loc,2,FALSE),"")</f>
        <v>MARGAO</v>
      </c>
      <c r="J348" s="122">
        <f>TIME(TRUNC(MBSchedule[[#This Row],[Dept.]]),60*(MBSchedule[[#This Row],[Dept.]]-TRUNC(MBSchedule[[#This Row],[Dept.]]))/0.6,0)</f>
        <v>0.40277777777777773</v>
      </c>
      <c r="K348" s="122" t="str">
        <f>IF(ISBLANK(MBSchedule[[#This Row],[Via Dep]]),"", TIME(TRUNC(MBSchedule[[#This Row],[Via Dep]]),60*(MBSchedule[[#This Row],[Via Dep]]-TRUNC(MBSchedule[[#This Row],[Via Dep]]))/0.6,0))</f>
        <v/>
      </c>
      <c r="L348" s="122">
        <f>IF(ISBLANK(MBSchedule[[#This Row],[Arrv.]]),"", TIME(TRUNC(MBSchedule[[#This Row],[Arrv.]]),60*(MBSchedule[[#This Row],[Arrv.]]-TRUNC(MBSchedule[[#This Row],[Arrv.]]))/0.6,0))</f>
        <v>0.45833333333333331</v>
      </c>
      <c r="M348" s="90" t="s">
        <v>23</v>
      </c>
      <c r="N348" s="90" t="s">
        <v>25</v>
      </c>
      <c r="O348" s="90" t="s">
        <v>26</v>
      </c>
      <c r="P348" s="152">
        <v>37</v>
      </c>
      <c r="Q348" s="123">
        <v>9.4</v>
      </c>
      <c r="R348" s="90"/>
      <c r="S348" s="123">
        <v>11</v>
      </c>
      <c r="T348" s="152"/>
      <c r="U348" s="152"/>
      <c r="V348" s="152"/>
      <c r="W348" s="152"/>
      <c r="X348" s="90"/>
      <c r="Y348" s="98"/>
      <c r="Z348" s="141" t="str" cm="1">
        <f t="array" ref="Z348">IF(
ISNUMBER(FIND("A",$B348)),
$B348 &amp; IF(ISNUMBER(FIND("A",     INDEX($B349:$B$3247,MATCH(FALSE,ISBLANK($B349:$B$3247),0)))),"", INDEX($B349:$B$3247,MATCH(FALSE,ISBLANK($B349:$B$3247),0))  ),$Z347
)</f>
        <v>GA09U4786</v>
      </c>
      <c r="AA348" s="140" t="str" cm="1">
        <f t="array" ref="AA348">IF(
ISNUMBER(FIND("A",$C348)),
$C348 &amp; IF(ISNUMBER(FIND("A",     INDEX($C349:$C$3247,MATCH(FALSE,ISBLANK($C349:$C$3247),0)))),"", INDEX($C349:$C$3247,MATCH(FALSE,ISBLANK($C349:$C$3247),0))  ),$AA347
)</f>
        <v>MB 44A</v>
      </c>
      <c r="AB348" s="90" t="e">
        <f>_xlfn.IFNA(VLOOKUP(MBSchedule[[#This Row],[ow]], ETMRoutes, 3, FALSE),VLOOKUP(MBSchedule[[#This Row],[re]], ETMRoutes, 3, FALSE))</f>
        <v>#REF!</v>
      </c>
      <c r="AC34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34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348" s="90" t="str">
        <f>IF(ISNA(VLOOKUP(MBSchedule[[#This Row],[ow]], ETMRoutes, 3, FALSE)),IF(ISNA(VLOOKUP(MBSchedule[[#This Row],[re]], ETMRoutes, 3, FALSE)),"U","R"), "O")</f>
        <v>O</v>
      </c>
    </row>
    <row r="349" spans="1:31">
      <c r="A349" s="104" t="str">
        <f t="shared" si="5"/>
        <v>MRG</v>
      </c>
      <c r="B349" s="90"/>
      <c r="C349" s="90"/>
      <c r="D349" s="140" t="str">
        <f>_xlfn.IFNA(VLOOKUP(MBSchedule[[#This Row],[From-a]],Loc2Code,2,FALSE),"")</f>
        <v>MRG</v>
      </c>
      <c r="E349" s="140" t="str">
        <f>_xlfn.IFNA(VLOOKUP(MBSchedule[[#This Row],[Via-a]],Loc2Code,2,FALSE),"")</f>
        <v>CUN</v>
      </c>
      <c r="F349" s="140" t="str">
        <f>_xlfn.IFNA(VLOOKUP(MBSchedule[[#This Row],[To-a]],Loc2Code,2,FALSE),"")</f>
        <v>CNC</v>
      </c>
      <c r="G349" s="140" t="str">
        <f>_xlfn.IFNA(VLOOKUP(MBSchedule[[#This Row],[From Code]],Code2Loc,2,FALSE),"")</f>
        <v>MARGAO</v>
      </c>
      <c r="H349" s="140" t="str">
        <f>_xlfn.IFNA(VLOOKUP(MBSchedule[[#This Row],[Via1 Code]],Code2Loc,2,FALSE),"")</f>
        <v>CUNCOLIM</v>
      </c>
      <c r="I349" s="140" t="str">
        <f>_xlfn.IFNA(VLOOKUP(MBSchedule[[#This Row],[Destination Code]],Code2Loc,2,FALSE),"")</f>
        <v>CANACONA</v>
      </c>
      <c r="J349" s="122">
        <f>TIME(TRUNC(MBSchedule[[#This Row],[Dept.]]),60*(MBSchedule[[#This Row],[Dept.]]-TRUNC(MBSchedule[[#This Row],[Dept.]]))/0.6,0)</f>
        <v>0.54513888888888895</v>
      </c>
      <c r="K349" s="122" t="str">
        <f>IF(ISBLANK(MBSchedule[[#This Row],[Via Dep]]),"", TIME(TRUNC(MBSchedule[[#This Row],[Via Dep]]),60*(MBSchedule[[#This Row],[Via Dep]]-TRUNC(MBSchedule[[#This Row],[Via Dep]]))/0.6,0))</f>
        <v/>
      </c>
      <c r="L349" s="122">
        <f>IF(ISBLANK(MBSchedule[[#This Row],[Arrv.]]),"", TIME(TRUNC(MBSchedule[[#This Row],[Arrv.]]),60*(MBSchedule[[#This Row],[Arrv.]]-TRUNC(MBSchedule[[#This Row],[Arrv.]]))/0.6,0))</f>
        <v>0.59722222222222221</v>
      </c>
      <c r="M349" s="90" t="s">
        <v>26</v>
      </c>
      <c r="N349" s="90" t="s">
        <v>25</v>
      </c>
      <c r="O349" s="90" t="s">
        <v>23</v>
      </c>
      <c r="P349" s="152">
        <v>37</v>
      </c>
      <c r="Q349" s="123">
        <v>13.05</v>
      </c>
      <c r="R349" s="90"/>
      <c r="S349" s="123">
        <v>14.2</v>
      </c>
      <c r="T349" s="152"/>
      <c r="U349" s="152"/>
      <c r="V349" s="152"/>
      <c r="W349" s="152"/>
      <c r="X349" s="90"/>
      <c r="Y349" s="92"/>
      <c r="Z349" s="142" t="str" cm="1">
        <f t="array" ref="Z349">IF(
ISNUMBER(FIND("A",$B349)),
$B349 &amp; IF(ISNUMBER(FIND("A",     INDEX($B350:$B$3247,MATCH(FALSE,ISBLANK($B350:$B$3247),0)))),"", INDEX($B350:$B$3247,MATCH(FALSE,ISBLANK($B350:$B$3247),0))  ),$Z348
)</f>
        <v>GA09U4786</v>
      </c>
      <c r="AA349" s="140" t="str" cm="1">
        <f t="array" ref="AA349">IF(
ISNUMBER(FIND("A",$C349)),
$C349 &amp; IF(ISNUMBER(FIND("A",     INDEX($C350:$C$3247,MATCH(FALSE,ISBLANK($C350:$C$3247),0)))),"", INDEX($C350:$C$3247,MATCH(FALSE,ISBLANK($C350:$C$3247),0))  ),$AA348
)</f>
        <v>MB 44A</v>
      </c>
      <c r="AB349" s="90" t="e">
        <f>_xlfn.IFNA(VLOOKUP(MBSchedule[[#This Row],[ow]], ETMRoutes, 3, FALSE),VLOOKUP(MBSchedule[[#This Row],[re]], ETMRoutes, 3, FALSE))</f>
        <v>#REF!</v>
      </c>
      <c r="AC34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34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349" s="90" t="str">
        <f>IF(ISNA(VLOOKUP(MBSchedule[[#This Row],[ow]], ETMRoutes, 3, FALSE)),IF(ISNA(VLOOKUP(MBSchedule[[#This Row],[re]], ETMRoutes, 3, FALSE)),"U","R"), "O")</f>
        <v>O</v>
      </c>
    </row>
    <row r="350" spans="1:31">
      <c r="A350" s="104" t="str">
        <f t="shared" si="5"/>
        <v>MRG</v>
      </c>
      <c r="B350" s="90"/>
      <c r="C350" s="90"/>
      <c r="D350" s="140" t="str">
        <f>_xlfn.IFNA(VLOOKUP(MBSchedule[[#This Row],[From-a]],Loc2Code,2,FALSE),"")</f>
        <v>CNC</v>
      </c>
      <c r="E350" s="140" t="str">
        <f>_xlfn.IFNA(VLOOKUP(MBSchedule[[#This Row],[Via-a]],Loc2Code,2,FALSE),"")</f>
        <v/>
      </c>
      <c r="F350" s="140" t="str">
        <f>_xlfn.IFNA(VLOOKUP(MBSchedule[[#This Row],[To-a]],Loc2Code,2,FALSE),"")</f>
        <v/>
      </c>
      <c r="G350" s="140" t="str">
        <f>_xlfn.IFNA(VLOOKUP(MBSchedule[[#This Row],[From Code]],Code2Loc,2,FALSE),"")</f>
        <v>CANACONA</v>
      </c>
      <c r="H350" s="140" t="str">
        <f>_xlfn.IFNA(VLOOKUP(MBSchedule[[#This Row],[Via1 Code]],Code2Loc,2,FALSE),"")</f>
        <v/>
      </c>
      <c r="I350" s="140" t="str">
        <f>_xlfn.IFNA(VLOOKUP(MBSchedule[[#This Row],[Destination Code]],Code2Loc,2,FALSE),"")</f>
        <v/>
      </c>
      <c r="J350" s="122">
        <f>TIME(TRUNC(MBSchedule[[#This Row],[Dept.]]),60*(MBSchedule[[#This Row],[Dept.]]-TRUNC(MBSchedule[[#This Row],[Dept.]]))/0.6,0)</f>
        <v>0.59722222222222221</v>
      </c>
      <c r="K350" s="122" t="str">
        <f>IF(ISBLANK(MBSchedule[[#This Row],[Via Dep]]),"", TIME(TRUNC(MBSchedule[[#This Row],[Via Dep]]),60*(MBSchedule[[#This Row],[Via Dep]]-TRUNC(MBSchedule[[#This Row],[Via Dep]]))/0.6,0))</f>
        <v/>
      </c>
      <c r="L350" s="122">
        <f>IF(ISBLANK(MBSchedule[[#This Row],[Arrv.]]),"", TIME(TRUNC(MBSchedule[[#This Row],[Arrv.]]),60*(MBSchedule[[#This Row],[Arrv.]]-TRUNC(MBSchedule[[#This Row],[Arrv.]]))/0.6,0))</f>
        <v>0.61805555555555558</v>
      </c>
      <c r="M350" s="90" t="s">
        <v>23</v>
      </c>
      <c r="N350" s="90"/>
      <c r="O350" s="90" t="s">
        <v>349</v>
      </c>
      <c r="P350" s="152">
        <v>15</v>
      </c>
      <c r="Q350" s="123">
        <v>14.2</v>
      </c>
      <c r="R350" s="90"/>
      <c r="S350" s="123">
        <v>14.5</v>
      </c>
      <c r="T350" s="152"/>
      <c r="U350" s="152"/>
      <c r="V350" s="152"/>
      <c r="W350" s="153"/>
      <c r="X350" s="90"/>
      <c r="Y350" s="101"/>
      <c r="Z350" s="143" t="str" cm="1">
        <f t="array" ref="Z350">IF(
ISNUMBER(FIND("A",$B350)),
$B350 &amp; IF(ISNUMBER(FIND("A",     INDEX($B351:$B$3247,MATCH(FALSE,ISBLANK($B351:$B$3247),0)))),"", INDEX($B351:$B$3247,MATCH(FALSE,ISBLANK($B351:$B$3247),0))  ),$Z349
)</f>
        <v>GA09U4786</v>
      </c>
      <c r="AA350" s="140" t="str" cm="1">
        <f t="array" ref="AA350">IF(
ISNUMBER(FIND("A",$C350)),
$C350 &amp; IF(ISNUMBER(FIND("A",     INDEX($C351:$C$3247,MATCH(FALSE,ISBLANK($C351:$C$3247),0)))),"", INDEX($C351:$C$3247,MATCH(FALSE,ISBLANK($C351:$C$3247),0))  ),$AA349
)</f>
        <v>MB 44A</v>
      </c>
      <c r="AB350" s="90" t="e">
        <f>_xlfn.IFNA(VLOOKUP(MBSchedule[[#This Row],[ow]], ETMRoutes, 3, FALSE),VLOOKUP(MBSchedule[[#This Row],[re]], ETMRoutes, 3, FALSE))</f>
        <v>#REF!</v>
      </c>
      <c r="AC35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D35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E350" s="90" t="str">
        <f>IF(ISNA(VLOOKUP(MBSchedule[[#This Row],[ow]], ETMRoutes, 3, FALSE)),IF(ISNA(VLOOKUP(MBSchedule[[#This Row],[re]], ETMRoutes, 3, FALSE)),"U","R"), "O")</f>
        <v>O</v>
      </c>
    </row>
    <row r="351" spans="1:31">
      <c r="A351" s="104" t="str">
        <f t="shared" si="5"/>
        <v>MRG</v>
      </c>
      <c r="B351" s="90"/>
      <c r="C351" s="90"/>
      <c r="D351" s="140" t="str">
        <f>_xlfn.IFNA(VLOOKUP(MBSchedule[[#This Row],[From-a]],Loc2Code,2,FALSE),"")</f>
        <v/>
      </c>
      <c r="E351" s="140" t="str">
        <f>_xlfn.IFNA(VLOOKUP(MBSchedule[[#This Row],[Via-a]],Loc2Code,2,FALSE),"")</f>
        <v/>
      </c>
      <c r="F351" s="140" t="str">
        <f>_xlfn.IFNA(VLOOKUP(MBSchedule[[#This Row],[To-a]],Loc2Code,2,FALSE),"")</f>
        <v>CNC</v>
      </c>
      <c r="G351" s="140" t="str">
        <f>_xlfn.IFNA(VLOOKUP(MBSchedule[[#This Row],[From Code]],Code2Loc,2,FALSE),"")</f>
        <v/>
      </c>
      <c r="H351" s="140" t="str">
        <f>_xlfn.IFNA(VLOOKUP(MBSchedule[[#This Row],[Via1 Code]],Code2Loc,2,FALSE),"")</f>
        <v/>
      </c>
      <c r="I351" s="140" t="str">
        <f>_xlfn.IFNA(VLOOKUP(MBSchedule[[#This Row],[Destination Code]],Code2Loc,2,FALSE),"")</f>
        <v>CANACONA</v>
      </c>
      <c r="J351" s="122">
        <f>TIME(TRUNC(MBSchedule[[#This Row],[Dept.]]),60*(MBSchedule[[#This Row],[Dept.]]-TRUNC(MBSchedule[[#This Row],[Dept.]]))/0.6,0)</f>
        <v>0.62847222222222221</v>
      </c>
      <c r="K351" s="122" t="str">
        <f>IF(ISBLANK(MBSchedule[[#This Row],[Via Dep]]),"", TIME(TRUNC(MBSchedule[[#This Row],[Via Dep]]),60*(MBSchedule[[#This Row],[Via Dep]]-TRUNC(MBSchedule[[#This Row],[Via Dep]]))/0.6,0))</f>
        <v/>
      </c>
      <c r="L351" s="122">
        <f>IF(ISBLANK(MBSchedule[[#This Row],[Arrv.]]),"", TIME(TRUNC(MBSchedule[[#This Row],[Arrv.]]),60*(MBSchedule[[#This Row],[Arrv.]]-TRUNC(MBSchedule[[#This Row],[Arrv.]]))/0.6,0))</f>
        <v>0.64930555555555558</v>
      </c>
      <c r="M351" s="90" t="s">
        <v>349</v>
      </c>
      <c r="N351" s="90"/>
      <c r="O351" s="90" t="s">
        <v>23</v>
      </c>
      <c r="P351" s="152">
        <v>15</v>
      </c>
      <c r="Q351" s="123">
        <v>15.05</v>
      </c>
      <c r="R351" s="90"/>
      <c r="S351" s="123">
        <v>15.35</v>
      </c>
      <c r="T351" s="152"/>
      <c r="U351" s="152"/>
      <c r="V351" s="152"/>
      <c r="W351" s="152"/>
      <c r="X351" s="90"/>
      <c r="Y351" s="101"/>
      <c r="Z351" s="143" t="str" cm="1">
        <f t="array" ref="Z351">IF(
ISNUMBER(FIND("A",$B351)),
$B351 &amp; IF(ISNUMBER(FIND("A",     INDEX($B352:$B$3247,MATCH(FALSE,ISBLANK($B352:$B$3247),0)))),"", INDEX($B352:$B$3247,MATCH(FALSE,ISBLANK($B352:$B$3247),0))  ),$Z350
)</f>
        <v>GA09U4786</v>
      </c>
      <c r="AA351" s="140" t="str" cm="1">
        <f t="array" ref="AA351">IF(
ISNUMBER(FIND("A",$C351)),
$C351 &amp; IF(ISNUMBER(FIND("A",     INDEX($C352:$C$3247,MATCH(FALSE,ISBLANK($C352:$C$3247),0)))),"", INDEX($C352:$C$3247,MATCH(FALSE,ISBLANK($C352:$C$3247),0))  ),$AA350
)</f>
        <v>MB 44A</v>
      </c>
      <c r="AB351" s="90" t="e">
        <f>_xlfn.IFNA(VLOOKUP(MBSchedule[[#This Row],[ow]], ETMRoutes, 3, FALSE),VLOOKUP(MBSchedule[[#This Row],[re]], ETMRoutes, 3, FALSE))</f>
        <v>#REF!</v>
      </c>
      <c r="AC35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D35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E351" s="90" t="str">
        <f>IF(ISNA(VLOOKUP(MBSchedule[[#This Row],[ow]], ETMRoutes, 3, FALSE)),IF(ISNA(VLOOKUP(MBSchedule[[#This Row],[re]], ETMRoutes, 3, FALSE)),"U","R"), "O")</f>
        <v>O</v>
      </c>
    </row>
    <row r="352" spans="1:31">
      <c r="A352" s="104" t="str">
        <f t="shared" si="5"/>
        <v>MRG</v>
      </c>
      <c r="B352" s="90"/>
      <c r="C352" s="90"/>
      <c r="D352" s="140" t="str">
        <f>_xlfn.IFNA(VLOOKUP(MBSchedule[[#This Row],[From-a]],Loc2Code,2,FALSE),"")</f>
        <v>CNC</v>
      </c>
      <c r="E352" s="140" t="str">
        <f>_xlfn.IFNA(VLOOKUP(MBSchedule[[#This Row],[Via-a]],Loc2Code,2,FALSE),"")</f>
        <v>CUN</v>
      </c>
      <c r="F352" s="140" t="str">
        <f>_xlfn.IFNA(VLOOKUP(MBSchedule[[#This Row],[To-a]],Loc2Code,2,FALSE),"")</f>
        <v>MRG</v>
      </c>
      <c r="G352" s="140" t="str">
        <f>_xlfn.IFNA(VLOOKUP(MBSchedule[[#This Row],[From Code]],Code2Loc,2,FALSE),"")</f>
        <v>CANACONA</v>
      </c>
      <c r="H352" s="140" t="str">
        <f>_xlfn.IFNA(VLOOKUP(MBSchedule[[#This Row],[Via1 Code]],Code2Loc,2,FALSE),"")</f>
        <v>CUNCOLIM</v>
      </c>
      <c r="I352" s="140" t="str">
        <f>_xlfn.IFNA(VLOOKUP(MBSchedule[[#This Row],[Destination Code]],Code2Loc,2,FALSE),"")</f>
        <v>MARGAO</v>
      </c>
      <c r="J352" s="122">
        <f>TIME(TRUNC(MBSchedule[[#This Row],[Dept.]]),60*(MBSchedule[[#This Row],[Dept.]]-TRUNC(MBSchedule[[#This Row],[Dept.]]))/0.6,0)</f>
        <v>0.67013888888888884</v>
      </c>
      <c r="K352" s="122" t="str">
        <f>IF(ISBLANK(MBSchedule[[#This Row],[Via Dep]]),"", TIME(TRUNC(MBSchedule[[#This Row],[Via Dep]]),60*(MBSchedule[[#This Row],[Via Dep]]-TRUNC(MBSchedule[[#This Row],[Via Dep]]))/0.6,0))</f>
        <v/>
      </c>
      <c r="L352" s="122">
        <f>IF(ISBLANK(MBSchedule[[#This Row],[Arrv.]]),"", TIME(TRUNC(MBSchedule[[#This Row],[Arrv.]]),60*(MBSchedule[[#This Row],[Arrv.]]-TRUNC(MBSchedule[[#This Row],[Arrv.]]))/0.6,0))</f>
        <v>0.72222222222222221</v>
      </c>
      <c r="M352" s="90" t="s">
        <v>23</v>
      </c>
      <c r="N352" s="90" t="s">
        <v>25</v>
      </c>
      <c r="O352" s="90" t="s">
        <v>26</v>
      </c>
      <c r="P352" s="152">
        <v>37</v>
      </c>
      <c r="Q352" s="123">
        <v>16.05</v>
      </c>
      <c r="R352" s="90"/>
      <c r="S352" s="123">
        <v>17.2</v>
      </c>
      <c r="T352" s="152"/>
      <c r="U352" s="152"/>
      <c r="V352" s="152"/>
      <c r="W352" s="152"/>
      <c r="X352" s="90"/>
      <c r="Y352" s="92" t="s">
        <v>45</v>
      </c>
      <c r="Z352" s="142" t="str" cm="1">
        <f t="array" ref="Z352">IF(
ISNUMBER(FIND("A",$B352)),
$B352 &amp; IF(ISNUMBER(FIND("A",     INDEX($B353:$B$3247,MATCH(FALSE,ISBLANK($B353:$B$3247),0)))),"", INDEX($B353:$B$3247,MATCH(FALSE,ISBLANK($B353:$B$3247),0))  ),$Z351
)</f>
        <v>GA09U4786</v>
      </c>
      <c r="AA352" s="140" t="str" cm="1">
        <f t="array" ref="AA352">IF(
ISNUMBER(FIND("A",$C352)),
$C352 &amp; IF(ISNUMBER(FIND("A",     INDEX($C353:$C$3247,MATCH(FALSE,ISBLANK($C353:$C$3247),0)))),"", INDEX($C353:$C$3247,MATCH(FALSE,ISBLANK($C353:$C$3247),0))  ),$AA351
)</f>
        <v>MB 44A</v>
      </c>
      <c r="AB352" s="90" t="e">
        <f>_xlfn.IFNA(VLOOKUP(MBSchedule[[#This Row],[ow]], ETMRoutes, 3, FALSE),VLOOKUP(MBSchedule[[#This Row],[re]], ETMRoutes, 3, FALSE))</f>
        <v>#REF!</v>
      </c>
      <c r="AC35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35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352" s="90" t="str">
        <f>IF(ISNA(VLOOKUP(MBSchedule[[#This Row],[ow]], ETMRoutes, 3, FALSE)),IF(ISNA(VLOOKUP(MBSchedule[[#This Row],[re]], ETMRoutes, 3, FALSE)),"U","R"), "O")</f>
        <v>O</v>
      </c>
    </row>
    <row r="353" spans="1:31">
      <c r="A353" s="104" t="str">
        <f t="shared" si="5"/>
        <v>MRG</v>
      </c>
      <c r="B353" s="90"/>
      <c r="C353" s="90"/>
      <c r="D353" s="140" t="str">
        <f>_xlfn.IFNA(VLOOKUP(MBSchedule[[#This Row],[From-a]],Loc2Code,2,FALSE),"")</f>
        <v>MRG</v>
      </c>
      <c r="E353" s="140" t="str">
        <f>_xlfn.IFNA(VLOOKUP(MBSchedule[[#This Row],[Via-a]],Loc2Code,2,FALSE),"")</f>
        <v>CUN</v>
      </c>
      <c r="F353" s="140" t="str">
        <f>_xlfn.IFNA(VLOOKUP(MBSchedule[[#This Row],[To-a]],Loc2Code,2,FALSE),"")</f>
        <v>CNC</v>
      </c>
      <c r="G353" s="140" t="str">
        <f>_xlfn.IFNA(VLOOKUP(MBSchedule[[#This Row],[From Code]],Code2Loc,2,FALSE),"")</f>
        <v>MARGAO</v>
      </c>
      <c r="H353" s="140" t="str">
        <f>_xlfn.IFNA(VLOOKUP(MBSchedule[[#This Row],[Via1 Code]],Code2Loc,2,FALSE),"")</f>
        <v>CUNCOLIM</v>
      </c>
      <c r="I353" s="140" t="str">
        <f>_xlfn.IFNA(VLOOKUP(MBSchedule[[#This Row],[Destination Code]],Code2Loc,2,FALSE),"")</f>
        <v>CANACONA</v>
      </c>
      <c r="J353" s="122">
        <f>TIME(TRUNC(MBSchedule[[#This Row],[Dept.]]),60*(MBSchedule[[#This Row],[Dept.]]-TRUNC(MBSchedule[[#This Row],[Dept.]]))/0.6,0)</f>
        <v>0.74652777777777779</v>
      </c>
      <c r="K353" s="122" t="str">
        <f>IF(ISBLANK(MBSchedule[[#This Row],[Via Dep]]),"", TIME(TRUNC(MBSchedule[[#This Row],[Via Dep]]),60*(MBSchedule[[#This Row],[Via Dep]]-TRUNC(MBSchedule[[#This Row],[Via Dep]]))/0.6,0))</f>
        <v/>
      </c>
      <c r="L353" s="122">
        <f>IF(ISBLANK(MBSchedule[[#This Row],[Arrv.]]),"", TIME(TRUNC(MBSchedule[[#This Row],[Arrv.]]),60*(MBSchedule[[#This Row],[Arrv.]]-TRUNC(MBSchedule[[#This Row],[Arrv.]]))/0.6,0))</f>
        <v>0.80208333333333337</v>
      </c>
      <c r="M353" s="90" t="s">
        <v>26</v>
      </c>
      <c r="N353" s="90" t="s">
        <v>25</v>
      </c>
      <c r="O353" s="90" t="s">
        <v>23</v>
      </c>
      <c r="P353" s="152">
        <v>37</v>
      </c>
      <c r="Q353" s="123">
        <v>17.55</v>
      </c>
      <c r="R353" s="90"/>
      <c r="S353" s="123">
        <v>19.149999999999999</v>
      </c>
      <c r="T353" s="152">
        <v>1</v>
      </c>
      <c r="U353" s="152">
        <v>1</v>
      </c>
      <c r="V353" s="152"/>
      <c r="W353" s="152"/>
      <c r="X353" s="90">
        <f>SUM(P346:P353)</f>
        <v>208</v>
      </c>
      <c r="Y353" s="101" t="s">
        <v>27</v>
      </c>
      <c r="Z353" s="143" t="str" cm="1">
        <f t="array" ref="Z353">IF(
ISNUMBER(FIND("A",$B353)),
$B353 &amp; IF(ISNUMBER(FIND("A",     INDEX($B354:$B$3247,MATCH(FALSE,ISBLANK($B354:$B$3247),0)))),"", INDEX($B354:$B$3247,MATCH(FALSE,ISBLANK($B354:$B$3247),0))  ),$Z352
)</f>
        <v>GA09U4786</v>
      </c>
      <c r="AA353" s="140" t="str" cm="1">
        <f t="array" ref="AA353">IF(
ISNUMBER(FIND("A",$C353)),
$C353 &amp; IF(ISNUMBER(FIND("A",     INDEX($C354:$C$3247,MATCH(FALSE,ISBLANK($C354:$C$3247),0)))),"", INDEX($C354:$C$3247,MATCH(FALSE,ISBLANK($C354:$C$3247),0))  ),$AA352
)</f>
        <v>MB 44A</v>
      </c>
      <c r="AB353" s="90" t="e">
        <f>_xlfn.IFNA(VLOOKUP(MBSchedule[[#This Row],[ow]], ETMRoutes, 3, FALSE),VLOOKUP(MBSchedule[[#This Row],[re]], ETMRoutes, 3, FALSE))</f>
        <v>#REF!</v>
      </c>
      <c r="AC35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35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353" s="90" t="str">
        <f>IF(ISNA(VLOOKUP(MBSchedule[[#This Row],[ow]], ETMRoutes, 3, FALSE)),IF(ISNA(VLOOKUP(MBSchedule[[#This Row],[re]], ETMRoutes, 3, FALSE)),"U","R"), "O")</f>
        <v>O</v>
      </c>
    </row>
    <row r="354" spans="1:31">
      <c r="A354" s="104" t="str">
        <f t="shared" si="5"/>
        <v>MRG</v>
      </c>
      <c r="B354" s="90" t="s">
        <v>193</v>
      </c>
      <c r="C354" s="90" t="s">
        <v>194</v>
      </c>
      <c r="D354" s="140" t="str">
        <f>_xlfn.IFNA(VLOOKUP(MBSchedule[[#This Row],[From-a]],Loc2Code,2,FALSE),"")</f>
        <v>PIR</v>
      </c>
      <c r="E354" s="140" t="str">
        <f>_xlfn.IFNA(VLOOKUP(MBSchedule[[#This Row],[Via-a]],Loc2Code,2,FALSE),"")</f>
        <v/>
      </c>
      <c r="F354" s="140" t="str">
        <f>_xlfn.IFNA(VLOOKUP(MBSchedule[[#This Row],[To-a]],Loc2Code,2,FALSE),"")</f>
        <v>MRG</v>
      </c>
      <c r="G354" s="140" t="str">
        <f>_xlfn.IFNA(VLOOKUP(MBSchedule[[#This Row],[From Code]],Code2Loc,2,FALSE),"")</f>
        <v>PIRLA</v>
      </c>
      <c r="H354" s="140" t="str">
        <f>_xlfn.IFNA(VLOOKUP(MBSchedule[[#This Row],[Via1 Code]],Code2Loc,2,FALSE),"")</f>
        <v/>
      </c>
      <c r="I354" s="140" t="str">
        <f>_xlfn.IFNA(VLOOKUP(MBSchedule[[#This Row],[Destination Code]],Code2Loc,2,FALSE),"")</f>
        <v>MARGAO</v>
      </c>
      <c r="J354" s="122">
        <f>TIME(TRUNC(MBSchedule[[#This Row],[Dept.]]),60*(MBSchedule[[#This Row],[Dept.]]-TRUNC(MBSchedule[[#This Row],[Dept.]]))/0.6,0)</f>
        <v>0.26041666666666669</v>
      </c>
      <c r="K354" s="122" t="str">
        <f>IF(ISBLANK(MBSchedule[[#This Row],[Via Dep]]),"", TIME(TRUNC(MBSchedule[[#This Row],[Via Dep]]),60*(MBSchedule[[#This Row],[Via Dep]]-TRUNC(MBSchedule[[#This Row],[Via Dep]]))/0.6,0))</f>
        <v/>
      </c>
      <c r="L354" s="122">
        <f>IF(ISBLANK(MBSchedule[[#This Row],[Arrv.]]),"", TIME(TRUNC(MBSchedule[[#This Row],[Arrv.]]),60*(MBSchedule[[#This Row],[Arrv.]]-TRUNC(MBSchedule[[#This Row],[Arrv.]]))/0.6,0))</f>
        <v>0.29166666666666669</v>
      </c>
      <c r="M354" s="90" t="s">
        <v>195</v>
      </c>
      <c r="N354" s="90"/>
      <c r="O354" s="90" t="s">
        <v>26</v>
      </c>
      <c r="P354" s="152">
        <v>20</v>
      </c>
      <c r="Q354" s="123">
        <v>6.15</v>
      </c>
      <c r="R354" s="123"/>
      <c r="S354" s="123">
        <v>7</v>
      </c>
      <c r="T354" s="152"/>
      <c r="U354" s="152"/>
      <c r="V354" s="152"/>
      <c r="W354" s="152"/>
      <c r="X354" s="90"/>
      <c r="Y354" s="98"/>
      <c r="Z354" s="141" t="str" cm="1">
        <f t="array" ref="Z354">IF(
ISNUMBER(FIND("A",$B354)),
$B354 &amp; IF(ISNUMBER(FIND("A",     INDEX($B355:$B$3247,MATCH(FALSE,ISBLANK($B355:$B$3247),0)))),"", INDEX($B355:$B$3247,MATCH(FALSE,ISBLANK($B355:$B$3247),0))  ),$Z353
)</f>
        <v>GA02Z5303</v>
      </c>
      <c r="AA354" s="140" t="str" cm="1">
        <f t="array" ref="AA354">IF(
ISNUMBER(FIND("A",$C354)),
$C354 &amp; IF(ISNUMBER(FIND("A",     INDEX($C355:$C$3247,MATCH(FALSE,ISBLANK($C355:$C$3247),0)))),"", INDEX($C355:$C$3247,MATCH(FALSE,ISBLANK($C355:$C$3247),0))  ),$AA353
)</f>
        <v>MB 45A</v>
      </c>
      <c r="AB354" s="90" t="e">
        <f>_xlfn.IFNA(VLOOKUP(MBSchedule[[#This Row],[ow]], ETMRoutes, 3, FALSE),VLOOKUP(MBSchedule[[#This Row],[re]], ETMRoutes, 3, FALSE))</f>
        <v>#REF!</v>
      </c>
      <c r="AC35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MRG:*:MRG-*PIR*</v>
      </c>
      <c r="AD35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MRG:*:PIR-*MRG*</v>
      </c>
      <c r="AE354" s="90" t="str">
        <f>IF(ISNA(VLOOKUP(MBSchedule[[#This Row],[ow]], ETMRoutes, 3, FALSE)),IF(ISNA(VLOOKUP(MBSchedule[[#This Row],[re]], ETMRoutes, 3, FALSE)),"U","R"), "O")</f>
        <v>O</v>
      </c>
    </row>
    <row r="355" spans="1:31">
      <c r="A355" s="104" t="str">
        <f t="shared" si="5"/>
        <v>MRG</v>
      </c>
      <c r="B355" s="90"/>
      <c r="C355" s="90"/>
      <c r="D355" s="140" t="str">
        <f>_xlfn.IFNA(VLOOKUP(MBSchedule[[#This Row],[From-a]],Loc2Code,2,FALSE),"")</f>
        <v>MRG</v>
      </c>
      <c r="E355" s="140" t="str">
        <f>_xlfn.IFNA(VLOOKUP(MBSchedule[[#This Row],[Via-a]],Loc2Code,2,FALSE),"")</f>
        <v>CNC</v>
      </c>
      <c r="F355" s="140" t="str">
        <f>_xlfn.IFNA(VLOOKUP(MBSchedule[[#This Row],[To-a]],Loc2Code,2,FALSE),"")</f>
        <v>PLM</v>
      </c>
      <c r="G355" s="140" t="str">
        <f>_xlfn.IFNA(VLOOKUP(MBSchedule[[#This Row],[From Code]],Code2Loc,2,FALSE),"")</f>
        <v>MARGAO</v>
      </c>
      <c r="H355" s="140" t="str">
        <f>_xlfn.IFNA(VLOOKUP(MBSchedule[[#This Row],[Via1 Code]],Code2Loc,2,FALSE),"")</f>
        <v>CANACONA</v>
      </c>
      <c r="I355" s="140" t="str">
        <f>_xlfn.IFNA(VLOOKUP(MBSchedule[[#This Row],[Destination Code]],Code2Loc,2,FALSE),"")</f>
        <v>PALOLEM</v>
      </c>
      <c r="J355" s="122">
        <f>TIME(TRUNC(MBSchedule[[#This Row],[Dept.]]),60*(MBSchedule[[#This Row],[Dept.]]-TRUNC(MBSchedule[[#This Row],[Dept.]]))/0.6,0)</f>
        <v>0.31597222222222221</v>
      </c>
      <c r="K355" s="122" t="str">
        <f>IF(ISBLANK(MBSchedule[[#This Row],[Via Dep]]),"", TIME(TRUNC(MBSchedule[[#This Row],[Via Dep]]),60*(MBSchedule[[#This Row],[Via Dep]]-TRUNC(MBSchedule[[#This Row],[Via Dep]]))/0.6,0))</f>
        <v/>
      </c>
      <c r="L355" s="122">
        <f>IF(ISBLANK(MBSchedule[[#This Row],[Arrv.]]),"", TIME(TRUNC(MBSchedule[[#This Row],[Arrv.]]),60*(MBSchedule[[#This Row],[Arrv.]]-TRUNC(MBSchedule[[#This Row],[Arrv.]]))/0.6,0))</f>
        <v>0.375</v>
      </c>
      <c r="M355" s="90" t="s">
        <v>26</v>
      </c>
      <c r="N355" s="90" t="s">
        <v>23</v>
      </c>
      <c r="O355" s="90" t="s">
        <v>72</v>
      </c>
      <c r="P355" s="152">
        <v>41</v>
      </c>
      <c r="Q355" s="123">
        <v>7.35</v>
      </c>
      <c r="R355" s="90"/>
      <c r="S355" s="123">
        <v>9</v>
      </c>
      <c r="T355" s="152"/>
      <c r="U355" s="152"/>
      <c r="V355" s="152"/>
      <c r="W355" s="152"/>
      <c r="X355" s="90"/>
      <c r="Y355" s="98"/>
      <c r="Z355" s="141" t="str" cm="1">
        <f t="array" ref="Z355">IF(
ISNUMBER(FIND("A",$B355)),
$B355 &amp; IF(ISNUMBER(FIND("A",     INDEX($B356:$B$3247,MATCH(FALSE,ISBLANK($B356:$B$3247),0)))),"", INDEX($B356:$B$3247,MATCH(FALSE,ISBLANK($B356:$B$3247),0))  ),$Z354
)</f>
        <v>GA02Z5303</v>
      </c>
      <c r="AA355" s="140" t="str" cm="1">
        <f t="array" ref="AA355">IF(
ISNUMBER(FIND("A",$C355)),
$C355 &amp; IF(ISNUMBER(FIND("A",     INDEX($C356:$C$3247,MATCH(FALSE,ISBLANK($C356:$C$3247),0)))),"", INDEX($C356:$C$3247,MATCH(FALSE,ISBLANK($C356:$C$3247),0))  ),$AA354
)</f>
        <v>MB 45A</v>
      </c>
      <c r="AB355" s="90" t="e">
        <f>_xlfn.IFNA(VLOOKUP(MBSchedule[[#This Row],[ow]], ETMRoutes, 3, FALSE),VLOOKUP(MBSchedule[[#This Row],[re]], ETMRoutes, 3, FALSE))</f>
        <v>#REF!</v>
      </c>
      <c r="AC35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D35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E355" s="90" t="str">
        <f>IF(ISNA(VLOOKUP(MBSchedule[[#This Row],[ow]], ETMRoutes, 3, FALSE)),IF(ISNA(VLOOKUP(MBSchedule[[#This Row],[re]], ETMRoutes, 3, FALSE)),"U","R"), "O")</f>
        <v>O</v>
      </c>
    </row>
    <row r="356" spans="1:31">
      <c r="A356" s="104" t="str">
        <f t="shared" si="5"/>
        <v>MRG</v>
      </c>
      <c r="B356" s="90"/>
      <c r="C356" s="90"/>
      <c r="D356" s="140" t="str">
        <f>_xlfn.IFNA(VLOOKUP(MBSchedule[[#This Row],[From-a]],Loc2Code,2,FALSE),"")</f>
        <v>PLM</v>
      </c>
      <c r="E356" s="140" t="str">
        <f>_xlfn.IFNA(VLOOKUP(MBSchedule[[#This Row],[Via-a]],Loc2Code,2,FALSE),"")</f>
        <v>CNC</v>
      </c>
      <c r="F356" s="140" t="str">
        <f>_xlfn.IFNA(VLOOKUP(MBSchedule[[#This Row],[To-a]],Loc2Code,2,FALSE),"")</f>
        <v>CNC</v>
      </c>
      <c r="G356" s="140" t="str">
        <f>_xlfn.IFNA(VLOOKUP(MBSchedule[[#This Row],[From Code]],Code2Loc,2,FALSE),"")</f>
        <v>PALOLEM</v>
      </c>
      <c r="H356" s="140" t="str">
        <f>_xlfn.IFNA(VLOOKUP(MBSchedule[[#This Row],[Via1 Code]],Code2Loc,2,FALSE),"")</f>
        <v>CANACONA</v>
      </c>
      <c r="I356" s="140" t="str">
        <f>_xlfn.IFNA(VLOOKUP(MBSchedule[[#This Row],[Destination Code]],Code2Loc,2,FALSE),"")</f>
        <v>CANACONA</v>
      </c>
      <c r="J356" s="122">
        <f>TIME(TRUNC(MBSchedule[[#This Row],[Dept.]]),60*(MBSchedule[[#This Row],[Dept.]]-TRUNC(MBSchedule[[#This Row],[Dept.]]))/0.6,0)</f>
        <v>0.39583333333333331</v>
      </c>
      <c r="K356" s="122" t="str">
        <f>IF(ISBLANK(MBSchedule[[#This Row],[Via Dep]]),"", TIME(TRUNC(MBSchedule[[#This Row],[Via Dep]]),60*(MBSchedule[[#This Row],[Via Dep]]-TRUNC(MBSchedule[[#This Row],[Via Dep]]))/0.6,0))</f>
        <v/>
      </c>
      <c r="L356" s="122">
        <f>IF(ISBLANK(MBSchedule[[#This Row],[Arrv.]]),"", TIME(TRUNC(MBSchedule[[#This Row],[Arrv.]]),60*(MBSchedule[[#This Row],[Arrv.]]-TRUNC(MBSchedule[[#This Row],[Arrv.]]))/0.6,0))</f>
        <v>0.40625</v>
      </c>
      <c r="M356" s="90" t="s">
        <v>72</v>
      </c>
      <c r="N356" s="90" t="s">
        <v>23</v>
      </c>
      <c r="O356" s="90" t="s">
        <v>23</v>
      </c>
      <c r="P356" s="152">
        <v>4</v>
      </c>
      <c r="Q356" s="123">
        <v>9.3000000000000007</v>
      </c>
      <c r="R356" s="90"/>
      <c r="S356" s="123">
        <v>9.4499999999999993</v>
      </c>
      <c r="T356" s="152"/>
      <c r="U356" s="152"/>
      <c r="V356" s="152"/>
      <c r="W356" s="152"/>
      <c r="X356" s="90"/>
      <c r="Y356" s="98"/>
      <c r="Z356" s="141" t="str" cm="1">
        <f t="array" ref="Z356">IF(
ISNUMBER(FIND("A",$B356)),
$B356 &amp; IF(ISNUMBER(FIND("A",     INDEX($B357:$B$3247,MATCH(FALSE,ISBLANK($B357:$B$3247),0)))),"", INDEX($B357:$B$3247,MATCH(FALSE,ISBLANK($B357:$B$3247),0))  ),$Z355
)</f>
        <v>GA02Z5303</v>
      </c>
      <c r="AA356" s="140" t="str" cm="1">
        <f t="array" ref="AA356">IF(
ISNUMBER(FIND("A",$C356)),
$C356 &amp; IF(ISNUMBER(FIND("A",     INDEX($C357:$C$3247,MATCH(FALSE,ISBLANK($C357:$C$3247),0)))),"", INDEX($C357:$C$3247,MATCH(FALSE,ISBLANK($C357:$C$3247),0))  ),$AA355
)</f>
        <v>MB 45A</v>
      </c>
      <c r="AB356" s="90" t="e">
        <f>_xlfn.IFNA(VLOOKUP(MBSchedule[[#This Row],[ow]], ETMRoutes, 3, FALSE),VLOOKUP(MBSchedule[[#This Row],[re]], ETMRoutes, 3, FALSE))</f>
        <v>#REF!</v>
      </c>
      <c r="AC35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MRG:*:CNC-*CNC-*PLM*</v>
      </c>
      <c r="AD35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MRG:*:PLM-*CNC-*CNC*</v>
      </c>
      <c r="AE356" s="90" t="str">
        <f>IF(ISNA(VLOOKUP(MBSchedule[[#This Row],[ow]], ETMRoutes, 3, FALSE)),IF(ISNA(VLOOKUP(MBSchedule[[#This Row],[re]], ETMRoutes, 3, FALSE)),"U","R"), "O")</f>
        <v>O</v>
      </c>
    </row>
    <row r="357" spans="1:31">
      <c r="A357" s="104" t="str">
        <f t="shared" si="5"/>
        <v>MRG</v>
      </c>
      <c r="B357" s="90"/>
      <c r="C357" s="90"/>
      <c r="D357" s="140" t="str">
        <f>_xlfn.IFNA(VLOOKUP(MBSchedule[[#This Row],[From-a]],Loc2Code,2,FALSE),"")</f>
        <v>CNC</v>
      </c>
      <c r="E357" s="140" t="str">
        <f>_xlfn.IFNA(VLOOKUP(MBSchedule[[#This Row],[Via-a]],Loc2Code,2,FALSE),"")</f>
        <v>CUN</v>
      </c>
      <c r="F357" s="140" t="str">
        <f>_xlfn.IFNA(VLOOKUP(MBSchedule[[#This Row],[To-a]],Loc2Code,2,FALSE),"")</f>
        <v>MRG</v>
      </c>
      <c r="G357" s="140" t="str">
        <f>_xlfn.IFNA(VLOOKUP(MBSchedule[[#This Row],[From Code]],Code2Loc,2,FALSE),"")</f>
        <v>CANACONA</v>
      </c>
      <c r="H357" s="140" t="str">
        <f>_xlfn.IFNA(VLOOKUP(MBSchedule[[#This Row],[Via1 Code]],Code2Loc,2,FALSE),"")</f>
        <v>CUNCOLIM</v>
      </c>
      <c r="I357" s="140" t="str">
        <f>_xlfn.IFNA(VLOOKUP(MBSchedule[[#This Row],[Destination Code]],Code2Loc,2,FALSE),"")</f>
        <v>MARGAO</v>
      </c>
      <c r="J357" s="122">
        <f>TIME(TRUNC(MBSchedule[[#This Row],[Dept.]]),60*(MBSchedule[[#This Row],[Dept.]]-TRUNC(MBSchedule[[#This Row],[Dept.]]))/0.6,0)</f>
        <v>0.41666666666666669</v>
      </c>
      <c r="K357" s="122" t="str">
        <f>IF(ISBLANK(MBSchedule[[#This Row],[Via Dep]]),"", TIME(TRUNC(MBSchedule[[#This Row],[Via Dep]]),60*(MBSchedule[[#This Row],[Via Dep]]-TRUNC(MBSchedule[[#This Row],[Via Dep]]))/0.6,0))</f>
        <v/>
      </c>
      <c r="L357" s="122">
        <f>IF(ISBLANK(MBSchedule[[#This Row],[Arrv.]]),"", TIME(TRUNC(MBSchedule[[#This Row],[Arrv.]]),60*(MBSchedule[[#This Row],[Arrv.]]-TRUNC(MBSchedule[[#This Row],[Arrv.]]))/0.6,0))</f>
        <v>0.46875</v>
      </c>
      <c r="M357" s="90" t="s">
        <v>23</v>
      </c>
      <c r="N357" s="90" t="s">
        <v>25</v>
      </c>
      <c r="O357" s="90" t="s">
        <v>26</v>
      </c>
      <c r="P357" s="152">
        <v>37</v>
      </c>
      <c r="Q357" s="123">
        <v>10</v>
      </c>
      <c r="R357" s="90"/>
      <c r="S357" s="123">
        <v>11.15</v>
      </c>
      <c r="T357" s="152"/>
      <c r="U357" s="152"/>
      <c r="V357" s="152"/>
      <c r="W357" s="152"/>
      <c r="X357" s="90"/>
      <c r="Y357" s="92"/>
      <c r="Z357" s="142" t="str" cm="1">
        <f t="array" ref="Z357">IF(
ISNUMBER(FIND("A",$B357)),
$B357 &amp; IF(ISNUMBER(FIND("A",     INDEX($B358:$B$3247,MATCH(FALSE,ISBLANK($B358:$B$3247),0)))),"", INDEX($B358:$B$3247,MATCH(FALSE,ISBLANK($B358:$B$3247),0))  ),$Z356
)</f>
        <v>GA02Z5303</v>
      </c>
      <c r="AA357" s="140" t="str" cm="1">
        <f t="array" ref="AA357">IF(
ISNUMBER(FIND("A",$C357)),
$C357 &amp; IF(ISNUMBER(FIND("A",     INDEX($C358:$C$3247,MATCH(FALSE,ISBLANK($C358:$C$3247),0)))),"", INDEX($C358:$C$3247,MATCH(FALSE,ISBLANK($C358:$C$3247),0))  ),$AA356
)</f>
        <v>MB 45A</v>
      </c>
      <c r="AB357" s="90" t="e">
        <f>_xlfn.IFNA(VLOOKUP(MBSchedule[[#This Row],[ow]], ETMRoutes, 3, FALSE),VLOOKUP(MBSchedule[[#This Row],[re]], ETMRoutes, 3, FALSE))</f>
        <v>#REF!</v>
      </c>
      <c r="AC35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35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357" s="90" t="str">
        <f>IF(ISNA(VLOOKUP(MBSchedule[[#This Row],[ow]], ETMRoutes, 3, FALSE)),IF(ISNA(VLOOKUP(MBSchedule[[#This Row],[re]], ETMRoutes, 3, FALSE)),"U","R"), "O")</f>
        <v>O</v>
      </c>
    </row>
    <row r="358" spans="1:31">
      <c r="A358" s="104" t="str">
        <f t="shared" si="5"/>
        <v>MRG</v>
      </c>
      <c r="B358" s="90"/>
      <c r="C358" s="90"/>
      <c r="D358" s="140" t="str">
        <f>_xlfn.IFNA(VLOOKUP(MBSchedule[[#This Row],[From-a]],Loc2Code,2,FALSE),"")</f>
        <v>MRG</v>
      </c>
      <c r="E358" s="140" t="str">
        <f>_xlfn.IFNA(VLOOKUP(MBSchedule[[#This Row],[Via-a]],Loc2Code,2,FALSE),"")</f>
        <v>CUN</v>
      </c>
      <c r="F358" s="140" t="str">
        <f>_xlfn.IFNA(VLOOKUP(MBSchedule[[#This Row],[To-a]],Loc2Code,2,FALSE),"")</f>
        <v>CNC</v>
      </c>
      <c r="G358" s="140" t="str">
        <f>_xlfn.IFNA(VLOOKUP(MBSchedule[[#This Row],[From Code]],Code2Loc,2,FALSE),"")</f>
        <v>MARGAO</v>
      </c>
      <c r="H358" s="140" t="str">
        <f>_xlfn.IFNA(VLOOKUP(MBSchedule[[#This Row],[Via1 Code]],Code2Loc,2,FALSE),"")</f>
        <v>CUNCOLIM</v>
      </c>
      <c r="I358" s="140" t="str">
        <f>_xlfn.IFNA(VLOOKUP(MBSchedule[[#This Row],[Destination Code]],Code2Loc,2,FALSE),"")</f>
        <v>CANACONA</v>
      </c>
      <c r="J358" s="122">
        <f>TIME(TRUNC(MBSchedule[[#This Row],[Dept.]]),60*(MBSchedule[[#This Row],[Dept.]]-TRUNC(MBSchedule[[#This Row],[Dept.]]))/0.6,0)</f>
        <v>0.48958333333333331</v>
      </c>
      <c r="K358" s="122" t="str">
        <f>IF(ISBLANK(MBSchedule[[#This Row],[Via Dep]]),"", TIME(TRUNC(MBSchedule[[#This Row],[Via Dep]]),60*(MBSchedule[[#This Row],[Via Dep]]-TRUNC(MBSchedule[[#This Row],[Via Dep]]))/0.6,0))</f>
        <v/>
      </c>
      <c r="L358" s="122">
        <f>IF(ISBLANK(MBSchedule[[#This Row],[Arrv.]]),"", TIME(TRUNC(MBSchedule[[#This Row],[Arrv.]]),60*(MBSchedule[[#This Row],[Arrv.]]-TRUNC(MBSchedule[[#This Row],[Arrv.]]))/0.6,0))</f>
        <v>0.54166666666666663</v>
      </c>
      <c r="M358" s="90" t="s">
        <v>26</v>
      </c>
      <c r="N358" s="90" t="s">
        <v>25</v>
      </c>
      <c r="O358" s="90" t="s">
        <v>23</v>
      </c>
      <c r="P358" s="152">
        <v>37</v>
      </c>
      <c r="Q358" s="123">
        <v>11.45</v>
      </c>
      <c r="R358" s="90"/>
      <c r="S358" s="123">
        <v>13</v>
      </c>
      <c r="T358" s="152"/>
      <c r="U358" s="152"/>
      <c r="V358" s="152"/>
      <c r="W358" s="153"/>
      <c r="X358" s="90"/>
      <c r="Y358" s="101"/>
      <c r="Z358" s="143" t="str" cm="1">
        <f t="array" ref="Z358">IF(
ISNUMBER(FIND("A",$B358)),
$B358 &amp; IF(ISNUMBER(FIND("A",     INDEX($B359:$B$3247,MATCH(FALSE,ISBLANK($B359:$B$3247),0)))),"", INDEX($B359:$B$3247,MATCH(FALSE,ISBLANK($B359:$B$3247),0))  ),$Z357
)</f>
        <v>GA02Z5303</v>
      </c>
      <c r="AA358" s="140" t="str" cm="1">
        <f t="array" ref="AA358">IF(
ISNUMBER(FIND("A",$C358)),
$C358 &amp; IF(ISNUMBER(FIND("A",     INDEX($C359:$C$3247,MATCH(FALSE,ISBLANK($C359:$C$3247),0)))),"", INDEX($C359:$C$3247,MATCH(FALSE,ISBLANK($C359:$C$3247),0))  ),$AA357
)</f>
        <v>MB 45A</v>
      </c>
      <c r="AB358" s="90" t="e">
        <f>_xlfn.IFNA(VLOOKUP(MBSchedule[[#This Row],[ow]], ETMRoutes, 3, FALSE),VLOOKUP(MBSchedule[[#This Row],[re]], ETMRoutes, 3, FALSE))</f>
        <v>#REF!</v>
      </c>
      <c r="AC35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D35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E358" s="90" t="str">
        <f>IF(ISNA(VLOOKUP(MBSchedule[[#This Row],[ow]], ETMRoutes, 3, FALSE)),IF(ISNA(VLOOKUP(MBSchedule[[#This Row],[re]], ETMRoutes, 3, FALSE)),"U","R"), "O")</f>
        <v>O</v>
      </c>
    </row>
    <row r="359" spans="1:31">
      <c r="A359" s="104" t="str">
        <f t="shared" si="5"/>
        <v>MRG</v>
      </c>
      <c r="B359" s="90"/>
      <c r="C359" s="90"/>
      <c r="D359" s="140" t="str">
        <f>_xlfn.IFNA(VLOOKUP(MBSchedule[[#This Row],[From-a]],Loc2Code,2,FALSE),"")</f>
        <v>CNC</v>
      </c>
      <c r="E359" s="140" t="str">
        <f>_xlfn.IFNA(VLOOKUP(MBSchedule[[#This Row],[Via-a]],Loc2Code,2,FALSE),"")</f>
        <v>CUN</v>
      </c>
      <c r="F359" s="140" t="str">
        <f>_xlfn.IFNA(VLOOKUP(MBSchedule[[#This Row],[To-a]],Loc2Code,2,FALSE),"")</f>
        <v>MRG</v>
      </c>
      <c r="G359" s="140" t="str">
        <f>_xlfn.IFNA(VLOOKUP(MBSchedule[[#This Row],[From Code]],Code2Loc,2,FALSE),"")</f>
        <v>CANACONA</v>
      </c>
      <c r="H359" s="140" t="str">
        <f>_xlfn.IFNA(VLOOKUP(MBSchedule[[#This Row],[Via1 Code]],Code2Loc,2,FALSE),"")</f>
        <v>CUNCOLIM</v>
      </c>
      <c r="I359" s="140" t="str">
        <f>_xlfn.IFNA(VLOOKUP(MBSchedule[[#This Row],[Destination Code]],Code2Loc,2,FALSE),"")</f>
        <v>MARGAO</v>
      </c>
      <c r="J359" s="122">
        <f>TIME(TRUNC(MBSchedule[[#This Row],[Dept.]]),60*(MBSchedule[[#This Row],[Dept.]]-TRUNC(MBSchedule[[#This Row],[Dept.]]))/0.6,0)</f>
        <v>0.55208333333333337</v>
      </c>
      <c r="K359" s="122" t="str">
        <f>IF(ISBLANK(MBSchedule[[#This Row],[Via Dep]]),"", TIME(TRUNC(MBSchedule[[#This Row],[Via Dep]]),60*(MBSchedule[[#This Row],[Via Dep]]-TRUNC(MBSchedule[[#This Row],[Via Dep]]))/0.6,0))</f>
        <v/>
      </c>
      <c r="L359" s="122">
        <f>IF(ISBLANK(MBSchedule[[#This Row],[Arrv.]]),"", TIME(TRUNC(MBSchedule[[#This Row],[Arrv.]]),60*(MBSchedule[[#This Row],[Arrv.]]-TRUNC(MBSchedule[[#This Row],[Arrv.]]))/0.6,0))</f>
        <v>0.60416666666666663</v>
      </c>
      <c r="M359" s="90" t="s">
        <v>23</v>
      </c>
      <c r="N359" s="90" t="s">
        <v>25</v>
      </c>
      <c r="O359" s="90" t="s">
        <v>26</v>
      </c>
      <c r="P359" s="152">
        <v>37</v>
      </c>
      <c r="Q359" s="123">
        <v>13.15</v>
      </c>
      <c r="R359" s="90"/>
      <c r="S359" s="123">
        <v>14.3</v>
      </c>
      <c r="T359" s="152"/>
      <c r="U359" s="152"/>
      <c r="V359" s="152"/>
      <c r="W359" s="152"/>
      <c r="X359" s="90"/>
      <c r="Y359" s="101"/>
      <c r="Z359" s="143" t="str" cm="1">
        <f t="array" ref="Z359">IF(
ISNUMBER(FIND("A",$B359)),
$B359 &amp; IF(ISNUMBER(FIND("A",     INDEX($B360:$B$3247,MATCH(FALSE,ISBLANK($B360:$B$3247),0)))),"", INDEX($B360:$B$3247,MATCH(FALSE,ISBLANK($B360:$B$3247),0))  ),$Z358
)</f>
        <v>GA02Z5303</v>
      </c>
      <c r="AA359" s="140" t="str" cm="1">
        <f t="array" ref="AA359">IF(
ISNUMBER(FIND("A",$C359)),
$C359 &amp; IF(ISNUMBER(FIND("A",     INDEX($C360:$C$3247,MATCH(FALSE,ISBLANK($C360:$C$3247),0)))),"", INDEX($C360:$C$3247,MATCH(FALSE,ISBLANK($C360:$C$3247),0))  ),$AA358
)</f>
        <v>MB 45A</v>
      </c>
      <c r="AB359" s="90" t="e">
        <f>_xlfn.IFNA(VLOOKUP(MBSchedule[[#This Row],[ow]], ETMRoutes, 3, FALSE),VLOOKUP(MBSchedule[[#This Row],[re]], ETMRoutes, 3, FALSE))</f>
        <v>#REF!</v>
      </c>
      <c r="AC35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35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359" s="90" t="str">
        <f>IF(ISNA(VLOOKUP(MBSchedule[[#This Row],[ow]], ETMRoutes, 3, FALSE)),IF(ISNA(VLOOKUP(MBSchedule[[#This Row],[re]], ETMRoutes, 3, FALSE)),"U","R"), "O")</f>
        <v>O</v>
      </c>
    </row>
    <row r="360" spans="1:31">
      <c r="A360" s="104" t="str">
        <f t="shared" si="5"/>
        <v>MRG</v>
      </c>
      <c r="B360" s="90"/>
      <c r="C360" s="90"/>
      <c r="D360" s="140" t="str">
        <f>_xlfn.IFNA(VLOOKUP(MBSchedule[[#This Row],[From-a]],Loc2Code,2,FALSE),"")</f>
        <v>MRG</v>
      </c>
      <c r="E360" s="140" t="str">
        <f>_xlfn.IFNA(VLOOKUP(MBSchedule[[#This Row],[Via-a]],Loc2Code,2,FALSE),"")</f>
        <v>CNC</v>
      </c>
      <c r="F360" s="140" t="str">
        <f>_xlfn.IFNA(VLOOKUP(MBSchedule[[#This Row],[To-a]],Loc2Code,2,FALSE),"")</f>
        <v>PLM</v>
      </c>
      <c r="G360" s="140" t="str">
        <f>_xlfn.IFNA(VLOOKUP(MBSchedule[[#This Row],[From Code]],Code2Loc,2,FALSE),"")</f>
        <v>MARGAO</v>
      </c>
      <c r="H360" s="140" t="str">
        <f>_xlfn.IFNA(VLOOKUP(MBSchedule[[#This Row],[Via1 Code]],Code2Loc,2,FALSE),"")</f>
        <v>CANACONA</v>
      </c>
      <c r="I360" s="140" t="str">
        <f>_xlfn.IFNA(VLOOKUP(MBSchedule[[#This Row],[Destination Code]],Code2Loc,2,FALSE),"")</f>
        <v>PALOLEM</v>
      </c>
      <c r="J360" s="122">
        <f>TIME(TRUNC(MBSchedule[[#This Row],[Dept.]]),60*(MBSchedule[[#This Row],[Dept.]]-TRUNC(MBSchedule[[#This Row],[Dept.]]))/0.6,0)</f>
        <v>0.63541666666666663</v>
      </c>
      <c r="K360" s="122" t="str">
        <f>IF(ISBLANK(MBSchedule[[#This Row],[Via Dep]]),"", TIME(TRUNC(MBSchedule[[#This Row],[Via Dep]]),60*(MBSchedule[[#This Row],[Via Dep]]-TRUNC(MBSchedule[[#This Row],[Via Dep]]))/0.6,0))</f>
        <v/>
      </c>
      <c r="L360" s="122">
        <f>IF(ISBLANK(MBSchedule[[#This Row],[Arrv.]]),"", TIME(TRUNC(MBSchedule[[#This Row],[Arrv.]]),60*(MBSchedule[[#This Row],[Arrv.]]-TRUNC(MBSchedule[[#This Row],[Arrv.]]))/0.6,0))</f>
        <v>0.6875</v>
      </c>
      <c r="M360" s="90" t="s">
        <v>26</v>
      </c>
      <c r="N360" s="90" t="s">
        <v>23</v>
      </c>
      <c r="O360" s="90" t="s">
        <v>72</v>
      </c>
      <c r="P360" s="152">
        <v>41</v>
      </c>
      <c r="Q360" s="123">
        <v>15.15</v>
      </c>
      <c r="R360" s="90"/>
      <c r="S360" s="123">
        <v>16.3</v>
      </c>
      <c r="T360" s="152"/>
      <c r="U360" s="152"/>
      <c r="V360" s="152"/>
      <c r="W360" s="152"/>
      <c r="X360" s="90"/>
      <c r="Y360" s="101"/>
      <c r="Z360" s="143" t="str" cm="1">
        <f t="array" ref="Z360">IF(
ISNUMBER(FIND("A",$B360)),
$B360 &amp; IF(ISNUMBER(FIND("A",     INDEX($B361:$B$3247,MATCH(FALSE,ISBLANK($B361:$B$3247),0)))),"", INDEX($B361:$B$3247,MATCH(FALSE,ISBLANK($B361:$B$3247),0))  ),$Z359
)</f>
        <v>GA02Z5303</v>
      </c>
      <c r="AA360" s="140" t="str" cm="1">
        <f t="array" ref="AA360">IF(
ISNUMBER(FIND("A",$C360)),
$C360 &amp; IF(ISNUMBER(FIND("A",     INDEX($C361:$C$3247,MATCH(FALSE,ISBLANK($C361:$C$3247),0)))),"", INDEX($C361:$C$3247,MATCH(FALSE,ISBLANK($C361:$C$3247),0))  ),$AA359
)</f>
        <v>MB 45A</v>
      </c>
      <c r="AB360" s="90" t="e">
        <f>_xlfn.IFNA(VLOOKUP(MBSchedule[[#This Row],[ow]], ETMRoutes, 3, FALSE),VLOOKUP(MBSchedule[[#This Row],[re]], ETMRoutes, 3, FALSE))</f>
        <v>#REF!</v>
      </c>
      <c r="AC36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D36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E360" s="90" t="str">
        <f>IF(ISNA(VLOOKUP(MBSchedule[[#This Row],[ow]], ETMRoutes, 3, FALSE)),IF(ISNA(VLOOKUP(MBSchedule[[#This Row],[re]], ETMRoutes, 3, FALSE)),"U","R"), "O")</f>
        <v>O</v>
      </c>
    </row>
    <row r="361" spans="1:31">
      <c r="A361" s="104" t="str">
        <f t="shared" si="5"/>
        <v>MRG</v>
      </c>
      <c r="B361" s="90"/>
      <c r="C361" s="90"/>
      <c r="D361" s="140" t="str">
        <f>_xlfn.IFNA(VLOOKUP(MBSchedule[[#This Row],[From-a]],Loc2Code,2,FALSE),"")</f>
        <v>PLM</v>
      </c>
      <c r="E361" s="140" t="str">
        <f>_xlfn.IFNA(VLOOKUP(MBSchedule[[#This Row],[Via-a]],Loc2Code,2,FALSE),"")</f>
        <v/>
      </c>
      <c r="F361" s="140" t="str">
        <f>_xlfn.IFNA(VLOOKUP(MBSchedule[[#This Row],[To-a]],Loc2Code,2,FALSE),"")</f>
        <v>CNC</v>
      </c>
      <c r="G361" s="140" t="str">
        <f>_xlfn.IFNA(VLOOKUP(MBSchedule[[#This Row],[From Code]],Code2Loc,2,FALSE),"")</f>
        <v>PALOLEM</v>
      </c>
      <c r="H361" s="140" t="str">
        <f>_xlfn.IFNA(VLOOKUP(MBSchedule[[#This Row],[Via1 Code]],Code2Loc,2,FALSE),"")</f>
        <v/>
      </c>
      <c r="I361" s="140" t="str">
        <f>_xlfn.IFNA(VLOOKUP(MBSchedule[[#This Row],[Destination Code]],Code2Loc,2,FALSE),"")</f>
        <v>CANACONA</v>
      </c>
      <c r="J361" s="122">
        <f>TIME(TRUNC(MBSchedule[[#This Row],[Dept.]]),60*(MBSchedule[[#This Row],[Dept.]]-TRUNC(MBSchedule[[#This Row],[Dept.]]))/0.6,0)</f>
        <v>0.69444444444444453</v>
      </c>
      <c r="K361" s="122" t="str">
        <f>IF(ISBLANK(MBSchedule[[#This Row],[Via Dep]]),"", TIME(TRUNC(MBSchedule[[#This Row],[Via Dep]]),60*(MBSchedule[[#This Row],[Via Dep]]-TRUNC(MBSchedule[[#This Row],[Via Dep]]))/0.6,0))</f>
        <v/>
      </c>
      <c r="L361" s="122">
        <f>IF(ISBLANK(MBSchedule[[#This Row],[Arrv.]]),"", TIME(TRUNC(MBSchedule[[#This Row],[Arrv.]]),60*(MBSchedule[[#This Row],[Arrv.]]-TRUNC(MBSchedule[[#This Row],[Arrv.]]))/0.6,0))</f>
        <v>0.70486111111111116</v>
      </c>
      <c r="M361" s="90" t="s">
        <v>72</v>
      </c>
      <c r="N361" s="90"/>
      <c r="O361" s="90" t="s">
        <v>23</v>
      </c>
      <c r="P361" s="152">
        <v>4</v>
      </c>
      <c r="Q361" s="123">
        <v>16.399999999999999</v>
      </c>
      <c r="R361" s="90"/>
      <c r="S361" s="123">
        <v>16.55</v>
      </c>
      <c r="T361" s="152"/>
      <c r="U361" s="152"/>
      <c r="V361" s="152"/>
      <c r="W361" s="152"/>
      <c r="X361" s="90"/>
      <c r="Y361" s="101"/>
      <c r="Z361" s="143" t="str" cm="1">
        <f t="array" ref="Z361">IF(
ISNUMBER(FIND("A",$B361)),
$B361 &amp; IF(ISNUMBER(FIND("A",     INDEX($B362:$B$3247,MATCH(FALSE,ISBLANK($B362:$B$3247),0)))),"", INDEX($B362:$B$3247,MATCH(FALSE,ISBLANK($B362:$B$3247),0))  ),$Z360
)</f>
        <v>GA02Z5303</v>
      </c>
      <c r="AA361" s="140" t="str" cm="1">
        <f t="array" ref="AA361">IF(
ISNUMBER(FIND("A",$C361)),
$C361 &amp; IF(ISNUMBER(FIND("A",     INDEX($C362:$C$3247,MATCH(FALSE,ISBLANK($C362:$C$3247),0)))),"", INDEX($C362:$C$3247,MATCH(FALSE,ISBLANK($C362:$C$3247),0))  ),$AA360
)</f>
        <v>MB 45A</v>
      </c>
      <c r="AB361" s="90" t="e">
        <f>_xlfn.IFNA(VLOOKUP(MBSchedule[[#This Row],[ow]], ETMRoutes, 3, FALSE),VLOOKUP(MBSchedule[[#This Row],[re]], ETMRoutes, 3, FALSE))</f>
        <v>#REF!</v>
      </c>
      <c r="AC36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D36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E361" s="90" t="str">
        <f>IF(ISNA(VLOOKUP(MBSchedule[[#This Row],[ow]], ETMRoutes, 3, FALSE)),IF(ISNA(VLOOKUP(MBSchedule[[#This Row],[re]], ETMRoutes, 3, FALSE)),"U","R"), "O")</f>
        <v>O</v>
      </c>
    </row>
    <row r="362" spans="1:31">
      <c r="A362" s="104" t="str">
        <f t="shared" si="5"/>
        <v>MRG</v>
      </c>
      <c r="B362" s="90"/>
      <c r="C362" s="90"/>
      <c r="D362" s="140" t="str">
        <f>_xlfn.IFNA(VLOOKUP(MBSchedule[[#This Row],[From-a]],Loc2Code,2,FALSE),"")</f>
        <v>CNC</v>
      </c>
      <c r="E362" s="140" t="str">
        <f>_xlfn.IFNA(VLOOKUP(MBSchedule[[#This Row],[Via-a]],Loc2Code,2,FALSE),"")</f>
        <v>CUN</v>
      </c>
      <c r="F362" s="140" t="str">
        <f>_xlfn.IFNA(VLOOKUP(MBSchedule[[#This Row],[To-a]],Loc2Code,2,FALSE),"")</f>
        <v>MRG</v>
      </c>
      <c r="G362" s="140" t="str">
        <f>_xlfn.IFNA(VLOOKUP(MBSchedule[[#This Row],[From Code]],Code2Loc,2,FALSE),"")</f>
        <v>CANACONA</v>
      </c>
      <c r="H362" s="140" t="str">
        <f>_xlfn.IFNA(VLOOKUP(MBSchedule[[#This Row],[Via1 Code]],Code2Loc,2,FALSE),"")</f>
        <v>CUNCOLIM</v>
      </c>
      <c r="I362" s="140" t="str">
        <f>_xlfn.IFNA(VLOOKUP(MBSchedule[[#This Row],[Destination Code]],Code2Loc,2,FALSE),"")</f>
        <v>MARGAO</v>
      </c>
      <c r="J362" s="122">
        <f>TIME(TRUNC(MBSchedule[[#This Row],[Dept.]]),60*(MBSchedule[[#This Row],[Dept.]]-TRUNC(MBSchedule[[#This Row],[Dept.]]))/0.6,0)</f>
        <v>0.71875</v>
      </c>
      <c r="K362" s="122" t="str">
        <f>IF(ISBLANK(MBSchedule[[#This Row],[Via Dep]]),"", TIME(TRUNC(MBSchedule[[#This Row],[Via Dep]]),60*(MBSchedule[[#This Row],[Via Dep]]-TRUNC(MBSchedule[[#This Row],[Via Dep]]))/0.6,0))</f>
        <v/>
      </c>
      <c r="L362" s="122">
        <f>IF(ISBLANK(MBSchedule[[#This Row],[Arrv.]]),"", TIME(TRUNC(MBSchedule[[#This Row],[Arrv.]]),60*(MBSchedule[[#This Row],[Arrv.]]-TRUNC(MBSchedule[[#This Row],[Arrv.]]))/0.6,0))</f>
        <v>0.77083333333333337</v>
      </c>
      <c r="M362" s="90" t="s">
        <v>23</v>
      </c>
      <c r="N362" s="90" t="s">
        <v>25</v>
      </c>
      <c r="O362" s="90" t="s">
        <v>26</v>
      </c>
      <c r="P362" s="152">
        <v>37</v>
      </c>
      <c r="Q362" s="123">
        <v>17.149999999999999</v>
      </c>
      <c r="R362" s="90"/>
      <c r="S362" s="123">
        <v>18.3</v>
      </c>
      <c r="T362" s="152"/>
      <c r="U362" s="152"/>
      <c r="V362" s="152"/>
      <c r="W362" s="152"/>
      <c r="X362" s="90"/>
      <c r="Y362" s="92" t="s">
        <v>45</v>
      </c>
      <c r="Z362" s="142" t="str" cm="1">
        <f t="array" ref="Z362">IF(
ISNUMBER(FIND("A",$B362)),
$B362 &amp; IF(ISNUMBER(FIND("A",     INDEX($B363:$B$3247,MATCH(FALSE,ISBLANK($B363:$B$3247),0)))),"", INDEX($B363:$B$3247,MATCH(FALSE,ISBLANK($B363:$B$3247),0))  ),$Z361
)</f>
        <v>GA02Z5303</v>
      </c>
      <c r="AA362" s="140" t="str" cm="1">
        <f t="array" ref="AA362">IF(
ISNUMBER(FIND("A",$C362)),
$C362 &amp; IF(ISNUMBER(FIND("A",     INDEX($C363:$C$3247,MATCH(FALSE,ISBLANK($C363:$C$3247),0)))),"", INDEX($C363:$C$3247,MATCH(FALSE,ISBLANK($C363:$C$3247),0))  ),$AA361
)</f>
        <v>MB 45A</v>
      </c>
      <c r="AB362" s="90" t="e">
        <f>_xlfn.IFNA(VLOOKUP(MBSchedule[[#This Row],[ow]], ETMRoutes, 3, FALSE),VLOOKUP(MBSchedule[[#This Row],[re]], ETMRoutes, 3, FALSE))</f>
        <v>#REF!</v>
      </c>
      <c r="AC36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D36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E362" s="90" t="str">
        <f>IF(ISNA(VLOOKUP(MBSchedule[[#This Row],[ow]], ETMRoutes, 3, FALSE)),IF(ISNA(VLOOKUP(MBSchedule[[#This Row],[re]], ETMRoutes, 3, FALSE)),"U","R"), "O")</f>
        <v>O</v>
      </c>
    </row>
    <row r="363" spans="1:31">
      <c r="A363" s="104" t="str">
        <f t="shared" si="5"/>
        <v>MRG</v>
      </c>
      <c r="B363" s="90"/>
      <c r="C363" s="90"/>
      <c r="D363" s="140" t="str">
        <f>_xlfn.IFNA(VLOOKUP(MBSchedule[[#This Row],[From-a]],Loc2Code,2,FALSE),"")</f>
        <v>MRG</v>
      </c>
      <c r="E363" s="140" t="str">
        <f>_xlfn.IFNA(VLOOKUP(MBSchedule[[#This Row],[Via-a]],Loc2Code,2,FALSE),"")</f>
        <v/>
      </c>
      <c r="F363" s="140" t="str">
        <f>_xlfn.IFNA(VLOOKUP(MBSchedule[[#This Row],[To-a]],Loc2Code,2,FALSE),"")</f>
        <v>PIR</v>
      </c>
      <c r="G363" s="140" t="str">
        <f>_xlfn.IFNA(VLOOKUP(MBSchedule[[#This Row],[From Code]],Code2Loc,2,FALSE),"")</f>
        <v>MARGAO</v>
      </c>
      <c r="H363" s="140" t="str">
        <f>_xlfn.IFNA(VLOOKUP(MBSchedule[[#This Row],[Via1 Code]],Code2Loc,2,FALSE),"")</f>
        <v/>
      </c>
      <c r="I363" s="140" t="str">
        <f>_xlfn.IFNA(VLOOKUP(MBSchedule[[#This Row],[Destination Code]],Code2Loc,2,FALSE),"")</f>
        <v>PIRLA</v>
      </c>
      <c r="J363" s="122">
        <f>TIME(TRUNC(MBSchedule[[#This Row],[Dept.]]),60*(MBSchedule[[#This Row],[Dept.]]-TRUNC(MBSchedule[[#This Row],[Dept.]]))/0.6,0)</f>
        <v>0.80208333333333337</v>
      </c>
      <c r="K363" s="122" t="str">
        <f>IF(ISBLANK(MBSchedule[[#This Row],[Via Dep]]),"", TIME(TRUNC(MBSchedule[[#This Row],[Via Dep]]),60*(MBSchedule[[#This Row],[Via Dep]]-TRUNC(MBSchedule[[#This Row],[Via Dep]]))/0.6,0))</f>
        <v/>
      </c>
      <c r="L363" s="122">
        <f>IF(ISBLANK(MBSchedule[[#This Row],[Arrv.]]),"", TIME(TRUNC(MBSchedule[[#This Row],[Arrv.]]),60*(MBSchedule[[#This Row],[Arrv.]]-TRUNC(MBSchedule[[#This Row],[Arrv.]]))/0.6,0))</f>
        <v>0.83333333333333337</v>
      </c>
      <c r="M363" s="90" t="s">
        <v>26</v>
      </c>
      <c r="N363" s="90"/>
      <c r="O363" s="90" t="s">
        <v>195</v>
      </c>
      <c r="P363" s="152">
        <v>20</v>
      </c>
      <c r="Q363" s="123">
        <v>19.149999999999999</v>
      </c>
      <c r="R363" s="90"/>
      <c r="S363" s="123">
        <v>20</v>
      </c>
      <c r="T363" s="152">
        <v>1</v>
      </c>
      <c r="U363" s="152">
        <v>1</v>
      </c>
      <c r="V363" s="152"/>
      <c r="W363" s="152"/>
      <c r="X363" s="90">
        <f>SUM(P354:P363)</f>
        <v>278</v>
      </c>
      <c r="Y363" s="101" t="s">
        <v>196</v>
      </c>
      <c r="Z363" s="143" t="str" cm="1">
        <f t="array" ref="Z363">IF(
ISNUMBER(FIND("A",$B363)),
$B363 &amp; IF(ISNUMBER(FIND("A",     INDEX($B364:$B$3247,MATCH(FALSE,ISBLANK($B364:$B$3247),0)))),"", INDEX($B364:$B$3247,MATCH(FALSE,ISBLANK($B364:$B$3247),0))  ),$Z362
)</f>
        <v>GA02Z5303</v>
      </c>
      <c r="AA363" s="140" t="str" cm="1">
        <f t="array" ref="AA363">IF(
ISNUMBER(FIND("A",$C363)),
$C363 &amp; IF(ISNUMBER(FIND("A",     INDEX($C364:$C$3247,MATCH(FALSE,ISBLANK($C364:$C$3247),0)))),"", INDEX($C364:$C$3247,MATCH(FALSE,ISBLANK($C364:$C$3247),0))  ),$AA362
)</f>
        <v>MB 45A</v>
      </c>
      <c r="AB363" s="90" t="e">
        <f>_xlfn.IFNA(VLOOKUP(MBSchedule[[#This Row],[ow]], ETMRoutes, 3, FALSE),VLOOKUP(MBSchedule[[#This Row],[re]], ETMRoutes, 3, FALSE))</f>
        <v>#REF!</v>
      </c>
      <c r="AC36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MRG:*:PIR-*MRG*</v>
      </c>
      <c r="AD36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MRG:*:MRG-*PIR*</v>
      </c>
      <c r="AE363" s="90" t="str">
        <f>IF(ISNA(VLOOKUP(MBSchedule[[#This Row],[ow]], ETMRoutes, 3, FALSE)),IF(ISNA(VLOOKUP(MBSchedule[[#This Row],[re]], ETMRoutes, 3, FALSE)),"U","R"), "O")</f>
        <v>O</v>
      </c>
    </row>
    <row r="364" spans="1:31">
      <c r="A364" s="104" t="str">
        <f t="shared" si="5"/>
        <v>MRG</v>
      </c>
      <c r="B364" s="90" t="s">
        <v>207</v>
      </c>
      <c r="C364" s="90" t="s">
        <v>198</v>
      </c>
      <c r="D364" s="140" t="str">
        <f>_xlfn.IFNA(VLOOKUP(MBSchedule[[#This Row],[From-a]],Loc2Code,2,FALSE),"")</f>
        <v/>
      </c>
      <c r="E364" s="140" t="str">
        <f>_xlfn.IFNA(VLOOKUP(MBSchedule[[#This Row],[Via-a]],Loc2Code,2,FALSE),"")</f>
        <v/>
      </c>
      <c r="F364" s="140" t="str">
        <f>_xlfn.IFNA(VLOOKUP(MBSchedule[[#This Row],[To-a]],Loc2Code,2,FALSE),"")</f>
        <v>CUR</v>
      </c>
      <c r="G364" s="140" t="str">
        <f>_xlfn.IFNA(VLOOKUP(MBSchedule[[#This Row],[From Code]],Code2Loc,2,FALSE),"")</f>
        <v/>
      </c>
      <c r="H364" s="140" t="str">
        <f>_xlfn.IFNA(VLOOKUP(MBSchedule[[#This Row],[Via1 Code]],Code2Loc,2,FALSE),"")</f>
        <v/>
      </c>
      <c r="I364" s="140" t="str">
        <f>_xlfn.IFNA(VLOOKUP(MBSchedule[[#This Row],[Destination Code]],Code2Loc,2,FALSE),"")</f>
        <v>CURCHOREM</v>
      </c>
      <c r="J364" s="122">
        <f>TIME(TRUNC(MBSchedule[[#This Row],[Dept.]]),60*(MBSchedule[[#This Row],[Dept.]]-TRUNC(MBSchedule[[#This Row],[Dept.]]))/0.6,0)</f>
        <v>0.30555555555555552</v>
      </c>
      <c r="K364" s="122" t="str">
        <f>IF(ISBLANK(MBSchedule[[#This Row],[Via Dep]]),"", TIME(TRUNC(MBSchedule[[#This Row],[Via Dep]]),60*(MBSchedule[[#This Row],[Via Dep]]-TRUNC(MBSchedule[[#This Row],[Via Dep]]))/0.6,0))</f>
        <v/>
      </c>
      <c r="L364" s="122">
        <f>IF(ISBLANK(MBSchedule[[#This Row],[Arrv.]]),"", TIME(TRUNC(MBSchedule[[#This Row],[Arrv.]]),60*(MBSchedule[[#This Row],[Arrv.]]-TRUNC(MBSchedule[[#This Row],[Arrv.]]))/0.6,0))</f>
        <v>0.31597222222222221</v>
      </c>
      <c r="M364" s="90" t="s">
        <v>209</v>
      </c>
      <c r="N364" s="90"/>
      <c r="O364" s="90" t="s">
        <v>96</v>
      </c>
      <c r="P364" s="152">
        <v>8</v>
      </c>
      <c r="Q364" s="123">
        <v>7.2</v>
      </c>
      <c r="R364" s="123"/>
      <c r="S364" s="123">
        <v>7.35</v>
      </c>
      <c r="T364" s="152"/>
      <c r="U364" s="152"/>
      <c r="V364" s="152"/>
      <c r="W364" s="152"/>
      <c r="X364" s="90"/>
      <c r="Y364" s="98"/>
      <c r="Z364" s="141" t="str" cm="1">
        <f t="array" ref="Z364">IF(
ISNUMBER(FIND("A",$B364)),
$B364 &amp; IF(ISNUMBER(FIND("A",     INDEX($B365:$B$3247,MATCH(FALSE,ISBLANK($B365:$B$3247),0)))),"", INDEX($B365:$B$3247,MATCH(FALSE,ISBLANK($B365:$B$3247),0))  ),$Z363
)</f>
        <v>GA09U5675</v>
      </c>
      <c r="AA364" s="140" t="str" cm="1">
        <f t="array" ref="AA364">IF(
ISNUMBER(FIND("A",$C364)),
$C364 &amp; IF(ISNUMBER(FIND("A",     INDEX($C365:$C$3247,MATCH(FALSE,ISBLANK($C365:$C$3247),0)))),"", INDEX($C365:$C$3247,MATCH(FALSE,ISBLANK($C365:$C$3247),0))  ),$AA363
)</f>
        <v>MB 46A</v>
      </c>
      <c r="AB364" s="90" t="e">
        <f>_xlfn.IFNA(VLOOKUP(MBSchedule[[#This Row],[ow]], ETMRoutes, 3, FALSE),VLOOKUP(MBSchedule[[#This Row],[re]], ETMRoutes, 3, FALSE))</f>
        <v>#REF!</v>
      </c>
      <c r="AC36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MRG:*:CUR-**</v>
      </c>
      <c r="AD36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MRG:*:-*CUR*</v>
      </c>
      <c r="AE364" s="90" t="str">
        <f>IF(ISNA(VLOOKUP(MBSchedule[[#This Row],[ow]], ETMRoutes, 3, FALSE)),IF(ISNA(VLOOKUP(MBSchedule[[#This Row],[re]], ETMRoutes, 3, FALSE)),"U","R"), "O")</f>
        <v>O</v>
      </c>
    </row>
    <row r="365" spans="1:31">
      <c r="A365" s="104" t="str">
        <f t="shared" si="5"/>
        <v>MRG</v>
      </c>
      <c r="B365" s="90"/>
      <c r="C365" s="90"/>
      <c r="D365" s="140" t="str">
        <f>_xlfn.IFNA(VLOOKUP(MBSchedule[[#This Row],[From-a]],Loc2Code,2,FALSE),"")</f>
        <v>CUR</v>
      </c>
      <c r="E365" s="140" t="str">
        <f>_xlfn.IFNA(VLOOKUP(MBSchedule[[#This Row],[Via-a]],Loc2Code,2,FALSE),"")</f>
        <v/>
      </c>
      <c r="F365" s="140" t="str">
        <f>_xlfn.IFNA(VLOOKUP(MBSchedule[[#This Row],[To-a]],Loc2Code,2,FALSE),"")</f>
        <v>MRG</v>
      </c>
      <c r="G365" s="140" t="str">
        <f>_xlfn.IFNA(VLOOKUP(MBSchedule[[#This Row],[From Code]],Code2Loc,2,FALSE),"")</f>
        <v>CURCHOREM</v>
      </c>
      <c r="H365" s="140" t="str">
        <f>_xlfn.IFNA(VLOOKUP(MBSchedule[[#This Row],[Via1 Code]],Code2Loc,2,FALSE),"")</f>
        <v/>
      </c>
      <c r="I365" s="140" t="str">
        <f>_xlfn.IFNA(VLOOKUP(MBSchedule[[#This Row],[Destination Code]],Code2Loc,2,FALSE),"")</f>
        <v>MARGAO</v>
      </c>
      <c r="J365" s="122">
        <f>TIME(TRUNC(MBSchedule[[#This Row],[Dept.]]),60*(MBSchedule[[#This Row],[Dept.]]-TRUNC(MBSchedule[[#This Row],[Dept.]]))/0.6,0)</f>
        <v>0.31944444444444448</v>
      </c>
      <c r="K365" s="122" t="str">
        <f>IF(ISBLANK(MBSchedule[[#This Row],[Via Dep]]),"", TIME(TRUNC(MBSchedule[[#This Row],[Via Dep]]),60*(MBSchedule[[#This Row],[Via Dep]]-TRUNC(MBSchedule[[#This Row],[Via Dep]]))/0.6,0))</f>
        <v/>
      </c>
      <c r="L365" s="122">
        <f>IF(ISBLANK(MBSchedule[[#This Row],[Arrv.]]),"", TIME(TRUNC(MBSchedule[[#This Row],[Arrv.]]),60*(MBSchedule[[#This Row],[Arrv.]]-TRUNC(MBSchedule[[#This Row],[Arrv.]]))/0.6,0))</f>
        <v>0.35416666666666669</v>
      </c>
      <c r="M365" s="90" t="s">
        <v>96</v>
      </c>
      <c r="N365" s="90"/>
      <c r="O365" s="90" t="s">
        <v>26</v>
      </c>
      <c r="P365" s="152">
        <v>24</v>
      </c>
      <c r="Q365" s="123">
        <v>7.4</v>
      </c>
      <c r="R365" s="90"/>
      <c r="S365" s="123">
        <v>8.3000000000000007</v>
      </c>
      <c r="T365" s="152"/>
      <c r="U365" s="152"/>
      <c r="V365" s="152"/>
      <c r="W365" s="152"/>
      <c r="X365" s="90"/>
      <c r="Y365" s="98"/>
      <c r="Z365" s="141" t="str" cm="1">
        <f t="array" ref="Z365">IF(
ISNUMBER(FIND("A",$B365)),
$B365 &amp; IF(ISNUMBER(FIND("A",     INDEX($B366:$B$3247,MATCH(FALSE,ISBLANK($B366:$B$3247),0)))),"", INDEX($B366:$B$3247,MATCH(FALSE,ISBLANK($B366:$B$3247),0))  ),$Z364
)</f>
        <v>GA09U5675</v>
      </c>
      <c r="AA365" s="140" t="str" cm="1">
        <f t="array" ref="AA365">IF(
ISNUMBER(FIND("A",$C365)),
$C365 &amp; IF(ISNUMBER(FIND("A",     INDEX($C366:$C$3247,MATCH(FALSE,ISBLANK($C366:$C$3247),0)))),"", INDEX($C366:$C$3247,MATCH(FALSE,ISBLANK($C366:$C$3247),0))  ),$AA364
)</f>
        <v>MB 46A</v>
      </c>
      <c r="AB365" s="90" t="e">
        <f>_xlfn.IFNA(VLOOKUP(MBSchedule[[#This Row],[ow]], ETMRoutes, 3, FALSE),VLOOKUP(MBSchedule[[#This Row],[re]], ETMRoutes, 3, FALSE))</f>
        <v>#REF!</v>
      </c>
      <c r="AC36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D36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E365" s="90" t="str">
        <f>IF(ISNA(VLOOKUP(MBSchedule[[#This Row],[ow]], ETMRoutes, 3, FALSE)),IF(ISNA(VLOOKUP(MBSchedule[[#This Row],[re]], ETMRoutes, 3, FALSE)),"U","R"), "O")</f>
        <v>O</v>
      </c>
    </row>
    <row r="366" spans="1:31">
      <c r="A366" s="104" t="str">
        <f t="shared" si="5"/>
        <v>MRG</v>
      </c>
      <c r="B366" s="90"/>
      <c r="C366" s="90"/>
      <c r="D366" s="140" t="str">
        <f>_xlfn.IFNA(VLOOKUP(MBSchedule[[#This Row],[From-a]],Loc2Code,2,FALSE),"")</f>
        <v>MRG</v>
      </c>
      <c r="E366" s="140" t="str">
        <f>_xlfn.IFNA(VLOOKUP(MBSchedule[[#This Row],[Via-a]],Loc2Code,2,FALSE),"")</f>
        <v/>
      </c>
      <c r="F366" s="140" t="str">
        <f>_xlfn.IFNA(VLOOKUP(MBSchedule[[#This Row],[To-a]],Loc2Code,2,FALSE),"")</f>
        <v>CUR</v>
      </c>
      <c r="G366" s="140" t="str">
        <f>_xlfn.IFNA(VLOOKUP(MBSchedule[[#This Row],[From Code]],Code2Loc,2,FALSE),"")</f>
        <v>MARGAO</v>
      </c>
      <c r="H366" s="140" t="str">
        <f>_xlfn.IFNA(VLOOKUP(MBSchedule[[#This Row],[Via1 Code]],Code2Loc,2,FALSE),"")</f>
        <v/>
      </c>
      <c r="I366" s="140" t="str">
        <f>_xlfn.IFNA(VLOOKUP(MBSchedule[[#This Row],[Destination Code]],Code2Loc,2,FALSE),"")</f>
        <v>CURCHOREM</v>
      </c>
      <c r="J366" s="122">
        <f>TIME(TRUNC(MBSchedule[[#This Row],[Dept.]]),60*(MBSchedule[[#This Row],[Dept.]]-TRUNC(MBSchedule[[#This Row],[Dept.]]))/0.6,0)</f>
        <v>0.37847222222222227</v>
      </c>
      <c r="K366" s="122" t="str">
        <f>IF(ISBLANK(MBSchedule[[#This Row],[Via Dep]]),"", TIME(TRUNC(MBSchedule[[#This Row],[Via Dep]]),60*(MBSchedule[[#This Row],[Via Dep]]-TRUNC(MBSchedule[[#This Row],[Via Dep]]))/0.6,0))</f>
        <v/>
      </c>
      <c r="L366" s="122">
        <f>IF(ISBLANK(MBSchedule[[#This Row],[Arrv.]]),"", TIME(TRUNC(MBSchedule[[#This Row],[Arrv.]]),60*(MBSchedule[[#This Row],[Arrv.]]-TRUNC(MBSchedule[[#This Row],[Arrv.]]))/0.6,0))</f>
        <v>0.40972222222222227</v>
      </c>
      <c r="M366" s="90" t="s">
        <v>26</v>
      </c>
      <c r="N366" s="90"/>
      <c r="O366" s="90" t="s">
        <v>96</v>
      </c>
      <c r="P366" s="152">
        <v>24</v>
      </c>
      <c r="Q366" s="123">
        <v>9.0500000000000007</v>
      </c>
      <c r="R366" s="90"/>
      <c r="S366" s="123">
        <v>9.5</v>
      </c>
      <c r="T366" s="152"/>
      <c r="U366" s="152"/>
      <c r="V366" s="152"/>
      <c r="W366" s="152"/>
      <c r="X366" s="90"/>
      <c r="Y366" s="98"/>
      <c r="Z366" s="141" t="str" cm="1">
        <f t="array" ref="Z366">IF(
ISNUMBER(FIND("A",$B366)),
$B366 &amp; IF(ISNUMBER(FIND("A",     INDEX($B367:$B$3247,MATCH(FALSE,ISBLANK($B367:$B$3247),0)))),"", INDEX($B367:$B$3247,MATCH(FALSE,ISBLANK($B367:$B$3247),0))  ),$Z365
)</f>
        <v>GA09U5675</v>
      </c>
      <c r="AA366" s="140" t="str" cm="1">
        <f t="array" ref="AA366">IF(
ISNUMBER(FIND("A",$C366)),
$C366 &amp; IF(ISNUMBER(FIND("A",     INDEX($C367:$C$3247,MATCH(FALSE,ISBLANK($C367:$C$3247),0)))),"", INDEX($C367:$C$3247,MATCH(FALSE,ISBLANK($C367:$C$3247),0))  ),$AA365
)</f>
        <v>MB 46A</v>
      </c>
      <c r="AB366" s="90" t="e">
        <f>_xlfn.IFNA(VLOOKUP(MBSchedule[[#This Row],[ow]], ETMRoutes, 3, FALSE),VLOOKUP(MBSchedule[[#This Row],[re]], ETMRoutes, 3, FALSE))</f>
        <v>#REF!</v>
      </c>
      <c r="AC36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MRG:*:CUR-*MRG*</v>
      </c>
      <c r="AD36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MRG:*:MRG-*CUR*</v>
      </c>
      <c r="AE366" s="90" t="str">
        <f>IF(ISNA(VLOOKUP(MBSchedule[[#This Row],[ow]], ETMRoutes, 3, FALSE)),IF(ISNA(VLOOKUP(MBSchedule[[#This Row],[re]], ETMRoutes, 3, FALSE)),"U","R"), "O")</f>
        <v>O</v>
      </c>
    </row>
    <row r="367" spans="1:31">
      <c r="A367" s="104" t="str">
        <f t="shared" si="5"/>
        <v>MRG</v>
      </c>
      <c r="B367" s="90"/>
      <c r="C367" s="90"/>
      <c r="D367" s="140" t="str">
        <f>_xlfn.IFNA(VLOOKUP(MBSchedule[[#This Row],[From-a]],Loc2Code,2,FALSE),"")</f>
        <v>CUR</v>
      </c>
      <c r="E367" s="140" t="str">
        <f>_xlfn.IFNA(VLOOKUP(MBSchedule[[#This Row],[Via-a]],Loc2Code,2,FALSE),"")</f>
        <v/>
      </c>
      <c r="F367" s="140" t="str">
        <f>_xlfn.IFNA(VLOOKUP(MBSchedule[[#This Row],[To-a]],Loc2Code,2,FALSE),"")</f>
        <v>KLY</v>
      </c>
      <c r="G367" s="140" t="str">
        <f>_xlfn.IFNA(VLOOKUP(MBSchedule[[#This Row],[From Code]],Code2Loc,2,FALSE),"")</f>
        <v>CURCHOREM</v>
      </c>
      <c r="H367" s="140" t="str">
        <f>_xlfn.IFNA(VLOOKUP(MBSchedule[[#This Row],[Via1 Code]],Code2Loc,2,FALSE),"")</f>
        <v/>
      </c>
      <c r="I367" s="140" t="str">
        <f>_xlfn.IFNA(VLOOKUP(MBSchedule[[#This Row],[Destination Code]],Code2Loc,2,FALSE),"")</f>
        <v>KALAY</v>
      </c>
      <c r="J367" s="122">
        <f>TIME(TRUNC(MBSchedule[[#This Row],[Dept.]]),60*(MBSchedule[[#This Row],[Dept.]]-TRUNC(MBSchedule[[#This Row],[Dept.]]))/0.6,0)</f>
        <v>0.42708333333333331</v>
      </c>
      <c r="K367" s="122" t="str">
        <f>IF(ISBLANK(MBSchedule[[#This Row],[Via Dep]]),"", TIME(TRUNC(MBSchedule[[#This Row],[Via Dep]]),60*(MBSchedule[[#This Row],[Via Dep]]-TRUNC(MBSchedule[[#This Row],[Via Dep]]))/0.6,0))</f>
        <v/>
      </c>
      <c r="L367" s="122">
        <f>IF(ISBLANK(MBSchedule[[#This Row],[Arrv.]]),"", TIME(TRUNC(MBSchedule[[#This Row],[Arrv.]]),60*(MBSchedule[[#This Row],[Arrv.]]-TRUNC(MBSchedule[[#This Row],[Arrv.]]))/0.6,0))</f>
        <v>0.44791666666666669</v>
      </c>
      <c r="M367" s="90" t="s">
        <v>96</v>
      </c>
      <c r="N367" s="90"/>
      <c r="O367" s="90" t="s">
        <v>199</v>
      </c>
      <c r="P367" s="152">
        <v>14</v>
      </c>
      <c r="Q367" s="123">
        <v>10.15</v>
      </c>
      <c r="R367" s="90"/>
      <c r="S367" s="123">
        <v>10.45</v>
      </c>
      <c r="T367" s="152"/>
      <c r="U367" s="152"/>
      <c r="V367" s="152"/>
      <c r="W367" s="152"/>
      <c r="X367" s="90"/>
      <c r="Y367" s="92"/>
      <c r="Z367" s="142" t="str" cm="1">
        <f t="array" ref="Z367">IF(
ISNUMBER(FIND("A",$B367)),
$B367 &amp; IF(ISNUMBER(FIND("A",     INDEX($B368:$B$3247,MATCH(FALSE,ISBLANK($B368:$B$3247),0)))),"", INDEX($B368:$B$3247,MATCH(FALSE,ISBLANK($B368:$B$3247),0))  ),$Z366
)</f>
        <v>GA09U5675</v>
      </c>
      <c r="AA367" s="140" t="str" cm="1">
        <f t="array" ref="AA367">IF(
ISNUMBER(FIND("A",$C367)),
$C367 &amp; IF(ISNUMBER(FIND("A",     INDEX($C368:$C$3247,MATCH(FALSE,ISBLANK($C368:$C$3247),0)))),"", INDEX($C368:$C$3247,MATCH(FALSE,ISBLANK($C368:$C$3247),0))  ),$AA366
)</f>
        <v>MB 46A</v>
      </c>
      <c r="AB367" s="90" t="e">
        <f>_xlfn.IFNA(VLOOKUP(MBSchedule[[#This Row],[ow]], ETMRoutes, 3, FALSE),VLOOKUP(MBSchedule[[#This Row],[re]], ETMRoutes, 3, FALSE))</f>
        <v>#REF!</v>
      </c>
      <c r="AC36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MRG:*:KLY-*CUR*</v>
      </c>
      <c r="AD36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MRG:*:CUR-*KLY*</v>
      </c>
      <c r="AE367" s="90" t="str">
        <f>IF(ISNA(VLOOKUP(MBSchedule[[#This Row],[ow]], ETMRoutes, 3, FALSE)),IF(ISNA(VLOOKUP(MBSchedule[[#This Row],[re]], ETMRoutes, 3, FALSE)),"U","R"), "O")</f>
        <v>O</v>
      </c>
    </row>
    <row r="368" spans="1:31">
      <c r="A368" s="104" t="str">
        <f t="shared" si="5"/>
        <v>MRG</v>
      </c>
      <c r="B368" s="90"/>
      <c r="C368" s="90"/>
      <c r="D368" s="140" t="str">
        <f>_xlfn.IFNA(VLOOKUP(MBSchedule[[#This Row],[From-a]],Loc2Code,2,FALSE),"")</f>
        <v>KLY</v>
      </c>
      <c r="E368" s="140" t="str">
        <f>_xlfn.IFNA(VLOOKUP(MBSchedule[[#This Row],[Via-a]],Loc2Code,2,FALSE),"")</f>
        <v/>
      </c>
      <c r="F368" s="140" t="str">
        <f>_xlfn.IFNA(VLOOKUP(MBSchedule[[#This Row],[To-a]],Loc2Code,2,FALSE),"")</f>
        <v>CUR</v>
      </c>
      <c r="G368" s="140" t="str">
        <f>_xlfn.IFNA(VLOOKUP(MBSchedule[[#This Row],[From Code]],Code2Loc,2,FALSE),"")</f>
        <v>KALAY</v>
      </c>
      <c r="H368" s="140" t="str">
        <f>_xlfn.IFNA(VLOOKUP(MBSchedule[[#This Row],[Via1 Code]],Code2Loc,2,FALSE),"")</f>
        <v/>
      </c>
      <c r="I368" s="140" t="str">
        <f>_xlfn.IFNA(VLOOKUP(MBSchedule[[#This Row],[Destination Code]],Code2Loc,2,FALSE),"")</f>
        <v>CURCHOREM</v>
      </c>
      <c r="J368" s="122">
        <f>TIME(TRUNC(MBSchedule[[#This Row],[Dept.]]),60*(MBSchedule[[#This Row],[Dept.]]-TRUNC(MBSchedule[[#This Row],[Dept.]]))/0.6,0)</f>
        <v>0.4548611111111111</v>
      </c>
      <c r="K368" s="122" t="str">
        <f>IF(ISBLANK(MBSchedule[[#This Row],[Via Dep]]),"", TIME(TRUNC(MBSchedule[[#This Row],[Via Dep]]),60*(MBSchedule[[#This Row],[Via Dep]]-TRUNC(MBSchedule[[#This Row],[Via Dep]]))/0.6,0))</f>
        <v/>
      </c>
      <c r="L368" s="122">
        <f>IF(ISBLANK(MBSchedule[[#This Row],[Arrv.]]),"", TIME(TRUNC(MBSchedule[[#This Row],[Arrv.]]),60*(MBSchedule[[#This Row],[Arrv.]]-TRUNC(MBSchedule[[#This Row],[Arrv.]]))/0.6,0))</f>
        <v>0.47916666666666669</v>
      </c>
      <c r="M368" s="90" t="s">
        <v>199</v>
      </c>
      <c r="N368" s="90"/>
      <c r="O368" s="90" t="s">
        <v>96</v>
      </c>
      <c r="P368" s="152">
        <v>14</v>
      </c>
      <c r="Q368" s="123">
        <v>10.55</v>
      </c>
      <c r="R368" s="90"/>
      <c r="S368" s="123">
        <v>11.3</v>
      </c>
      <c r="T368" s="152"/>
      <c r="U368" s="152"/>
      <c r="V368" s="152"/>
      <c r="W368" s="153"/>
      <c r="X368" s="90"/>
      <c r="Y368" s="101"/>
      <c r="Z368" s="143" t="str" cm="1">
        <f t="array" ref="Z368">IF(
ISNUMBER(FIND("A",$B368)),
$B368 &amp; IF(ISNUMBER(FIND("A",     INDEX($B369:$B$3247,MATCH(FALSE,ISBLANK($B369:$B$3247),0)))),"", INDEX($B369:$B$3247,MATCH(FALSE,ISBLANK($B369:$B$3247),0))  ),$Z367
)</f>
        <v>GA09U5675</v>
      </c>
      <c r="AA368" s="140" t="str" cm="1">
        <f t="array" ref="AA368">IF(
ISNUMBER(FIND("A",$C368)),
$C368 &amp; IF(ISNUMBER(FIND("A",     INDEX($C369:$C$3247,MATCH(FALSE,ISBLANK($C369:$C$3247),0)))),"", INDEX($C369:$C$3247,MATCH(FALSE,ISBLANK($C369:$C$3247),0))  ),$AA367
)</f>
        <v>MB 46A</v>
      </c>
      <c r="AB368" s="90" t="e">
        <f>_xlfn.IFNA(VLOOKUP(MBSchedule[[#This Row],[ow]], ETMRoutes, 3, FALSE),VLOOKUP(MBSchedule[[#This Row],[re]], ETMRoutes, 3, FALSE))</f>
        <v>#REF!</v>
      </c>
      <c r="AC36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MRG:*:CUR-*KLY*</v>
      </c>
      <c r="AD36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MRG:*:KLY-*CUR*</v>
      </c>
      <c r="AE368" s="90" t="str">
        <f>IF(ISNA(VLOOKUP(MBSchedule[[#This Row],[ow]], ETMRoutes, 3, FALSE)),IF(ISNA(VLOOKUP(MBSchedule[[#This Row],[re]], ETMRoutes, 3, FALSE)),"U","R"), "O")</f>
        <v>O</v>
      </c>
    </row>
    <row r="369" spans="1:31">
      <c r="A369" s="104" t="str">
        <f t="shared" si="5"/>
        <v>MRG</v>
      </c>
      <c r="B369" s="90"/>
      <c r="C369" s="90"/>
      <c r="D369" s="140" t="str">
        <f>_xlfn.IFNA(VLOOKUP(MBSchedule[[#This Row],[From-a]],Loc2Code,2,FALSE),"")</f>
        <v>CUR</v>
      </c>
      <c r="E369" s="140" t="str">
        <f>_xlfn.IFNA(VLOOKUP(MBSchedule[[#This Row],[Via-a]],Loc2Code,2,FALSE),"")</f>
        <v/>
      </c>
      <c r="F369" s="140" t="str">
        <f>_xlfn.IFNA(VLOOKUP(MBSchedule[[#This Row],[To-a]],Loc2Code,2,FALSE),"")</f>
        <v>MRG</v>
      </c>
      <c r="G369" s="140" t="str">
        <f>_xlfn.IFNA(VLOOKUP(MBSchedule[[#This Row],[From Code]],Code2Loc,2,FALSE),"")</f>
        <v>CURCHOREM</v>
      </c>
      <c r="H369" s="140" t="str">
        <f>_xlfn.IFNA(VLOOKUP(MBSchedule[[#This Row],[Via1 Code]],Code2Loc,2,FALSE),"")</f>
        <v/>
      </c>
      <c r="I369" s="140" t="str">
        <f>_xlfn.IFNA(VLOOKUP(MBSchedule[[#This Row],[Destination Code]],Code2Loc,2,FALSE),"")</f>
        <v>MARGAO</v>
      </c>
      <c r="J369" s="122">
        <f>TIME(TRUNC(MBSchedule[[#This Row],[Dept.]]),60*(MBSchedule[[#This Row],[Dept.]]-TRUNC(MBSchedule[[#This Row],[Dept.]]))/0.6,0)</f>
        <v>0.49652777777777773</v>
      </c>
      <c r="K369" s="122" t="str">
        <f>IF(ISBLANK(MBSchedule[[#This Row],[Via Dep]]),"", TIME(TRUNC(MBSchedule[[#This Row],[Via Dep]]),60*(MBSchedule[[#This Row],[Via Dep]]-TRUNC(MBSchedule[[#This Row],[Via Dep]]))/0.6,0))</f>
        <v/>
      </c>
      <c r="L369" s="122">
        <f>IF(ISBLANK(MBSchedule[[#This Row],[Arrv.]]),"", TIME(TRUNC(MBSchedule[[#This Row],[Arrv.]]),60*(MBSchedule[[#This Row],[Arrv.]]-TRUNC(MBSchedule[[#This Row],[Arrv.]]))/0.6,0))</f>
        <v>0.53125</v>
      </c>
      <c r="M369" s="90" t="s">
        <v>96</v>
      </c>
      <c r="N369" s="90"/>
      <c r="O369" s="90" t="s">
        <v>26</v>
      </c>
      <c r="P369" s="152">
        <v>24</v>
      </c>
      <c r="Q369" s="123">
        <v>11.55</v>
      </c>
      <c r="R369" s="90"/>
      <c r="S369" s="123">
        <v>12.45</v>
      </c>
      <c r="T369" s="152"/>
      <c r="U369" s="152"/>
      <c r="V369" s="152"/>
      <c r="W369" s="152"/>
      <c r="X369" s="90"/>
      <c r="Y369" s="101"/>
      <c r="Z369" s="143" t="str" cm="1">
        <f t="array" ref="Z369">IF(
ISNUMBER(FIND("A",$B369)),
$B369 &amp; IF(ISNUMBER(FIND("A",     INDEX($B370:$B$3247,MATCH(FALSE,ISBLANK($B370:$B$3247),0)))),"", INDEX($B370:$B$3247,MATCH(FALSE,ISBLANK($B370:$B$3247),0))  ),$Z368
)</f>
        <v>GA09U5675</v>
      </c>
      <c r="AA369" s="140" t="str" cm="1">
        <f t="array" ref="AA369">IF(
ISNUMBER(FIND("A",$C369)),
$C369 &amp; IF(ISNUMBER(FIND("A",     INDEX($C370:$C$3247,MATCH(FALSE,ISBLANK($C370:$C$3247),0)))),"", INDEX($C370:$C$3247,MATCH(FALSE,ISBLANK($C370:$C$3247),0))  ),$AA368
)</f>
        <v>MB 46A</v>
      </c>
      <c r="AB369" s="90" t="e">
        <f>_xlfn.IFNA(VLOOKUP(MBSchedule[[#This Row],[ow]], ETMRoutes, 3, FALSE),VLOOKUP(MBSchedule[[#This Row],[re]], ETMRoutes, 3, FALSE))</f>
        <v>#REF!</v>
      </c>
      <c r="AC36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D36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E369" s="90" t="str">
        <f>IF(ISNA(VLOOKUP(MBSchedule[[#This Row],[ow]], ETMRoutes, 3, FALSE)),IF(ISNA(VLOOKUP(MBSchedule[[#This Row],[re]], ETMRoutes, 3, FALSE)),"U","R"), "O")</f>
        <v>O</v>
      </c>
    </row>
    <row r="370" spans="1:31">
      <c r="A370" s="104" t="str">
        <f t="shared" si="5"/>
        <v>MRG</v>
      </c>
      <c r="B370" s="90"/>
      <c r="C370" s="90"/>
      <c r="D370" s="140" t="str">
        <f>_xlfn.IFNA(VLOOKUP(MBSchedule[[#This Row],[From-a]],Loc2Code,2,FALSE),"")</f>
        <v>MRG</v>
      </c>
      <c r="E370" s="140" t="str">
        <f>_xlfn.IFNA(VLOOKUP(MBSchedule[[#This Row],[Via-a]],Loc2Code,2,FALSE),"")</f>
        <v/>
      </c>
      <c r="F370" s="140" t="str">
        <f>_xlfn.IFNA(VLOOKUP(MBSchedule[[#This Row],[To-a]],Loc2Code,2,FALSE),"")</f>
        <v>SGM</v>
      </c>
      <c r="G370" s="140" t="str">
        <f>_xlfn.IFNA(VLOOKUP(MBSchedule[[#This Row],[From Code]],Code2Loc,2,FALSE),"")</f>
        <v>MARGAO</v>
      </c>
      <c r="H370" s="140" t="str">
        <f>_xlfn.IFNA(VLOOKUP(MBSchedule[[#This Row],[Via1 Code]],Code2Loc,2,FALSE),"")</f>
        <v/>
      </c>
      <c r="I370" s="140" t="str">
        <f>_xlfn.IFNA(VLOOKUP(MBSchedule[[#This Row],[Destination Code]],Code2Loc,2,FALSE),"")</f>
        <v>SANGUEM</v>
      </c>
      <c r="J370" s="122">
        <f>TIME(TRUNC(MBSchedule[[#This Row],[Dept.]]),60*(MBSchedule[[#This Row],[Dept.]]-TRUNC(MBSchedule[[#This Row],[Dept.]]))/0.6,0)</f>
        <v>0.58333333333333337</v>
      </c>
      <c r="K370" s="122" t="str">
        <f>IF(ISBLANK(MBSchedule[[#This Row],[Via Dep]]),"", TIME(TRUNC(MBSchedule[[#This Row],[Via Dep]]),60*(MBSchedule[[#This Row],[Via Dep]]-TRUNC(MBSchedule[[#This Row],[Via Dep]]))/0.6,0))</f>
        <v/>
      </c>
      <c r="L370" s="122">
        <f>IF(ISBLANK(MBSchedule[[#This Row],[Arrv.]]),"", TIME(TRUNC(MBSchedule[[#This Row],[Arrv.]]),60*(MBSchedule[[#This Row],[Arrv.]]-TRUNC(MBSchedule[[#This Row],[Arrv.]]))/0.6,0))</f>
        <v>0.625</v>
      </c>
      <c r="M370" s="90" t="s">
        <v>26</v>
      </c>
      <c r="N370" s="90"/>
      <c r="O370" s="90" t="s">
        <v>92</v>
      </c>
      <c r="P370" s="152">
        <v>31</v>
      </c>
      <c r="Q370" s="123">
        <v>14</v>
      </c>
      <c r="R370" s="90"/>
      <c r="S370" s="123">
        <v>15</v>
      </c>
      <c r="T370" s="152"/>
      <c r="U370" s="152"/>
      <c r="V370" s="152"/>
      <c r="W370" s="152"/>
      <c r="X370" s="90"/>
      <c r="Y370" s="101"/>
      <c r="Z370" s="143" t="str" cm="1">
        <f t="array" ref="Z370">IF(
ISNUMBER(FIND("A",$B370)),
$B370 &amp; IF(ISNUMBER(FIND("A",     INDEX($B371:$B$3247,MATCH(FALSE,ISBLANK($B371:$B$3247),0)))),"", INDEX($B371:$B$3247,MATCH(FALSE,ISBLANK($B371:$B$3247),0))  ),$Z369
)</f>
        <v>GA09U5675</v>
      </c>
      <c r="AA370" s="140" t="str" cm="1">
        <f t="array" ref="AA370">IF(
ISNUMBER(FIND("A",$C370)),
$C370 &amp; IF(ISNUMBER(FIND("A",     INDEX($C371:$C$3247,MATCH(FALSE,ISBLANK($C371:$C$3247),0)))),"", INDEX($C371:$C$3247,MATCH(FALSE,ISBLANK($C371:$C$3247),0))  ),$AA369
)</f>
        <v>MB 46A</v>
      </c>
      <c r="AB370" s="90" t="e">
        <f>_xlfn.IFNA(VLOOKUP(MBSchedule[[#This Row],[ow]], ETMRoutes, 3, FALSE),VLOOKUP(MBSchedule[[#This Row],[re]], ETMRoutes, 3, FALSE))</f>
        <v>#REF!</v>
      </c>
      <c r="AC37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MRG:*:SGM-*MRG*</v>
      </c>
      <c r="AD37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MRG:*:MRG-*SGM*</v>
      </c>
      <c r="AE370" s="90" t="str">
        <f>IF(ISNA(VLOOKUP(MBSchedule[[#This Row],[ow]], ETMRoutes, 3, FALSE)),IF(ISNA(VLOOKUP(MBSchedule[[#This Row],[re]], ETMRoutes, 3, FALSE)),"U","R"), "O")</f>
        <v>O</v>
      </c>
    </row>
    <row r="371" spans="1:31">
      <c r="A371" s="104" t="str">
        <f t="shared" si="5"/>
        <v>MRG</v>
      </c>
      <c r="B371" s="90"/>
      <c r="C371" s="90"/>
      <c r="D371" s="140" t="str">
        <f>_xlfn.IFNA(VLOOKUP(MBSchedule[[#This Row],[From-a]],Loc2Code,2,FALSE),"")</f>
        <v>SGM</v>
      </c>
      <c r="E371" s="140" t="str">
        <f>_xlfn.IFNA(VLOOKUP(MBSchedule[[#This Row],[Via-a]],Loc2Code,2,FALSE),"")</f>
        <v/>
      </c>
      <c r="F371" s="140" t="str">
        <f>_xlfn.IFNA(VLOOKUP(MBSchedule[[#This Row],[To-a]],Loc2Code,2,FALSE),"")</f>
        <v>CUR</v>
      </c>
      <c r="G371" s="140" t="str">
        <f>_xlfn.IFNA(VLOOKUP(MBSchedule[[#This Row],[From Code]],Code2Loc,2,FALSE),"")</f>
        <v>SANGUEM</v>
      </c>
      <c r="H371" s="140" t="str">
        <f>_xlfn.IFNA(VLOOKUP(MBSchedule[[#This Row],[Via1 Code]],Code2Loc,2,FALSE),"")</f>
        <v/>
      </c>
      <c r="I371" s="140" t="str">
        <f>_xlfn.IFNA(VLOOKUP(MBSchedule[[#This Row],[Destination Code]],Code2Loc,2,FALSE),"")</f>
        <v>CURCHOREM</v>
      </c>
      <c r="J371" s="122">
        <f>TIME(TRUNC(MBSchedule[[#This Row],[Dept.]]),60*(MBSchedule[[#This Row],[Dept.]]-TRUNC(MBSchedule[[#This Row],[Dept.]]))/0.6,0)</f>
        <v>0.64930555555555558</v>
      </c>
      <c r="K371" s="122" t="str">
        <f>IF(ISBLANK(MBSchedule[[#This Row],[Via Dep]]),"", TIME(TRUNC(MBSchedule[[#This Row],[Via Dep]]),60*(MBSchedule[[#This Row],[Via Dep]]-TRUNC(MBSchedule[[#This Row],[Via Dep]]))/0.6,0))</f>
        <v/>
      </c>
      <c r="L371" s="122">
        <f>IF(ISBLANK(MBSchedule[[#This Row],[Arrv.]]),"", TIME(TRUNC(MBSchedule[[#This Row],[Arrv.]]),60*(MBSchedule[[#This Row],[Arrv.]]-TRUNC(MBSchedule[[#This Row],[Arrv.]]))/0.6,0))</f>
        <v>0.65972222222222221</v>
      </c>
      <c r="M371" s="90" t="s">
        <v>92</v>
      </c>
      <c r="N371" s="90"/>
      <c r="O371" s="90" t="s">
        <v>96</v>
      </c>
      <c r="P371" s="152">
        <v>7</v>
      </c>
      <c r="Q371" s="123">
        <v>15.35</v>
      </c>
      <c r="R371" s="123"/>
      <c r="S371" s="123">
        <v>15.5</v>
      </c>
      <c r="T371" s="152"/>
      <c r="U371" s="152"/>
      <c r="V371" s="152"/>
      <c r="W371" s="152"/>
      <c r="X371" s="90"/>
      <c r="Y371" s="101"/>
      <c r="Z371" s="143" t="str" cm="1">
        <f t="array" ref="Z371">IF(
ISNUMBER(FIND("A",$B371)),
$B371 &amp; IF(ISNUMBER(FIND("A",     INDEX($B372:$B$3247,MATCH(FALSE,ISBLANK($B372:$B$3247),0)))),"", INDEX($B372:$B$3247,MATCH(FALSE,ISBLANK($B372:$B$3247),0))  ),$Z370
)</f>
        <v>GA09U5675</v>
      </c>
      <c r="AA371" s="140" t="str" cm="1">
        <f t="array" ref="AA371">IF(
ISNUMBER(FIND("A",$C371)),
$C371 &amp; IF(ISNUMBER(FIND("A",     INDEX($C372:$C$3247,MATCH(FALSE,ISBLANK($C372:$C$3247),0)))),"", INDEX($C372:$C$3247,MATCH(FALSE,ISBLANK($C372:$C$3247),0))  ),$AA370
)</f>
        <v>MB 46A</v>
      </c>
      <c r="AB371" s="90" t="e">
        <f>_xlfn.IFNA(VLOOKUP(MBSchedule[[#This Row],[ow]], ETMRoutes, 3, FALSE),VLOOKUP(MBSchedule[[#This Row],[re]], ETMRoutes, 3, FALSE))</f>
        <v>#REF!</v>
      </c>
      <c r="AC37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D37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E371" s="90" t="str">
        <f>IF(ISNA(VLOOKUP(MBSchedule[[#This Row],[ow]], ETMRoutes, 3, FALSE)),IF(ISNA(VLOOKUP(MBSchedule[[#This Row],[re]], ETMRoutes, 3, FALSE)),"U","R"), "O")</f>
        <v>O</v>
      </c>
    </row>
    <row r="372" spans="1:31">
      <c r="A372" s="104" t="str">
        <f t="shared" si="5"/>
        <v>MRG</v>
      </c>
      <c r="B372" s="90"/>
      <c r="C372" s="90"/>
      <c r="D372" s="140" t="str">
        <f>_xlfn.IFNA(VLOOKUP(MBSchedule[[#This Row],[From-a]],Loc2Code,2,FALSE),"")</f>
        <v>CUR</v>
      </c>
      <c r="E372" s="140" t="str">
        <f>_xlfn.IFNA(VLOOKUP(MBSchedule[[#This Row],[Via-a]],Loc2Code,2,FALSE),"")</f>
        <v/>
      </c>
      <c r="F372" s="140" t="str">
        <f>_xlfn.IFNA(VLOOKUP(MBSchedule[[#This Row],[To-a]],Loc2Code,2,FALSE),"")</f>
        <v>MRG</v>
      </c>
      <c r="G372" s="140" t="str">
        <f>_xlfn.IFNA(VLOOKUP(MBSchedule[[#This Row],[From Code]],Code2Loc,2,FALSE),"")</f>
        <v>CURCHOREM</v>
      </c>
      <c r="H372" s="140" t="str">
        <f>_xlfn.IFNA(VLOOKUP(MBSchedule[[#This Row],[Via1 Code]],Code2Loc,2,FALSE),"")</f>
        <v/>
      </c>
      <c r="I372" s="140" t="str">
        <f>_xlfn.IFNA(VLOOKUP(MBSchedule[[#This Row],[Destination Code]],Code2Loc,2,FALSE),"")</f>
        <v>MARGAO</v>
      </c>
      <c r="J372" s="122">
        <f>TIME(TRUNC(MBSchedule[[#This Row],[Dept.]]),60*(MBSchedule[[#This Row],[Dept.]]-TRUNC(MBSchedule[[#This Row],[Dept.]]))/0.6,0)</f>
        <v>0.66319444444444442</v>
      </c>
      <c r="K372" s="122" t="str">
        <f>IF(ISBLANK(MBSchedule[[#This Row],[Via Dep]]),"", TIME(TRUNC(MBSchedule[[#This Row],[Via Dep]]),60*(MBSchedule[[#This Row],[Via Dep]]-TRUNC(MBSchedule[[#This Row],[Via Dep]]))/0.6,0))</f>
        <v/>
      </c>
      <c r="L372" s="122">
        <f>IF(ISBLANK(MBSchedule[[#This Row],[Arrv.]]),"", TIME(TRUNC(MBSchedule[[#This Row],[Arrv.]]),60*(MBSchedule[[#This Row],[Arrv.]]-TRUNC(MBSchedule[[#This Row],[Arrv.]]))/0.6,0))</f>
        <v>0.69444444444444453</v>
      </c>
      <c r="M372" s="90" t="s">
        <v>96</v>
      </c>
      <c r="N372" s="90"/>
      <c r="O372" s="90" t="s">
        <v>26</v>
      </c>
      <c r="P372" s="152">
        <v>24</v>
      </c>
      <c r="Q372" s="123">
        <v>15.55</v>
      </c>
      <c r="R372" s="90"/>
      <c r="S372" s="123">
        <v>16.399999999999999</v>
      </c>
      <c r="T372" s="152"/>
      <c r="U372" s="152"/>
      <c r="V372" s="152"/>
      <c r="W372" s="152"/>
      <c r="X372" s="90"/>
      <c r="Y372" s="92" t="s">
        <v>45</v>
      </c>
      <c r="Z372" s="142" t="str" cm="1">
        <f t="array" ref="Z372">IF(
ISNUMBER(FIND("A",$B372)),
$B372 &amp; IF(ISNUMBER(FIND("A",     INDEX($B373:$B$3247,MATCH(FALSE,ISBLANK($B373:$B$3247),0)))),"", INDEX($B373:$B$3247,MATCH(FALSE,ISBLANK($B373:$B$3247),0))  ),$Z371
)</f>
        <v>GA09U5675</v>
      </c>
      <c r="AA372" s="140" t="str" cm="1">
        <f t="array" ref="AA372">IF(
ISNUMBER(FIND("A",$C372)),
$C372 &amp; IF(ISNUMBER(FIND("A",     INDEX($C373:$C$3247,MATCH(FALSE,ISBLANK($C373:$C$3247),0)))),"", INDEX($C373:$C$3247,MATCH(FALSE,ISBLANK($C373:$C$3247),0))  ),$AA371
)</f>
        <v>MB 46A</v>
      </c>
      <c r="AB372" s="90" t="e">
        <f>_xlfn.IFNA(VLOOKUP(MBSchedule[[#This Row],[ow]], ETMRoutes, 3, FALSE),VLOOKUP(MBSchedule[[#This Row],[re]], ETMRoutes, 3, FALSE))</f>
        <v>#REF!</v>
      </c>
      <c r="AC37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D37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E372" s="90" t="str">
        <f>IF(ISNA(VLOOKUP(MBSchedule[[#This Row],[ow]], ETMRoutes, 3, FALSE)),IF(ISNA(VLOOKUP(MBSchedule[[#This Row],[re]], ETMRoutes, 3, FALSE)),"U","R"), "O")</f>
        <v>O</v>
      </c>
    </row>
    <row r="373" spans="1:31">
      <c r="A373" s="104" t="str">
        <f t="shared" si="5"/>
        <v>MRG</v>
      </c>
      <c r="B373" s="90"/>
      <c r="C373" s="90"/>
      <c r="D373" s="140" t="str">
        <f>_xlfn.IFNA(VLOOKUP(MBSchedule[[#This Row],[From-a]],Loc2Code,2,FALSE),"")</f>
        <v>MRG</v>
      </c>
      <c r="E373" s="140" t="str">
        <f>_xlfn.IFNA(VLOOKUP(MBSchedule[[#This Row],[Via-a]],Loc2Code,2,FALSE),"")</f>
        <v/>
      </c>
      <c r="F373" s="140" t="str">
        <f>_xlfn.IFNA(VLOOKUP(MBSchedule[[#This Row],[To-a]],Loc2Code,2,FALSE),"")</f>
        <v/>
      </c>
      <c r="G373" s="140" t="str">
        <f>_xlfn.IFNA(VLOOKUP(MBSchedule[[#This Row],[From Code]],Code2Loc,2,FALSE),"")</f>
        <v>MARGAO</v>
      </c>
      <c r="H373" s="140" t="str">
        <f>_xlfn.IFNA(VLOOKUP(MBSchedule[[#This Row],[Via1 Code]],Code2Loc,2,FALSE),"")</f>
        <v/>
      </c>
      <c r="I373" s="140" t="str">
        <f>_xlfn.IFNA(VLOOKUP(MBSchedule[[#This Row],[Destination Code]],Code2Loc,2,FALSE),"")</f>
        <v/>
      </c>
      <c r="J373" s="122">
        <f>TIME(TRUNC(MBSchedule[[#This Row],[Dept.]]),60*(MBSchedule[[#This Row],[Dept.]]-TRUNC(MBSchedule[[#This Row],[Dept.]]))/0.6,0)</f>
        <v>0.72569444444444453</v>
      </c>
      <c r="K373" s="122" t="str">
        <f>IF(ISBLANK(MBSchedule[[#This Row],[Via Dep]]),"", TIME(TRUNC(MBSchedule[[#This Row],[Via Dep]]),60*(MBSchedule[[#This Row],[Via Dep]]-TRUNC(MBSchedule[[#This Row],[Via Dep]]))/0.6,0))</f>
        <v/>
      </c>
      <c r="L373" s="122">
        <f>IF(ISBLANK(MBSchedule[[#This Row],[Arrv.]]),"", TIME(TRUNC(MBSchedule[[#This Row],[Arrv.]]),60*(MBSchedule[[#This Row],[Arrv.]]-TRUNC(MBSchedule[[#This Row],[Arrv.]]))/0.6,0))</f>
        <v>0.77083333333333337</v>
      </c>
      <c r="M373" s="90" t="s">
        <v>26</v>
      </c>
      <c r="N373" s="90"/>
      <c r="O373" s="90" t="s">
        <v>209</v>
      </c>
      <c r="P373" s="152">
        <v>32</v>
      </c>
      <c r="Q373" s="123">
        <v>17.25</v>
      </c>
      <c r="R373" s="90"/>
      <c r="S373" s="123">
        <v>18.3</v>
      </c>
      <c r="T373" s="152">
        <v>1</v>
      </c>
      <c r="U373" s="152">
        <v>1</v>
      </c>
      <c r="V373" s="152"/>
      <c r="W373" s="152"/>
      <c r="X373" s="90">
        <f>SUM(P364:P373)</f>
        <v>202</v>
      </c>
      <c r="Y373" s="101" t="s">
        <v>210</v>
      </c>
      <c r="Z373" s="143" t="str" cm="1">
        <f t="array" ref="Z373">IF(
ISNUMBER(FIND("A",$B373)),
$B373 &amp; IF(ISNUMBER(FIND("A",     INDEX($B374:$B$3247,MATCH(FALSE,ISBLANK($B374:$B$3247),0)))),"", INDEX($B374:$B$3247,MATCH(FALSE,ISBLANK($B374:$B$3247),0))  ),$Z372
)</f>
        <v>GA09U5675</v>
      </c>
      <c r="AA373" s="140" t="str" cm="1">
        <f t="array" ref="AA373">IF(
ISNUMBER(FIND("A",$C373)),
$C373 &amp; IF(ISNUMBER(FIND("A",     INDEX($C374:$C$3247,MATCH(FALSE,ISBLANK($C374:$C$3247),0)))),"", INDEX($C374:$C$3247,MATCH(FALSE,ISBLANK($C374:$C$3247),0))  ),$AA372
)</f>
        <v>MB 46A</v>
      </c>
      <c r="AB373" s="90" t="e">
        <f>_xlfn.IFNA(VLOOKUP(MBSchedule[[#This Row],[ow]], ETMRoutes, 3, FALSE),VLOOKUP(MBSchedule[[#This Row],[re]], ETMRoutes, 3, FALSE))</f>
        <v>#REF!</v>
      </c>
      <c r="AC37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MRG:*:-*MRG*</v>
      </c>
      <c r="AD37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MRG:*:MRG-**</v>
      </c>
      <c r="AE373" s="90" t="str">
        <f>IF(ISNA(VLOOKUP(MBSchedule[[#This Row],[ow]], ETMRoutes, 3, FALSE)),IF(ISNA(VLOOKUP(MBSchedule[[#This Row],[re]], ETMRoutes, 3, FALSE)),"U","R"), "O")</f>
        <v>O</v>
      </c>
    </row>
    <row r="374" spans="1:31">
      <c r="A374" s="104" t="str">
        <f t="shared" si="5"/>
        <v>MRG</v>
      </c>
      <c r="B374" s="90" t="s">
        <v>202</v>
      </c>
      <c r="C374" s="90" t="s">
        <v>203</v>
      </c>
      <c r="D374" s="140" t="str">
        <f>_xlfn.IFNA(VLOOKUP(MBSchedule[[#This Row],[From-a]],Loc2Code,2,FALSE),"")</f>
        <v>MRG</v>
      </c>
      <c r="E374" s="140" t="str">
        <f>_xlfn.IFNA(VLOOKUP(MBSchedule[[#This Row],[Via-a]],Loc2Code,2,FALSE),"")</f>
        <v/>
      </c>
      <c r="F374" s="140" t="str">
        <f>_xlfn.IFNA(VLOOKUP(MBSchedule[[#This Row],[To-a]],Loc2Code,2,FALSE),"")</f>
        <v>KLY</v>
      </c>
      <c r="G374" s="140" t="str">
        <f>_xlfn.IFNA(VLOOKUP(MBSchedule[[#This Row],[From Code]],Code2Loc,2,FALSE),"")</f>
        <v>MARGAO</v>
      </c>
      <c r="H374" s="140" t="str">
        <f>_xlfn.IFNA(VLOOKUP(MBSchedule[[#This Row],[Via1 Code]],Code2Loc,2,FALSE),"")</f>
        <v/>
      </c>
      <c r="I374" s="140" t="str">
        <f>_xlfn.IFNA(VLOOKUP(MBSchedule[[#This Row],[Destination Code]],Code2Loc,2,FALSE),"")</f>
        <v>KALAY</v>
      </c>
      <c r="J374" s="122">
        <f>TIME(TRUNC(MBSchedule[[#This Row],[Dept.]]),60*(MBSchedule[[#This Row],[Dept.]]-TRUNC(MBSchedule[[#This Row],[Dept.]]))/0.6,0)</f>
        <v>0.27430555555555552</v>
      </c>
      <c r="K374" s="122" t="str">
        <f>IF(ISBLANK(MBSchedule[[#This Row],[Via Dep]]),"", TIME(TRUNC(MBSchedule[[#This Row],[Via Dep]]),60*(MBSchedule[[#This Row],[Via Dep]]-TRUNC(MBSchedule[[#This Row],[Via Dep]]))/0.6,0))</f>
        <v/>
      </c>
      <c r="L374" s="122">
        <f>IF(ISBLANK(MBSchedule[[#This Row],[Arrv.]]),"", TIME(TRUNC(MBSchedule[[#This Row],[Arrv.]]),60*(MBSchedule[[#This Row],[Arrv.]]-TRUNC(MBSchedule[[#This Row],[Arrv.]]))/0.6,0))</f>
        <v>0.33333333333333331</v>
      </c>
      <c r="M374" s="90" t="s">
        <v>26</v>
      </c>
      <c r="N374" s="90"/>
      <c r="O374" s="90" t="s">
        <v>199</v>
      </c>
      <c r="P374" s="152">
        <v>38</v>
      </c>
      <c r="Q374" s="123">
        <v>6.35</v>
      </c>
      <c r="R374" s="90"/>
      <c r="S374" s="123">
        <v>8</v>
      </c>
      <c r="T374" s="152"/>
      <c r="U374" s="152"/>
      <c r="V374" s="152"/>
      <c r="W374" s="152"/>
      <c r="X374" s="90"/>
      <c r="Y374" s="98"/>
      <c r="Z374" s="141" t="str" cm="1">
        <f t="array" ref="Z374">IF(
ISNUMBER(FIND("A",$B374)),
$B374 &amp; IF(ISNUMBER(FIND("A",     INDEX($B375:$B$3247,MATCH(FALSE,ISBLANK($B375:$B$3247),0)))),"", INDEX($B375:$B$3247,MATCH(FALSE,ISBLANK($B375:$B$3247),0))  ),$Z373
)</f>
        <v>GA08U9092</v>
      </c>
      <c r="AA374" s="140" t="str" cm="1">
        <f t="array" ref="AA374">IF(
ISNUMBER(FIND("A",$C374)),
$C374 &amp; IF(ISNUMBER(FIND("A",     INDEX($C375:$C$3247,MATCH(FALSE,ISBLANK($C375:$C$3247),0)))),"", INDEX($C375:$C$3247,MATCH(FALSE,ISBLANK($C375:$C$3247),0))  ),$AA373
)</f>
        <v>MB 47A</v>
      </c>
      <c r="AB374" s="90" t="e">
        <f>_xlfn.IFNA(VLOOKUP(MBSchedule[[#This Row],[ow]], ETMRoutes, 3, FALSE),VLOOKUP(MBSchedule[[#This Row],[re]], ETMRoutes, 3, FALSE))</f>
        <v>#REF!</v>
      </c>
      <c r="AC37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MRG:*:KLY-*MRG*</v>
      </c>
      <c r="AD37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MRG:*:MRG-*KLY*</v>
      </c>
      <c r="AE374" s="90" t="str">
        <f>IF(ISNA(VLOOKUP(MBSchedule[[#This Row],[ow]], ETMRoutes, 3, FALSE)),IF(ISNA(VLOOKUP(MBSchedule[[#This Row],[re]], ETMRoutes, 3, FALSE)),"U","R"), "O")</f>
        <v>O</v>
      </c>
    </row>
    <row r="375" spans="1:31">
      <c r="A375" s="104" t="str">
        <f t="shared" si="5"/>
        <v>MRG</v>
      </c>
      <c r="B375" s="90"/>
      <c r="C375" s="90"/>
      <c r="D375" s="140" t="str">
        <f>_xlfn.IFNA(VLOOKUP(MBSchedule[[#This Row],[From-a]],Loc2Code,2,FALSE),"")</f>
        <v>KLY</v>
      </c>
      <c r="E375" s="140" t="str">
        <f>_xlfn.IFNA(VLOOKUP(MBSchedule[[#This Row],[Via-a]],Loc2Code,2,FALSE),"")</f>
        <v/>
      </c>
      <c r="F375" s="140" t="str">
        <f>_xlfn.IFNA(VLOOKUP(MBSchedule[[#This Row],[To-a]],Loc2Code,2,FALSE),"")</f>
        <v>SGM</v>
      </c>
      <c r="G375" s="140" t="str">
        <f>_xlfn.IFNA(VLOOKUP(MBSchedule[[#This Row],[From Code]],Code2Loc,2,FALSE),"")</f>
        <v>KALAY</v>
      </c>
      <c r="H375" s="140" t="str">
        <f>_xlfn.IFNA(VLOOKUP(MBSchedule[[#This Row],[Via1 Code]],Code2Loc,2,FALSE),"")</f>
        <v/>
      </c>
      <c r="I375" s="140" t="str">
        <f>_xlfn.IFNA(VLOOKUP(MBSchedule[[#This Row],[Destination Code]],Code2Loc,2,FALSE),"")</f>
        <v>SANGUEM</v>
      </c>
      <c r="J375" s="122">
        <f>TIME(TRUNC(MBSchedule[[#This Row],[Dept.]]),60*(MBSchedule[[#This Row],[Dept.]]-TRUNC(MBSchedule[[#This Row],[Dept.]]))/0.6,0)</f>
        <v>0.35416666666666669</v>
      </c>
      <c r="K375" s="122" t="str">
        <f>IF(ISBLANK(MBSchedule[[#This Row],[Via Dep]]),"", TIME(TRUNC(MBSchedule[[#This Row],[Via Dep]]),60*(MBSchedule[[#This Row],[Via Dep]]-TRUNC(MBSchedule[[#This Row],[Via Dep]]))/0.6,0))</f>
        <v/>
      </c>
      <c r="L375" s="122">
        <f>IF(ISBLANK(MBSchedule[[#This Row],[Arrv.]]),"", TIME(TRUNC(MBSchedule[[#This Row],[Arrv.]]),60*(MBSchedule[[#This Row],[Arrv.]]-TRUNC(MBSchedule[[#This Row],[Arrv.]]))/0.6,0))</f>
        <v>0.36805555555555558</v>
      </c>
      <c r="M375" s="90" t="s">
        <v>199</v>
      </c>
      <c r="N375" s="90"/>
      <c r="O375" s="90" t="s">
        <v>92</v>
      </c>
      <c r="P375" s="152">
        <v>7</v>
      </c>
      <c r="Q375" s="123">
        <v>8.3000000000000007</v>
      </c>
      <c r="R375" s="90"/>
      <c r="S375" s="123">
        <v>8.5</v>
      </c>
      <c r="T375" s="152"/>
      <c r="U375" s="152"/>
      <c r="V375" s="152"/>
      <c r="W375" s="152"/>
      <c r="X375" s="90"/>
      <c r="Y375" s="98"/>
      <c r="Z375" s="141" t="str" cm="1">
        <f t="array" ref="Z375">IF(
ISNUMBER(FIND("A",$B375)),
$B375 &amp; IF(ISNUMBER(FIND("A",     INDEX($B376:$B$3247,MATCH(FALSE,ISBLANK($B376:$B$3247),0)))),"", INDEX($B376:$B$3247,MATCH(FALSE,ISBLANK($B376:$B$3247),0))  ),$Z374
)</f>
        <v>GA08U9092</v>
      </c>
      <c r="AA375" s="140" t="str" cm="1">
        <f t="array" ref="AA375">IF(
ISNUMBER(FIND("A",$C375)),
$C375 &amp; IF(ISNUMBER(FIND("A",     INDEX($C376:$C$3247,MATCH(FALSE,ISBLANK($C376:$C$3247),0)))),"", INDEX($C376:$C$3247,MATCH(FALSE,ISBLANK($C376:$C$3247),0))  ),$AA374
)</f>
        <v>MB 47A</v>
      </c>
      <c r="AB375" s="90" t="e">
        <f>_xlfn.IFNA(VLOOKUP(MBSchedule[[#This Row],[ow]], ETMRoutes, 3, FALSE),VLOOKUP(MBSchedule[[#This Row],[re]], ETMRoutes, 3, FALSE))</f>
        <v>#REF!</v>
      </c>
      <c r="AC37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MRG:*:SGM-*KLY*</v>
      </c>
      <c r="AD37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MRG:*:KLY-*SGM*</v>
      </c>
      <c r="AE375" s="90" t="str">
        <f>IF(ISNA(VLOOKUP(MBSchedule[[#This Row],[ow]], ETMRoutes, 3, FALSE)),IF(ISNA(VLOOKUP(MBSchedule[[#This Row],[re]], ETMRoutes, 3, FALSE)),"U","R"), "O")</f>
        <v>O</v>
      </c>
    </row>
    <row r="376" spans="1:31">
      <c r="A376" s="104" t="str">
        <f t="shared" si="5"/>
        <v>MRG</v>
      </c>
      <c r="B376" s="90"/>
      <c r="C376" s="90"/>
      <c r="D376" s="140" t="str">
        <f>_xlfn.IFNA(VLOOKUP(MBSchedule[[#This Row],[From-a]],Loc2Code,2,FALSE),"")</f>
        <v>SGM</v>
      </c>
      <c r="E376" s="140" t="str">
        <f>_xlfn.IFNA(VLOOKUP(MBSchedule[[#This Row],[Via-a]],Loc2Code,2,FALSE),"")</f>
        <v/>
      </c>
      <c r="F376" s="140" t="str">
        <f>_xlfn.IFNA(VLOOKUP(MBSchedule[[#This Row],[To-a]],Loc2Code,2,FALSE),"")</f>
        <v>CUR</v>
      </c>
      <c r="G376" s="140" t="str">
        <f>_xlfn.IFNA(VLOOKUP(MBSchedule[[#This Row],[From Code]],Code2Loc,2,FALSE),"")</f>
        <v>SANGUEM</v>
      </c>
      <c r="H376" s="140" t="str">
        <f>_xlfn.IFNA(VLOOKUP(MBSchedule[[#This Row],[Via1 Code]],Code2Loc,2,FALSE),"")</f>
        <v/>
      </c>
      <c r="I376" s="140" t="str">
        <f>_xlfn.IFNA(VLOOKUP(MBSchedule[[#This Row],[Destination Code]],Code2Loc,2,FALSE),"")</f>
        <v>CURCHOREM</v>
      </c>
      <c r="J376" s="122">
        <f>TIME(TRUNC(MBSchedule[[#This Row],[Dept.]]),60*(MBSchedule[[#This Row],[Dept.]]-TRUNC(MBSchedule[[#This Row],[Dept.]]))/0.6,0)</f>
        <v>0.37152777777777773</v>
      </c>
      <c r="K376" s="122" t="str">
        <f>IF(ISBLANK(MBSchedule[[#This Row],[Via Dep]]),"", TIME(TRUNC(MBSchedule[[#This Row],[Via Dep]]),60*(MBSchedule[[#This Row],[Via Dep]]-TRUNC(MBSchedule[[#This Row],[Via Dep]]))/0.6,0))</f>
        <v/>
      </c>
      <c r="L376" s="122">
        <f>IF(ISBLANK(MBSchedule[[#This Row],[Arrv.]]),"", TIME(TRUNC(MBSchedule[[#This Row],[Arrv.]]),60*(MBSchedule[[#This Row],[Arrv.]]-TRUNC(MBSchedule[[#This Row],[Arrv.]]))/0.6,0))</f>
        <v>0.37847222222222227</v>
      </c>
      <c r="M376" s="90" t="s">
        <v>92</v>
      </c>
      <c r="N376" s="90"/>
      <c r="O376" s="90" t="s">
        <v>96</v>
      </c>
      <c r="P376" s="152">
        <v>7</v>
      </c>
      <c r="Q376" s="123">
        <v>8.5500000000000007</v>
      </c>
      <c r="R376" s="90"/>
      <c r="S376" s="123">
        <v>9.0500000000000007</v>
      </c>
      <c r="T376" s="152"/>
      <c r="U376" s="152"/>
      <c r="V376" s="152"/>
      <c r="W376" s="152"/>
      <c r="X376" s="90"/>
      <c r="Y376" s="92"/>
      <c r="Z376" s="142" t="str" cm="1">
        <f t="array" ref="Z376">IF(
ISNUMBER(FIND("A",$B376)),
$B376 &amp; IF(ISNUMBER(FIND("A",     INDEX($B377:$B$3247,MATCH(FALSE,ISBLANK($B377:$B$3247),0)))),"", INDEX($B377:$B$3247,MATCH(FALSE,ISBLANK($B377:$B$3247),0))  ),$Z375
)</f>
        <v>GA08U9092</v>
      </c>
      <c r="AA376" s="140" t="str" cm="1">
        <f t="array" ref="AA376">IF(
ISNUMBER(FIND("A",$C376)),
$C376 &amp; IF(ISNUMBER(FIND("A",     INDEX($C377:$C$3247,MATCH(FALSE,ISBLANK($C377:$C$3247),0)))),"", INDEX($C377:$C$3247,MATCH(FALSE,ISBLANK($C377:$C$3247),0))  ),$AA375
)</f>
        <v>MB 47A</v>
      </c>
      <c r="AB376" s="90" t="e">
        <f>_xlfn.IFNA(VLOOKUP(MBSchedule[[#This Row],[ow]], ETMRoutes, 3, FALSE),VLOOKUP(MBSchedule[[#This Row],[re]], ETMRoutes, 3, FALSE))</f>
        <v>#REF!</v>
      </c>
      <c r="AC37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D37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E376" s="90" t="str">
        <f>IF(ISNA(VLOOKUP(MBSchedule[[#This Row],[ow]], ETMRoutes, 3, FALSE)),IF(ISNA(VLOOKUP(MBSchedule[[#This Row],[re]], ETMRoutes, 3, FALSE)),"U","R"), "O")</f>
        <v>O</v>
      </c>
    </row>
    <row r="377" spans="1:31">
      <c r="A377" s="104" t="str">
        <f t="shared" si="5"/>
        <v>MRG</v>
      </c>
      <c r="B377" s="90"/>
      <c r="C377" s="90"/>
      <c r="D377" s="140" t="str">
        <f>_xlfn.IFNA(VLOOKUP(MBSchedule[[#This Row],[From-a]],Loc2Code,2,FALSE),"")</f>
        <v>CUR</v>
      </c>
      <c r="E377" s="140" t="str">
        <f>_xlfn.IFNA(VLOOKUP(MBSchedule[[#This Row],[Via-a]],Loc2Code,2,FALSE),"")</f>
        <v/>
      </c>
      <c r="F377" s="140" t="str">
        <f>_xlfn.IFNA(VLOOKUP(MBSchedule[[#This Row],[To-a]],Loc2Code,2,FALSE),"")</f>
        <v>MRG</v>
      </c>
      <c r="G377" s="140" t="str">
        <f>_xlfn.IFNA(VLOOKUP(MBSchedule[[#This Row],[From Code]],Code2Loc,2,FALSE),"")</f>
        <v>CURCHOREM</v>
      </c>
      <c r="H377" s="140" t="str">
        <f>_xlfn.IFNA(VLOOKUP(MBSchedule[[#This Row],[Via1 Code]],Code2Loc,2,FALSE),"")</f>
        <v/>
      </c>
      <c r="I377" s="140" t="str">
        <f>_xlfn.IFNA(VLOOKUP(MBSchedule[[#This Row],[Destination Code]],Code2Loc,2,FALSE),"")</f>
        <v>MARGAO</v>
      </c>
      <c r="J377" s="122">
        <f>TIME(TRUNC(MBSchedule[[#This Row],[Dept.]]),60*(MBSchedule[[#This Row],[Dept.]]-TRUNC(MBSchedule[[#This Row],[Dept.]]))/0.6,0)</f>
        <v>0.38194444444444442</v>
      </c>
      <c r="K377" s="122" t="str">
        <f>IF(ISBLANK(MBSchedule[[#This Row],[Via Dep]]),"", TIME(TRUNC(MBSchedule[[#This Row],[Via Dep]]),60*(MBSchedule[[#This Row],[Via Dep]]-TRUNC(MBSchedule[[#This Row],[Via Dep]]))/0.6,0))</f>
        <v/>
      </c>
      <c r="L377" s="122">
        <f>IF(ISBLANK(MBSchedule[[#This Row],[Arrv.]]),"", TIME(TRUNC(MBSchedule[[#This Row],[Arrv.]]),60*(MBSchedule[[#This Row],[Arrv.]]-TRUNC(MBSchedule[[#This Row],[Arrv.]]))/0.6,0))</f>
        <v>0.41666666666666669</v>
      </c>
      <c r="M377" s="90" t="s">
        <v>96</v>
      </c>
      <c r="N377" s="90"/>
      <c r="O377" s="90" t="s">
        <v>26</v>
      </c>
      <c r="P377" s="152">
        <v>24</v>
      </c>
      <c r="Q377" s="123">
        <v>9.1</v>
      </c>
      <c r="R377" s="90"/>
      <c r="S377" s="123">
        <v>10</v>
      </c>
      <c r="T377" s="152"/>
      <c r="U377" s="152"/>
      <c r="V377" s="152"/>
      <c r="W377" s="153"/>
      <c r="X377" s="90"/>
      <c r="Y377" s="101"/>
      <c r="Z377" s="143" t="str" cm="1">
        <f t="array" ref="Z377">IF(
ISNUMBER(FIND("A",$B377)),
$B377 &amp; IF(ISNUMBER(FIND("A",     INDEX($B378:$B$3247,MATCH(FALSE,ISBLANK($B378:$B$3247),0)))),"", INDEX($B378:$B$3247,MATCH(FALSE,ISBLANK($B378:$B$3247),0))  ),$Z376
)</f>
        <v>GA08U9092</v>
      </c>
      <c r="AA377" s="140" t="str" cm="1">
        <f t="array" ref="AA377">IF(
ISNUMBER(FIND("A",$C377)),
$C377 &amp; IF(ISNUMBER(FIND("A",     INDEX($C378:$C$3247,MATCH(FALSE,ISBLANK($C378:$C$3247),0)))),"", INDEX($C378:$C$3247,MATCH(FALSE,ISBLANK($C378:$C$3247),0))  ),$AA376
)</f>
        <v>MB 47A</v>
      </c>
      <c r="AB377" s="90" t="e">
        <f>_xlfn.IFNA(VLOOKUP(MBSchedule[[#This Row],[ow]], ETMRoutes, 3, FALSE),VLOOKUP(MBSchedule[[#This Row],[re]], ETMRoutes, 3, FALSE))</f>
        <v>#REF!</v>
      </c>
      <c r="AC37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D37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E377" s="90" t="str">
        <f>IF(ISNA(VLOOKUP(MBSchedule[[#This Row],[ow]], ETMRoutes, 3, FALSE)),IF(ISNA(VLOOKUP(MBSchedule[[#This Row],[re]], ETMRoutes, 3, FALSE)),"U","R"), "O")</f>
        <v>O</v>
      </c>
    </row>
    <row r="378" spans="1:31">
      <c r="A378" s="104" t="str">
        <f t="shared" si="5"/>
        <v>MRG</v>
      </c>
      <c r="B378" s="90"/>
      <c r="C378" s="90"/>
      <c r="D378" s="140" t="str">
        <f>_xlfn.IFNA(VLOOKUP(MBSchedule[[#This Row],[From-a]],Loc2Code,2,FALSE),"")</f>
        <v>MRG</v>
      </c>
      <c r="E378" s="140" t="str">
        <f>_xlfn.IFNA(VLOOKUP(MBSchedule[[#This Row],[Via-a]],Loc2Code,2,FALSE),"")</f>
        <v/>
      </c>
      <c r="F378" s="140" t="str">
        <f>_xlfn.IFNA(VLOOKUP(MBSchedule[[#This Row],[To-a]],Loc2Code,2,FALSE),"")</f>
        <v>KLY</v>
      </c>
      <c r="G378" s="140" t="str">
        <f>_xlfn.IFNA(VLOOKUP(MBSchedule[[#This Row],[From Code]],Code2Loc,2,FALSE),"")</f>
        <v>MARGAO</v>
      </c>
      <c r="H378" s="140" t="str">
        <f>_xlfn.IFNA(VLOOKUP(MBSchedule[[#This Row],[Via1 Code]],Code2Loc,2,FALSE),"")</f>
        <v/>
      </c>
      <c r="I378" s="140" t="str">
        <f>_xlfn.IFNA(VLOOKUP(MBSchedule[[#This Row],[Destination Code]],Code2Loc,2,FALSE),"")</f>
        <v>KALAY</v>
      </c>
      <c r="J378" s="122">
        <f>TIME(TRUNC(MBSchedule[[#This Row],[Dept.]]),60*(MBSchedule[[#This Row],[Dept.]]-TRUNC(MBSchedule[[#This Row],[Dept.]]))/0.6,0)</f>
        <v>0.44791666666666669</v>
      </c>
      <c r="K378" s="122" t="str">
        <f>IF(ISBLANK(MBSchedule[[#This Row],[Via Dep]]),"", TIME(TRUNC(MBSchedule[[#This Row],[Via Dep]]),60*(MBSchedule[[#This Row],[Via Dep]]-TRUNC(MBSchedule[[#This Row],[Via Dep]]))/0.6,0))</f>
        <v/>
      </c>
      <c r="L378" s="122">
        <f>IF(ISBLANK(MBSchedule[[#This Row],[Arrv.]]),"", TIME(TRUNC(MBSchedule[[#This Row],[Arrv.]]),60*(MBSchedule[[#This Row],[Arrv.]]-TRUNC(MBSchedule[[#This Row],[Arrv.]]))/0.6,0))</f>
        <v>0.47916666666666669</v>
      </c>
      <c r="M378" s="90" t="s">
        <v>26</v>
      </c>
      <c r="N378" s="90"/>
      <c r="O378" s="90" t="s">
        <v>199</v>
      </c>
      <c r="P378" s="152">
        <v>38</v>
      </c>
      <c r="Q378" s="123">
        <v>10.45</v>
      </c>
      <c r="R378" s="90"/>
      <c r="S378" s="123">
        <v>11.3</v>
      </c>
      <c r="T378" s="152"/>
      <c r="U378" s="152"/>
      <c r="V378" s="152"/>
      <c r="W378" s="152"/>
      <c r="X378" s="90"/>
      <c r="Y378" s="101"/>
      <c r="Z378" s="143" t="str" cm="1">
        <f t="array" ref="Z378">IF(
ISNUMBER(FIND("A",$B378)),
$B378 &amp; IF(ISNUMBER(FIND("A",     INDEX($B379:$B$3247,MATCH(FALSE,ISBLANK($B379:$B$3247),0)))),"", INDEX($B379:$B$3247,MATCH(FALSE,ISBLANK($B379:$B$3247),0))  ),$Z377
)</f>
        <v>GA08U9092</v>
      </c>
      <c r="AA378" s="140" t="str" cm="1">
        <f t="array" ref="AA378">IF(
ISNUMBER(FIND("A",$C378)),
$C378 &amp; IF(ISNUMBER(FIND("A",     INDEX($C379:$C$3247,MATCH(FALSE,ISBLANK($C379:$C$3247),0)))),"", INDEX($C379:$C$3247,MATCH(FALSE,ISBLANK($C379:$C$3247),0))  ),$AA377
)</f>
        <v>MB 47A</v>
      </c>
      <c r="AB378" s="90" t="e">
        <f>_xlfn.IFNA(VLOOKUP(MBSchedule[[#This Row],[ow]], ETMRoutes, 3, FALSE),VLOOKUP(MBSchedule[[#This Row],[re]], ETMRoutes, 3, FALSE))</f>
        <v>#REF!</v>
      </c>
      <c r="AC37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MRG:*:KLY-*MRG*</v>
      </c>
      <c r="AD37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MRG:*:MRG-*KLY*</v>
      </c>
      <c r="AE378" s="90" t="str">
        <f>IF(ISNA(VLOOKUP(MBSchedule[[#This Row],[ow]], ETMRoutes, 3, FALSE)),IF(ISNA(VLOOKUP(MBSchedule[[#This Row],[re]], ETMRoutes, 3, FALSE)),"U","R"), "O")</f>
        <v>O</v>
      </c>
    </row>
    <row r="379" spans="1:31">
      <c r="A379" s="104" t="str">
        <f t="shared" si="5"/>
        <v>MRG</v>
      </c>
      <c r="B379" s="90"/>
      <c r="C379" s="90"/>
      <c r="D379" s="140" t="str">
        <f>_xlfn.IFNA(VLOOKUP(MBSchedule[[#This Row],[From-a]],Loc2Code,2,FALSE),"")</f>
        <v>KLY</v>
      </c>
      <c r="E379" s="140" t="str">
        <f>_xlfn.IFNA(VLOOKUP(MBSchedule[[#This Row],[Via-a]],Loc2Code,2,FALSE),"")</f>
        <v/>
      </c>
      <c r="F379" s="140" t="str">
        <f>_xlfn.IFNA(VLOOKUP(MBSchedule[[#This Row],[To-a]],Loc2Code,2,FALSE),"")</f>
        <v>SGM</v>
      </c>
      <c r="G379" s="140" t="str">
        <f>_xlfn.IFNA(VLOOKUP(MBSchedule[[#This Row],[From Code]],Code2Loc,2,FALSE),"")</f>
        <v>KALAY</v>
      </c>
      <c r="H379" s="140" t="str">
        <f>_xlfn.IFNA(VLOOKUP(MBSchedule[[#This Row],[Via1 Code]],Code2Loc,2,FALSE),"")</f>
        <v/>
      </c>
      <c r="I379" s="140" t="str">
        <f>_xlfn.IFNA(VLOOKUP(MBSchedule[[#This Row],[Destination Code]],Code2Loc,2,FALSE),"")</f>
        <v>SANGUEM</v>
      </c>
      <c r="J379" s="122">
        <f>TIME(TRUNC(MBSchedule[[#This Row],[Dept.]]),60*(MBSchedule[[#This Row],[Dept.]]-TRUNC(MBSchedule[[#This Row],[Dept.]]))/0.6,0)</f>
        <v>0.54861111111111105</v>
      </c>
      <c r="K379" s="122" t="str">
        <f>IF(ISBLANK(MBSchedule[[#This Row],[Via Dep]]),"", TIME(TRUNC(MBSchedule[[#This Row],[Via Dep]]),60*(MBSchedule[[#This Row],[Via Dep]]-TRUNC(MBSchedule[[#This Row],[Via Dep]]))/0.6,0))</f>
        <v/>
      </c>
      <c r="L379" s="122">
        <f>IF(ISBLANK(MBSchedule[[#This Row],[Arrv.]]),"", TIME(TRUNC(MBSchedule[[#This Row],[Arrv.]]),60*(MBSchedule[[#This Row],[Arrv.]]-TRUNC(MBSchedule[[#This Row],[Arrv.]]))/0.6,0))</f>
        <v>0.5625</v>
      </c>
      <c r="M379" s="90" t="s">
        <v>199</v>
      </c>
      <c r="N379" s="90"/>
      <c r="O379" s="90" t="s">
        <v>92</v>
      </c>
      <c r="P379" s="152">
        <v>7</v>
      </c>
      <c r="Q379" s="123">
        <v>13.1</v>
      </c>
      <c r="R379" s="90"/>
      <c r="S379" s="123">
        <v>13.3</v>
      </c>
      <c r="T379" s="152"/>
      <c r="U379" s="152"/>
      <c r="V379" s="152"/>
      <c r="W379" s="152"/>
      <c r="X379" s="90"/>
      <c r="Y379" s="101"/>
      <c r="Z379" s="143" t="str" cm="1">
        <f t="array" ref="Z379">IF(
ISNUMBER(FIND("A",$B379)),
$B379 &amp; IF(ISNUMBER(FIND("A",     INDEX($B380:$B$3247,MATCH(FALSE,ISBLANK($B380:$B$3247),0)))),"", INDEX($B380:$B$3247,MATCH(FALSE,ISBLANK($B380:$B$3247),0))  ),$Z378
)</f>
        <v>GA08U9092</v>
      </c>
      <c r="AA379" s="140" t="str" cm="1">
        <f t="array" ref="AA379">IF(
ISNUMBER(FIND("A",$C379)),
$C379 &amp; IF(ISNUMBER(FIND("A",     INDEX($C380:$C$3247,MATCH(FALSE,ISBLANK($C380:$C$3247),0)))),"", INDEX($C380:$C$3247,MATCH(FALSE,ISBLANK($C380:$C$3247),0))  ),$AA378
)</f>
        <v>MB 47A</v>
      </c>
      <c r="AB379" s="90" t="e">
        <f>_xlfn.IFNA(VLOOKUP(MBSchedule[[#This Row],[ow]], ETMRoutes, 3, FALSE),VLOOKUP(MBSchedule[[#This Row],[re]], ETMRoutes, 3, FALSE))</f>
        <v>#REF!</v>
      </c>
      <c r="AC37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MRG:*:SGM-*KLY*</v>
      </c>
      <c r="AD37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MRG:*:KLY-*SGM*</v>
      </c>
      <c r="AE379" s="90" t="str">
        <f>IF(ISNA(VLOOKUP(MBSchedule[[#This Row],[ow]], ETMRoutes, 3, FALSE)),IF(ISNA(VLOOKUP(MBSchedule[[#This Row],[re]], ETMRoutes, 3, FALSE)),"U","R"), "O")</f>
        <v>O</v>
      </c>
    </row>
    <row r="380" spans="1:31">
      <c r="A380" s="104" t="str">
        <f t="shared" si="5"/>
        <v>MRG</v>
      </c>
      <c r="B380" s="90"/>
      <c r="C380" s="90"/>
      <c r="D380" s="140" t="str">
        <f>_xlfn.IFNA(VLOOKUP(MBSchedule[[#This Row],[From-a]],Loc2Code,2,FALSE),"")</f>
        <v>SGM</v>
      </c>
      <c r="E380" s="140" t="str">
        <f>_xlfn.IFNA(VLOOKUP(MBSchedule[[#This Row],[Via-a]],Loc2Code,2,FALSE),"")</f>
        <v/>
      </c>
      <c r="F380" s="140" t="str">
        <f>_xlfn.IFNA(VLOOKUP(MBSchedule[[#This Row],[To-a]],Loc2Code,2,FALSE),"")</f>
        <v>CUR</v>
      </c>
      <c r="G380" s="140" t="str">
        <f>_xlfn.IFNA(VLOOKUP(MBSchedule[[#This Row],[From Code]],Code2Loc,2,FALSE),"")</f>
        <v>SANGUEM</v>
      </c>
      <c r="H380" s="140" t="str">
        <f>_xlfn.IFNA(VLOOKUP(MBSchedule[[#This Row],[Via1 Code]],Code2Loc,2,FALSE),"")</f>
        <v/>
      </c>
      <c r="I380" s="140" t="str">
        <f>_xlfn.IFNA(VLOOKUP(MBSchedule[[#This Row],[Destination Code]],Code2Loc,2,FALSE),"")</f>
        <v>CURCHOREM</v>
      </c>
      <c r="J380" s="122">
        <f>TIME(TRUNC(MBSchedule[[#This Row],[Dept.]]),60*(MBSchedule[[#This Row],[Dept.]]-TRUNC(MBSchedule[[#This Row],[Dept.]]))/0.6,0)</f>
        <v>0.56944444444444442</v>
      </c>
      <c r="K380" s="122" t="str">
        <f>IF(ISBLANK(MBSchedule[[#This Row],[Via Dep]]),"", TIME(TRUNC(MBSchedule[[#This Row],[Via Dep]]),60*(MBSchedule[[#This Row],[Via Dep]]-TRUNC(MBSchedule[[#This Row],[Via Dep]]))/0.6,0))</f>
        <v/>
      </c>
      <c r="L380" s="122">
        <f>IF(ISBLANK(MBSchedule[[#This Row],[Arrv.]]),"", TIME(TRUNC(MBSchedule[[#This Row],[Arrv.]]),60*(MBSchedule[[#This Row],[Arrv.]]-TRUNC(MBSchedule[[#This Row],[Arrv.]]))/0.6,0))</f>
        <v>0.57986111111111105</v>
      </c>
      <c r="M380" s="90" t="s">
        <v>92</v>
      </c>
      <c r="N380" s="90"/>
      <c r="O380" s="90" t="s">
        <v>96</v>
      </c>
      <c r="P380" s="152">
        <v>7</v>
      </c>
      <c r="Q380" s="123">
        <v>13.4</v>
      </c>
      <c r="R380" s="123"/>
      <c r="S380" s="123">
        <v>13.55</v>
      </c>
      <c r="T380" s="152"/>
      <c r="U380" s="152"/>
      <c r="V380" s="152"/>
      <c r="W380" s="152"/>
      <c r="X380" s="90"/>
      <c r="Y380" s="101"/>
      <c r="Z380" s="143" t="str" cm="1">
        <f t="array" ref="Z380">IF(
ISNUMBER(FIND("A",$B380)),
$B380 &amp; IF(ISNUMBER(FIND("A",     INDEX($B381:$B$3247,MATCH(FALSE,ISBLANK($B381:$B$3247),0)))),"", INDEX($B381:$B$3247,MATCH(FALSE,ISBLANK($B381:$B$3247),0))  ),$Z379
)</f>
        <v>GA08U9092</v>
      </c>
      <c r="AA380" s="140" t="str" cm="1">
        <f t="array" ref="AA380">IF(
ISNUMBER(FIND("A",$C380)),
$C380 &amp; IF(ISNUMBER(FIND("A",     INDEX($C381:$C$3247,MATCH(FALSE,ISBLANK($C381:$C$3247),0)))),"", INDEX($C381:$C$3247,MATCH(FALSE,ISBLANK($C381:$C$3247),0))  ),$AA379
)</f>
        <v>MB 47A</v>
      </c>
      <c r="AB380" s="90" t="e">
        <f>_xlfn.IFNA(VLOOKUP(MBSchedule[[#This Row],[ow]], ETMRoutes, 3, FALSE),VLOOKUP(MBSchedule[[#This Row],[re]], ETMRoutes, 3, FALSE))</f>
        <v>#REF!</v>
      </c>
      <c r="AC38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D38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E380" s="90" t="str">
        <f>IF(ISNA(VLOOKUP(MBSchedule[[#This Row],[ow]], ETMRoutes, 3, FALSE)),IF(ISNA(VLOOKUP(MBSchedule[[#This Row],[re]], ETMRoutes, 3, FALSE)),"U","R"), "O")</f>
        <v>O</v>
      </c>
    </row>
    <row r="381" spans="1:31">
      <c r="A381" s="104" t="str">
        <f t="shared" si="5"/>
        <v>MRG</v>
      </c>
      <c r="B381" s="90"/>
      <c r="C381" s="90"/>
      <c r="D381" s="140" t="str">
        <f>_xlfn.IFNA(VLOOKUP(MBSchedule[[#This Row],[From-a]],Loc2Code,2,FALSE),"")</f>
        <v>CUR</v>
      </c>
      <c r="E381" s="140" t="str">
        <f>_xlfn.IFNA(VLOOKUP(MBSchedule[[#This Row],[Via-a]],Loc2Code,2,FALSE),"")</f>
        <v/>
      </c>
      <c r="F381" s="140" t="str">
        <f>_xlfn.IFNA(VLOOKUP(MBSchedule[[#This Row],[To-a]],Loc2Code,2,FALSE),"")</f>
        <v>MRG</v>
      </c>
      <c r="G381" s="140" t="str">
        <f>_xlfn.IFNA(VLOOKUP(MBSchedule[[#This Row],[From Code]],Code2Loc,2,FALSE),"")</f>
        <v>CURCHOREM</v>
      </c>
      <c r="H381" s="140" t="str">
        <f>_xlfn.IFNA(VLOOKUP(MBSchedule[[#This Row],[Via1 Code]],Code2Loc,2,FALSE),"")</f>
        <v/>
      </c>
      <c r="I381" s="140" t="str">
        <f>_xlfn.IFNA(VLOOKUP(MBSchedule[[#This Row],[Destination Code]],Code2Loc,2,FALSE),"")</f>
        <v>MARGAO</v>
      </c>
      <c r="J381" s="122">
        <f>TIME(TRUNC(MBSchedule[[#This Row],[Dept.]]),60*(MBSchedule[[#This Row],[Dept.]]-TRUNC(MBSchedule[[#This Row],[Dept.]]))/0.6,0)</f>
        <v>0.58680555555555558</v>
      </c>
      <c r="K381" s="122" t="str">
        <f>IF(ISBLANK(MBSchedule[[#This Row],[Via Dep]]),"", TIME(TRUNC(MBSchedule[[#This Row],[Via Dep]]),60*(MBSchedule[[#This Row],[Via Dep]]-TRUNC(MBSchedule[[#This Row],[Via Dep]]))/0.6,0))</f>
        <v/>
      </c>
      <c r="L381" s="122">
        <f>IF(ISBLANK(MBSchedule[[#This Row],[Arrv.]]),"", TIME(TRUNC(MBSchedule[[#This Row],[Arrv.]]),60*(MBSchedule[[#This Row],[Arrv.]]-TRUNC(MBSchedule[[#This Row],[Arrv.]]))/0.6,0))</f>
        <v>0.61805555555555558</v>
      </c>
      <c r="M381" s="90" t="s">
        <v>96</v>
      </c>
      <c r="N381" s="90"/>
      <c r="O381" s="90" t="s">
        <v>26</v>
      </c>
      <c r="P381" s="152">
        <v>24</v>
      </c>
      <c r="Q381" s="123">
        <v>14.05</v>
      </c>
      <c r="R381" s="90"/>
      <c r="S381" s="123">
        <v>14.5</v>
      </c>
      <c r="T381" s="152"/>
      <c r="U381" s="152"/>
      <c r="V381" s="152"/>
      <c r="W381" s="152"/>
      <c r="X381" s="90"/>
      <c r="Y381" s="101"/>
      <c r="Z381" s="143" t="str" cm="1">
        <f t="array" ref="Z381">IF(
ISNUMBER(FIND("A",$B381)),
$B381 &amp; IF(ISNUMBER(FIND("A",     INDEX($B382:$B$3247,MATCH(FALSE,ISBLANK($B382:$B$3247),0)))),"", INDEX($B382:$B$3247,MATCH(FALSE,ISBLANK($B382:$B$3247),0))  ),$Z380
)</f>
        <v>GA08U9092</v>
      </c>
      <c r="AA381" s="140" t="str" cm="1">
        <f t="array" ref="AA381">IF(
ISNUMBER(FIND("A",$C381)),
$C381 &amp; IF(ISNUMBER(FIND("A",     INDEX($C382:$C$3247,MATCH(FALSE,ISBLANK($C382:$C$3247),0)))),"", INDEX($C382:$C$3247,MATCH(FALSE,ISBLANK($C382:$C$3247),0))  ),$AA380
)</f>
        <v>MB 47A</v>
      </c>
      <c r="AB381" s="90" t="e">
        <f>_xlfn.IFNA(VLOOKUP(MBSchedule[[#This Row],[ow]], ETMRoutes, 3, FALSE),VLOOKUP(MBSchedule[[#This Row],[re]], ETMRoutes, 3, FALSE))</f>
        <v>#REF!</v>
      </c>
      <c r="AC38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D38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E381" s="90" t="str">
        <f>IF(ISNA(VLOOKUP(MBSchedule[[#This Row],[ow]], ETMRoutes, 3, FALSE)),IF(ISNA(VLOOKUP(MBSchedule[[#This Row],[re]], ETMRoutes, 3, FALSE)),"U","R"), "O")</f>
        <v>O</v>
      </c>
    </row>
    <row r="382" spans="1:31">
      <c r="A382" s="104" t="str">
        <f t="shared" si="5"/>
        <v>MRG</v>
      </c>
      <c r="B382" s="90"/>
      <c r="C382" s="90"/>
      <c r="D382" s="140" t="str">
        <f>_xlfn.IFNA(VLOOKUP(MBSchedule[[#This Row],[From-a]],Loc2Code,2,FALSE),"")</f>
        <v>MRG</v>
      </c>
      <c r="E382" s="140" t="str">
        <f>_xlfn.IFNA(VLOOKUP(MBSchedule[[#This Row],[Via-a]],Loc2Code,2,FALSE),"")</f>
        <v/>
      </c>
      <c r="F382" s="140" t="str">
        <f>_xlfn.IFNA(VLOOKUP(MBSchedule[[#This Row],[To-a]],Loc2Code,2,FALSE),"")</f>
        <v>SGM</v>
      </c>
      <c r="G382" s="140" t="str">
        <f>_xlfn.IFNA(VLOOKUP(MBSchedule[[#This Row],[From Code]],Code2Loc,2,FALSE),"")</f>
        <v>MARGAO</v>
      </c>
      <c r="H382" s="140" t="str">
        <f>_xlfn.IFNA(VLOOKUP(MBSchedule[[#This Row],[Via1 Code]],Code2Loc,2,FALSE),"")</f>
        <v/>
      </c>
      <c r="I382" s="140" t="str">
        <f>_xlfn.IFNA(VLOOKUP(MBSchedule[[#This Row],[Destination Code]],Code2Loc,2,FALSE),"")</f>
        <v>SANGUEM</v>
      </c>
      <c r="J382" s="122">
        <f>TIME(TRUNC(MBSchedule[[#This Row],[Dept.]]),60*(MBSchedule[[#This Row],[Dept.]]-TRUNC(MBSchedule[[#This Row],[Dept.]]))/0.6,0)</f>
        <v>0.64236111111111105</v>
      </c>
      <c r="K382" s="122" t="str">
        <f>IF(ISBLANK(MBSchedule[[#This Row],[Via Dep]]),"", TIME(TRUNC(MBSchedule[[#This Row],[Via Dep]]),60*(MBSchedule[[#This Row],[Via Dep]]-TRUNC(MBSchedule[[#This Row],[Via Dep]]))/0.6,0))</f>
        <v/>
      </c>
      <c r="L382" s="122">
        <f>IF(ISBLANK(MBSchedule[[#This Row],[Arrv.]]),"", TIME(TRUNC(MBSchedule[[#This Row],[Arrv.]]),60*(MBSchedule[[#This Row],[Arrv.]]-TRUNC(MBSchedule[[#This Row],[Arrv.]]))/0.6,0))</f>
        <v>0.68402777777777779</v>
      </c>
      <c r="M382" s="90" t="s">
        <v>26</v>
      </c>
      <c r="N382" s="90"/>
      <c r="O382" s="90" t="s">
        <v>92</v>
      </c>
      <c r="P382" s="152">
        <v>31</v>
      </c>
      <c r="Q382" s="123">
        <v>15.25</v>
      </c>
      <c r="R382" s="90"/>
      <c r="S382" s="123">
        <v>16.25</v>
      </c>
      <c r="T382" s="152"/>
      <c r="U382" s="152"/>
      <c r="V382" s="152"/>
      <c r="W382" s="152"/>
      <c r="X382" s="90"/>
      <c r="Y382" s="101"/>
      <c r="Z382" s="143" t="str" cm="1">
        <f t="array" ref="Z382">IF(
ISNUMBER(FIND("A",$B382)),
$B382 &amp; IF(ISNUMBER(FIND("A",     INDEX($B383:$B$3247,MATCH(FALSE,ISBLANK($B383:$B$3247),0)))),"", INDEX($B383:$B$3247,MATCH(FALSE,ISBLANK($B383:$B$3247),0))  ),$Z381
)</f>
        <v>GA08U9092</v>
      </c>
      <c r="AA382" s="140" t="str" cm="1">
        <f t="array" ref="AA382">IF(
ISNUMBER(FIND("A",$C382)),
$C382 &amp; IF(ISNUMBER(FIND("A",     INDEX($C383:$C$3247,MATCH(FALSE,ISBLANK($C383:$C$3247),0)))),"", INDEX($C383:$C$3247,MATCH(FALSE,ISBLANK($C383:$C$3247),0))  ),$AA381
)</f>
        <v>MB 47A</v>
      </c>
      <c r="AB382" s="90" t="e">
        <f>_xlfn.IFNA(VLOOKUP(MBSchedule[[#This Row],[ow]], ETMRoutes, 3, FALSE),VLOOKUP(MBSchedule[[#This Row],[re]], ETMRoutes, 3, FALSE))</f>
        <v>#REF!</v>
      </c>
      <c r="AC38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MRG:*:SGM-*MRG*</v>
      </c>
      <c r="AD38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MRG:*:MRG-*SGM*</v>
      </c>
      <c r="AE382" s="90" t="str">
        <f>IF(ISNA(VLOOKUP(MBSchedule[[#This Row],[ow]], ETMRoutes, 3, FALSE)),IF(ISNA(VLOOKUP(MBSchedule[[#This Row],[re]], ETMRoutes, 3, FALSE)),"U","R"), "O")</f>
        <v>O</v>
      </c>
    </row>
    <row r="383" spans="1:31">
      <c r="A383" s="104" t="str">
        <f t="shared" si="5"/>
        <v>MRG</v>
      </c>
      <c r="B383" s="90"/>
      <c r="C383" s="90"/>
      <c r="D383" s="140" t="str">
        <f>_xlfn.IFNA(VLOOKUP(MBSchedule[[#This Row],[From-a]],Loc2Code,2,FALSE),"")</f>
        <v>SGM</v>
      </c>
      <c r="E383" s="140" t="str">
        <f>_xlfn.IFNA(VLOOKUP(MBSchedule[[#This Row],[Via-a]],Loc2Code,2,FALSE),"")</f>
        <v/>
      </c>
      <c r="F383" s="140" t="str">
        <f>_xlfn.IFNA(VLOOKUP(MBSchedule[[#This Row],[To-a]],Loc2Code,2,FALSE),"")</f>
        <v>CUR</v>
      </c>
      <c r="G383" s="140" t="str">
        <f>_xlfn.IFNA(VLOOKUP(MBSchedule[[#This Row],[From Code]],Code2Loc,2,FALSE),"")</f>
        <v>SANGUEM</v>
      </c>
      <c r="H383" s="140" t="str">
        <f>_xlfn.IFNA(VLOOKUP(MBSchedule[[#This Row],[Via1 Code]],Code2Loc,2,FALSE),"")</f>
        <v/>
      </c>
      <c r="I383" s="140" t="str">
        <f>_xlfn.IFNA(VLOOKUP(MBSchedule[[#This Row],[Destination Code]],Code2Loc,2,FALSE),"")</f>
        <v>CURCHOREM</v>
      </c>
      <c r="J383" s="122">
        <f>TIME(TRUNC(MBSchedule[[#This Row],[Dept.]]),60*(MBSchedule[[#This Row],[Dept.]]-TRUNC(MBSchedule[[#This Row],[Dept.]]))/0.6,0)</f>
        <v>0.71527777777777779</v>
      </c>
      <c r="K383" s="122" t="str">
        <f>IF(ISBLANK(MBSchedule[[#This Row],[Via Dep]]),"", TIME(TRUNC(MBSchedule[[#This Row],[Via Dep]]),60*(MBSchedule[[#This Row],[Via Dep]]-TRUNC(MBSchedule[[#This Row],[Via Dep]]))/0.6,0))</f>
        <v/>
      </c>
      <c r="L383" s="122">
        <f>IF(ISBLANK(MBSchedule[[#This Row],[Arrv.]]),"", TIME(TRUNC(MBSchedule[[#This Row],[Arrv.]]),60*(MBSchedule[[#This Row],[Arrv.]]-TRUNC(MBSchedule[[#This Row],[Arrv.]]))/0.6,0))</f>
        <v>0.72222222222222221</v>
      </c>
      <c r="M383" s="90" t="s">
        <v>92</v>
      </c>
      <c r="N383" s="90"/>
      <c r="O383" s="90" t="s">
        <v>96</v>
      </c>
      <c r="P383" s="152">
        <v>7</v>
      </c>
      <c r="Q383" s="123">
        <v>17.100000000000001</v>
      </c>
      <c r="R383" s="123"/>
      <c r="S383" s="123">
        <v>17.2</v>
      </c>
      <c r="T383" s="152"/>
      <c r="U383" s="152"/>
      <c r="V383" s="152"/>
      <c r="W383" s="152"/>
      <c r="X383" s="90"/>
      <c r="Y383" s="128"/>
      <c r="Z383" s="146" t="str" cm="1">
        <f t="array" ref="Z383">IF(
ISNUMBER(FIND("A",$B383)),
$B383 &amp; IF(ISNUMBER(FIND("A",     INDEX($B384:$B$3247,MATCH(FALSE,ISBLANK($B384:$B$3247),0)))),"", INDEX($B384:$B$3247,MATCH(FALSE,ISBLANK($B384:$B$3247),0))  ),$Z382
)</f>
        <v>GA08U9092</v>
      </c>
      <c r="AA383" s="140" t="str" cm="1">
        <f t="array" ref="AA383">IF(
ISNUMBER(FIND("A",$C383)),
$C383 &amp; IF(ISNUMBER(FIND("A",     INDEX($C384:$C$3247,MATCH(FALSE,ISBLANK($C384:$C$3247),0)))),"", INDEX($C384:$C$3247,MATCH(FALSE,ISBLANK($C384:$C$3247),0))  ),$AA382
)</f>
        <v>MB 47A</v>
      </c>
      <c r="AB383" s="90" t="e">
        <f>_xlfn.IFNA(VLOOKUP(MBSchedule[[#This Row],[ow]], ETMRoutes, 3, FALSE),VLOOKUP(MBSchedule[[#This Row],[re]], ETMRoutes, 3, FALSE))</f>
        <v>#REF!</v>
      </c>
      <c r="AC38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D38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E383" s="90" t="str">
        <f>IF(ISNA(VLOOKUP(MBSchedule[[#This Row],[ow]], ETMRoutes, 3, FALSE)),IF(ISNA(VLOOKUP(MBSchedule[[#This Row],[re]], ETMRoutes, 3, FALSE)),"U","R"), "O")</f>
        <v>O</v>
      </c>
    </row>
    <row r="384" spans="1:31">
      <c r="A384" s="104" t="str">
        <f t="shared" si="5"/>
        <v>MRG</v>
      </c>
      <c r="B384" s="90"/>
      <c r="C384" s="90"/>
      <c r="D384" s="140" t="str">
        <f>_xlfn.IFNA(VLOOKUP(MBSchedule[[#This Row],[From-a]],Loc2Code,2,FALSE),"")</f>
        <v>CUR</v>
      </c>
      <c r="E384" s="140" t="str">
        <f>_xlfn.IFNA(VLOOKUP(MBSchedule[[#This Row],[Via-a]],Loc2Code,2,FALSE),"")</f>
        <v/>
      </c>
      <c r="F384" s="140" t="str">
        <f>_xlfn.IFNA(VLOOKUP(MBSchedule[[#This Row],[To-a]],Loc2Code,2,FALSE),"")</f>
        <v>KLY</v>
      </c>
      <c r="G384" s="140" t="str">
        <f>_xlfn.IFNA(VLOOKUP(MBSchedule[[#This Row],[From Code]],Code2Loc,2,FALSE),"")</f>
        <v>CURCHOREM</v>
      </c>
      <c r="H384" s="140" t="str">
        <f>_xlfn.IFNA(VLOOKUP(MBSchedule[[#This Row],[Via1 Code]],Code2Loc,2,FALSE),"")</f>
        <v/>
      </c>
      <c r="I384" s="140" t="str">
        <f>_xlfn.IFNA(VLOOKUP(MBSchedule[[#This Row],[Destination Code]],Code2Loc,2,FALSE),"")</f>
        <v>KALAY</v>
      </c>
      <c r="J384" s="122">
        <f>TIME(TRUNC(MBSchedule[[#This Row],[Dept.]]),60*(MBSchedule[[#This Row],[Dept.]]-TRUNC(MBSchedule[[#This Row],[Dept.]]))/0.6,0)</f>
        <v>0.72916666666666663</v>
      </c>
      <c r="K384" s="122" t="str">
        <f>IF(ISBLANK(MBSchedule[[#This Row],[Via Dep]]),"", TIME(TRUNC(MBSchedule[[#This Row],[Via Dep]]),60*(MBSchedule[[#This Row],[Via Dep]]-TRUNC(MBSchedule[[#This Row],[Via Dep]]))/0.6,0))</f>
        <v/>
      </c>
      <c r="L384" s="122">
        <f>IF(ISBLANK(MBSchedule[[#This Row],[Arrv.]]),"", TIME(TRUNC(MBSchedule[[#This Row],[Arrv.]]),60*(MBSchedule[[#This Row],[Arrv.]]-TRUNC(MBSchedule[[#This Row],[Arrv.]]))/0.6,0))</f>
        <v>0.75</v>
      </c>
      <c r="M384" s="90" t="s">
        <v>96</v>
      </c>
      <c r="N384" s="90"/>
      <c r="O384" s="90" t="s">
        <v>199</v>
      </c>
      <c r="P384" s="152">
        <v>14</v>
      </c>
      <c r="Q384" s="123">
        <v>17.3</v>
      </c>
      <c r="R384" s="123"/>
      <c r="S384" s="123">
        <v>18</v>
      </c>
      <c r="T384" s="152"/>
      <c r="U384" s="152"/>
      <c r="V384" s="152"/>
      <c r="W384" s="152"/>
      <c r="X384" s="90"/>
      <c r="Y384" s="128"/>
      <c r="Z384" s="146" t="str" cm="1">
        <f t="array" ref="Z384">IF(
ISNUMBER(FIND("A",$B384)),
$B384 &amp; IF(ISNUMBER(FIND("A",     INDEX($B385:$B$3247,MATCH(FALSE,ISBLANK($B385:$B$3247),0)))),"", INDEX($B385:$B$3247,MATCH(FALSE,ISBLANK($B385:$B$3247),0))  ),$Z383
)</f>
        <v>GA08U9092</v>
      </c>
      <c r="AA384" s="140" t="str" cm="1">
        <f t="array" ref="AA384">IF(
ISNUMBER(FIND("A",$C384)),
$C384 &amp; IF(ISNUMBER(FIND("A",     INDEX($C385:$C$3247,MATCH(FALSE,ISBLANK($C385:$C$3247),0)))),"", INDEX($C385:$C$3247,MATCH(FALSE,ISBLANK($C385:$C$3247),0))  ),$AA383
)</f>
        <v>MB 47A</v>
      </c>
      <c r="AB384" s="90" t="e">
        <f>_xlfn.IFNA(VLOOKUP(MBSchedule[[#This Row],[ow]], ETMRoutes, 3, FALSE),VLOOKUP(MBSchedule[[#This Row],[re]], ETMRoutes, 3, FALSE))</f>
        <v>#REF!</v>
      </c>
      <c r="AC38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MRG:*:KLY-*CUR*</v>
      </c>
      <c r="AD38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MRG:*:CUR-*KLY*</v>
      </c>
      <c r="AE384" s="90" t="str">
        <f>IF(ISNA(VLOOKUP(MBSchedule[[#This Row],[ow]], ETMRoutes, 3, FALSE)),IF(ISNA(VLOOKUP(MBSchedule[[#This Row],[re]], ETMRoutes, 3, FALSE)),"U","R"), "O")</f>
        <v>O</v>
      </c>
    </row>
    <row r="385" spans="1:31">
      <c r="A385" s="104" t="str">
        <f t="shared" si="5"/>
        <v>MRG</v>
      </c>
      <c r="B385" s="90"/>
      <c r="C385" s="90"/>
      <c r="D385" s="140" t="str">
        <f>_xlfn.IFNA(VLOOKUP(MBSchedule[[#This Row],[From-a]],Loc2Code,2,FALSE),"")</f>
        <v>KLY</v>
      </c>
      <c r="E385" s="140" t="str">
        <f>_xlfn.IFNA(VLOOKUP(MBSchedule[[#This Row],[Via-a]],Loc2Code,2,FALSE),"")</f>
        <v/>
      </c>
      <c r="F385" s="140" t="str">
        <f>_xlfn.IFNA(VLOOKUP(MBSchedule[[#This Row],[To-a]],Loc2Code,2,FALSE),"")</f>
        <v>SGM</v>
      </c>
      <c r="G385" s="140" t="str">
        <f>_xlfn.IFNA(VLOOKUP(MBSchedule[[#This Row],[From Code]],Code2Loc,2,FALSE),"")</f>
        <v>KALAY</v>
      </c>
      <c r="H385" s="140" t="str">
        <f>_xlfn.IFNA(VLOOKUP(MBSchedule[[#This Row],[Via1 Code]],Code2Loc,2,FALSE),"")</f>
        <v/>
      </c>
      <c r="I385" s="140" t="str">
        <f>_xlfn.IFNA(VLOOKUP(MBSchedule[[#This Row],[Destination Code]],Code2Loc,2,FALSE),"")</f>
        <v>SANGUEM</v>
      </c>
      <c r="J385" s="122">
        <f>TIME(TRUNC(MBSchedule[[#This Row],[Dept.]]),60*(MBSchedule[[#This Row],[Dept.]]-TRUNC(MBSchedule[[#This Row],[Dept.]]))/0.6,0)</f>
        <v>0.76388888888888884</v>
      </c>
      <c r="K385" s="122" t="str">
        <f>IF(ISBLANK(MBSchedule[[#This Row],[Via Dep]]),"", TIME(TRUNC(MBSchedule[[#This Row],[Via Dep]]),60*(MBSchedule[[#This Row],[Via Dep]]-TRUNC(MBSchedule[[#This Row],[Via Dep]]))/0.6,0))</f>
        <v/>
      </c>
      <c r="L385" s="122">
        <f>IF(ISBLANK(MBSchedule[[#This Row],[Arrv.]]),"", TIME(TRUNC(MBSchedule[[#This Row],[Arrv.]]),60*(MBSchedule[[#This Row],[Arrv.]]-TRUNC(MBSchedule[[#This Row],[Arrv.]]))/0.6,0))</f>
        <v>0.78125</v>
      </c>
      <c r="M385" s="90" t="s">
        <v>199</v>
      </c>
      <c r="N385" s="90"/>
      <c r="O385" s="90" t="s">
        <v>92</v>
      </c>
      <c r="P385" s="152">
        <v>7</v>
      </c>
      <c r="Q385" s="123">
        <v>18.2</v>
      </c>
      <c r="R385" s="123"/>
      <c r="S385" s="123">
        <v>18.45</v>
      </c>
      <c r="T385" s="152"/>
      <c r="U385" s="152"/>
      <c r="V385" s="152"/>
      <c r="W385" s="152"/>
      <c r="X385" s="90"/>
      <c r="Y385" s="128"/>
      <c r="Z385" s="146" t="str" cm="1">
        <f t="array" ref="Z385">IF(
ISNUMBER(FIND("A",$B385)),
$B385 &amp; IF(ISNUMBER(FIND("A",     INDEX($B386:$B$3247,MATCH(FALSE,ISBLANK($B386:$B$3247),0)))),"", INDEX($B386:$B$3247,MATCH(FALSE,ISBLANK($B386:$B$3247),0))  ),$Z384
)</f>
        <v>GA08U9092</v>
      </c>
      <c r="AA385" s="140" t="str" cm="1">
        <f t="array" ref="AA385">IF(
ISNUMBER(FIND("A",$C385)),
$C385 &amp; IF(ISNUMBER(FIND("A",     INDEX($C386:$C$3247,MATCH(FALSE,ISBLANK($C386:$C$3247),0)))),"", INDEX($C386:$C$3247,MATCH(FALSE,ISBLANK($C386:$C$3247),0))  ),$AA384
)</f>
        <v>MB 47A</v>
      </c>
      <c r="AB385" s="90" t="e">
        <f>_xlfn.IFNA(VLOOKUP(MBSchedule[[#This Row],[ow]], ETMRoutes, 3, FALSE),VLOOKUP(MBSchedule[[#This Row],[re]], ETMRoutes, 3, FALSE))</f>
        <v>#REF!</v>
      </c>
      <c r="AC38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MRG:*:SGM-*KLY*</v>
      </c>
      <c r="AD38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MRG:*:KLY-*SGM*</v>
      </c>
      <c r="AE385" s="90" t="str">
        <f>IF(ISNA(VLOOKUP(MBSchedule[[#This Row],[ow]], ETMRoutes, 3, FALSE)),IF(ISNA(VLOOKUP(MBSchedule[[#This Row],[re]], ETMRoutes, 3, FALSE)),"U","R"), "O")</f>
        <v>O</v>
      </c>
    </row>
    <row r="386" spans="1:31">
      <c r="A386" s="104" t="str">
        <f t="shared" si="5"/>
        <v>MRG</v>
      </c>
      <c r="B386" s="90"/>
      <c r="C386" s="90"/>
      <c r="D386" s="140" t="str">
        <f>_xlfn.IFNA(VLOOKUP(MBSchedule[[#This Row],[From-a]],Loc2Code,2,FALSE),"")</f>
        <v>SGM</v>
      </c>
      <c r="E386" s="140" t="str">
        <f>_xlfn.IFNA(VLOOKUP(MBSchedule[[#This Row],[Via-a]],Loc2Code,2,FALSE),"")</f>
        <v/>
      </c>
      <c r="F386" s="140" t="str">
        <f>_xlfn.IFNA(VLOOKUP(MBSchedule[[#This Row],[To-a]],Loc2Code,2,FALSE),"")</f>
        <v>CUR</v>
      </c>
      <c r="G386" s="140" t="str">
        <f>_xlfn.IFNA(VLOOKUP(MBSchedule[[#This Row],[From Code]],Code2Loc,2,FALSE),"")</f>
        <v>SANGUEM</v>
      </c>
      <c r="H386" s="140" t="str">
        <f>_xlfn.IFNA(VLOOKUP(MBSchedule[[#This Row],[Via1 Code]],Code2Loc,2,FALSE),"")</f>
        <v/>
      </c>
      <c r="I386" s="140" t="str">
        <f>_xlfn.IFNA(VLOOKUP(MBSchedule[[#This Row],[Destination Code]],Code2Loc,2,FALSE),"")</f>
        <v>CURCHOREM</v>
      </c>
      <c r="J386" s="122">
        <f>TIME(TRUNC(MBSchedule[[#This Row],[Dept.]]),60*(MBSchedule[[#This Row],[Dept.]]-TRUNC(MBSchedule[[#This Row],[Dept.]]))/0.6,0)</f>
        <v>0.78472222222222221</v>
      </c>
      <c r="K386" s="122" t="str">
        <f>IF(ISBLANK(MBSchedule[[#This Row],[Via Dep]]),"", TIME(TRUNC(MBSchedule[[#This Row],[Via Dep]]),60*(MBSchedule[[#This Row],[Via Dep]]-TRUNC(MBSchedule[[#This Row],[Via Dep]]))/0.6,0))</f>
        <v/>
      </c>
      <c r="L386" s="122">
        <f>IF(ISBLANK(MBSchedule[[#This Row],[Arrv.]]),"", TIME(TRUNC(MBSchedule[[#This Row],[Arrv.]]),60*(MBSchedule[[#This Row],[Arrv.]]-TRUNC(MBSchedule[[#This Row],[Arrv.]]))/0.6,0))</f>
        <v>0.79166666666666663</v>
      </c>
      <c r="M386" s="90" t="s">
        <v>92</v>
      </c>
      <c r="N386" s="90"/>
      <c r="O386" s="90" t="s">
        <v>96</v>
      </c>
      <c r="P386" s="152">
        <v>7</v>
      </c>
      <c r="Q386" s="123">
        <v>18.5</v>
      </c>
      <c r="R386" s="123"/>
      <c r="S386" s="123">
        <v>19</v>
      </c>
      <c r="T386" s="152"/>
      <c r="U386" s="152"/>
      <c r="V386" s="152"/>
      <c r="W386" s="152"/>
      <c r="X386" s="90"/>
      <c r="Y386" s="128"/>
      <c r="Z386" s="146" t="str" cm="1">
        <f t="array" ref="Z386">IF(
ISNUMBER(FIND("A",$B386)),
$B386 &amp; IF(ISNUMBER(FIND("A",     INDEX($B387:$B$3247,MATCH(FALSE,ISBLANK($B387:$B$3247),0)))),"", INDEX($B387:$B$3247,MATCH(FALSE,ISBLANK($B387:$B$3247),0))  ),$Z385
)</f>
        <v>GA08U9092</v>
      </c>
      <c r="AA386" s="140" t="str" cm="1">
        <f t="array" ref="AA386">IF(
ISNUMBER(FIND("A",$C386)),
$C386 &amp; IF(ISNUMBER(FIND("A",     INDEX($C387:$C$3247,MATCH(FALSE,ISBLANK($C387:$C$3247),0)))),"", INDEX($C387:$C$3247,MATCH(FALSE,ISBLANK($C387:$C$3247),0))  ),$AA385
)</f>
        <v>MB 47A</v>
      </c>
      <c r="AB386" s="90" t="e">
        <f>_xlfn.IFNA(VLOOKUP(MBSchedule[[#This Row],[ow]], ETMRoutes, 3, FALSE),VLOOKUP(MBSchedule[[#This Row],[re]], ETMRoutes, 3, FALSE))</f>
        <v>#REF!</v>
      </c>
      <c r="AC38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D38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E386" s="90" t="str">
        <f>IF(ISNA(VLOOKUP(MBSchedule[[#This Row],[ow]], ETMRoutes, 3, FALSE)),IF(ISNA(VLOOKUP(MBSchedule[[#This Row],[re]], ETMRoutes, 3, FALSE)),"U","R"), "O")</f>
        <v>O</v>
      </c>
    </row>
    <row r="387" spans="1:31">
      <c r="A387" s="104" t="str">
        <f t="shared" ref="A387:A429" si="6">"MRG"</f>
        <v>MRG</v>
      </c>
      <c r="B387" s="90"/>
      <c r="C387" s="90"/>
      <c r="D387" s="140" t="str">
        <f>_xlfn.IFNA(VLOOKUP(MBSchedule[[#This Row],[From-a]],Loc2Code,2,FALSE),"")</f>
        <v>CUR</v>
      </c>
      <c r="E387" s="140" t="str">
        <f>_xlfn.IFNA(VLOOKUP(MBSchedule[[#This Row],[Via-a]],Loc2Code,2,FALSE),"")</f>
        <v/>
      </c>
      <c r="F387" s="140" t="str">
        <f>_xlfn.IFNA(VLOOKUP(MBSchedule[[#This Row],[To-a]],Loc2Code,2,FALSE),"")</f>
        <v>MRG</v>
      </c>
      <c r="G387" s="140" t="str">
        <f>_xlfn.IFNA(VLOOKUP(MBSchedule[[#This Row],[From Code]],Code2Loc,2,FALSE),"")</f>
        <v>CURCHOREM</v>
      </c>
      <c r="H387" s="140" t="str">
        <f>_xlfn.IFNA(VLOOKUP(MBSchedule[[#This Row],[Via1 Code]],Code2Loc,2,FALSE),"")</f>
        <v/>
      </c>
      <c r="I387" s="140" t="str">
        <f>_xlfn.IFNA(VLOOKUP(MBSchedule[[#This Row],[Destination Code]],Code2Loc,2,FALSE),"")</f>
        <v>MARGAO</v>
      </c>
      <c r="J387" s="122">
        <f>TIME(TRUNC(MBSchedule[[#This Row],[Dept.]]),60*(MBSchedule[[#This Row],[Dept.]]-TRUNC(MBSchedule[[#This Row],[Dept.]]))/0.6,0)</f>
        <v>0.80208333333333337</v>
      </c>
      <c r="K387" s="122" t="str">
        <f>IF(ISBLANK(MBSchedule[[#This Row],[Via Dep]]),"", TIME(TRUNC(MBSchedule[[#This Row],[Via Dep]]),60*(MBSchedule[[#This Row],[Via Dep]]-TRUNC(MBSchedule[[#This Row],[Via Dep]]))/0.6,0))</f>
        <v/>
      </c>
      <c r="L387" s="122">
        <f>IF(ISBLANK(MBSchedule[[#This Row],[Arrv.]]),"", TIME(TRUNC(MBSchedule[[#This Row],[Arrv.]]),60*(MBSchedule[[#This Row],[Arrv.]]-TRUNC(MBSchedule[[#This Row],[Arrv.]]))/0.6,0))</f>
        <v>0.83333333333333337</v>
      </c>
      <c r="M387" s="90" t="s">
        <v>96</v>
      </c>
      <c r="N387" s="90"/>
      <c r="O387" s="90" t="s">
        <v>26</v>
      </c>
      <c r="P387" s="152">
        <v>24</v>
      </c>
      <c r="Q387" s="123">
        <v>19.149999999999999</v>
      </c>
      <c r="R387" s="123"/>
      <c r="S387" s="123">
        <v>20</v>
      </c>
      <c r="T387" s="152"/>
      <c r="U387" s="152"/>
      <c r="V387" s="152"/>
      <c r="W387" s="152"/>
      <c r="X387" s="90"/>
      <c r="Y387" s="92" t="s">
        <v>45</v>
      </c>
      <c r="Z387" s="142" t="str" cm="1">
        <f t="array" ref="Z387">IF(
ISNUMBER(FIND("A",$B387)),
$B387 &amp; IF(ISNUMBER(FIND("A",     INDEX($B388:$B$3247,MATCH(FALSE,ISBLANK($B388:$B$3247),0)))),"", INDEX($B388:$B$3247,MATCH(FALSE,ISBLANK($B388:$B$3247),0))  ),$Z386
)</f>
        <v>GA08U9092</v>
      </c>
      <c r="AA387" s="140" t="str" cm="1">
        <f t="array" ref="AA387">IF(
ISNUMBER(FIND("A",$C387)),
$C387 &amp; IF(ISNUMBER(FIND("A",     INDEX($C388:$C$3247,MATCH(FALSE,ISBLANK($C388:$C$3247),0)))),"", INDEX($C388:$C$3247,MATCH(FALSE,ISBLANK($C388:$C$3247),0))  ),$AA386
)</f>
        <v>MB 47A</v>
      </c>
      <c r="AB387" s="90" t="e">
        <f>_xlfn.IFNA(VLOOKUP(MBSchedule[[#This Row],[ow]], ETMRoutes, 3, FALSE),VLOOKUP(MBSchedule[[#This Row],[re]], ETMRoutes, 3, FALSE))</f>
        <v>#REF!</v>
      </c>
      <c r="AC38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D38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E387" s="90" t="str">
        <f>IF(ISNA(VLOOKUP(MBSchedule[[#This Row],[ow]], ETMRoutes, 3, FALSE)),IF(ISNA(VLOOKUP(MBSchedule[[#This Row],[re]], ETMRoutes, 3, FALSE)),"U","R"), "O")</f>
        <v>O</v>
      </c>
    </row>
    <row r="388" spans="1:31" ht="15.75" customHeight="1">
      <c r="A388" s="104" t="str">
        <f t="shared" si="6"/>
        <v>MRG</v>
      </c>
      <c r="B388" s="90"/>
      <c r="C388" s="90"/>
      <c r="D388" s="140" t="str">
        <f>_xlfn.IFNA(VLOOKUP(MBSchedule[[#This Row],[From-a]],Loc2Code,2,FALSE),"")</f>
        <v>MRG</v>
      </c>
      <c r="E388" s="140" t="str">
        <f>_xlfn.IFNA(VLOOKUP(MBSchedule[[#This Row],[Via-a]],Loc2Code,2,FALSE),"")</f>
        <v/>
      </c>
      <c r="F388" s="140" t="str">
        <f>_xlfn.IFNA(VLOOKUP(MBSchedule[[#This Row],[To-a]],Loc2Code,2,FALSE),"")</f>
        <v>CUR</v>
      </c>
      <c r="G388" s="140" t="str">
        <f>_xlfn.IFNA(VLOOKUP(MBSchedule[[#This Row],[From Code]],Code2Loc,2,FALSE),"")</f>
        <v>MARGAO</v>
      </c>
      <c r="H388" s="140" t="str">
        <f>_xlfn.IFNA(VLOOKUP(MBSchedule[[#This Row],[Via1 Code]],Code2Loc,2,FALSE),"")</f>
        <v/>
      </c>
      <c r="I388" s="140" t="str">
        <f>_xlfn.IFNA(VLOOKUP(MBSchedule[[#This Row],[Destination Code]],Code2Loc,2,FALSE),"")</f>
        <v>CURCHOREM</v>
      </c>
      <c r="J388" s="122">
        <f>TIME(TRUNC(MBSchedule[[#This Row],[Dept.]]),60*(MBSchedule[[#This Row],[Dept.]]-TRUNC(MBSchedule[[#This Row],[Dept.]]))/0.6,0)</f>
        <v>0.84375</v>
      </c>
      <c r="K388" s="122" t="str">
        <f>IF(ISBLANK(MBSchedule[[#This Row],[Via Dep]]),"", TIME(TRUNC(MBSchedule[[#This Row],[Via Dep]]),60*(MBSchedule[[#This Row],[Via Dep]]-TRUNC(MBSchedule[[#This Row],[Via Dep]]))/0.6,0))</f>
        <v/>
      </c>
      <c r="L388" s="122">
        <f>IF(ISBLANK(MBSchedule[[#This Row],[Arrv.]]),"", TIME(TRUNC(MBSchedule[[#This Row],[Arrv.]]),60*(MBSchedule[[#This Row],[Arrv.]]-TRUNC(MBSchedule[[#This Row],[Arrv.]]))/0.6,0))</f>
        <v>0.875</v>
      </c>
      <c r="M388" s="90" t="s">
        <v>26</v>
      </c>
      <c r="N388" s="90"/>
      <c r="O388" s="90" t="s">
        <v>96</v>
      </c>
      <c r="P388" s="152">
        <v>24</v>
      </c>
      <c r="Q388" s="123">
        <v>20.149999999999999</v>
      </c>
      <c r="R388" s="123"/>
      <c r="S388" s="123">
        <v>21</v>
      </c>
      <c r="T388" s="152">
        <v>1</v>
      </c>
      <c r="U388" s="152">
        <v>1</v>
      </c>
      <c r="V388" s="152"/>
      <c r="W388" s="152"/>
      <c r="X388" s="90">
        <f>SUM(P374:P388)</f>
        <v>266</v>
      </c>
      <c r="Y388" s="128" t="s">
        <v>201</v>
      </c>
      <c r="Z388" s="146" t="str" cm="1">
        <f t="array" ref="Z388">IF(
ISNUMBER(FIND("A",$B388)),
$B388 &amp; IF(ISNUMBER(FIND("A",     INDEX($B389:$B$3247,MATCH(FALSE,ISBLANK($B389:$B$3247),0)))),"", INDEX($B389:$B$3247,MATCH(FALSE,ISBLANK($B389:$B$3247),0))  ),$Z387
)</f>
        <v>GA08U9092</v>
      </c>
      <c r="AA388" s="140" t="str" cm="1">
        <f t="array" ref="AA388">IF(
ISNUMBER(FIND("A",$C388)),
$C388 &amp; IF(ISNUMBER(FIND("A",     INDEX($C389:$C$3247,MATCH(FALSE,ISBLANK($C389:$C$3247),0)))),"", INDEX($C389:$C$3247,MATCH(FALSE,ISBLANK($C389:$C$3247),0))  ),$AA387
)</f>
        <v>MB 47A</v>
      </c>
      <c r="AB388" s="90" t="e">
        <f>_xlfn.IFNA(VLOOKUP(MBSchedule[[#This Row],[ow]], ETMRoutes, 3, FALSE),VLOOKUP(MBSchedule[[#This Row],[re]], ETMRoutes, 3, FALSE))</f>
        <v>#REF!</v>
      </c>
      <c r="AC38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MRG:*:CUR-*MRG*</v>
      </c>
      <c r="AD38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MRG:*:MRG-*CUR*</v>
      </c>
      <c r="AE388" s="90" t="str">
        <f>IF(ISNA(VLOOKUP(MBSchedule[[#This Row],[ow]], ETMRoutes, 3, FALSE)),IF(ISNA(VLOOKUP(MBSchedule[[#This Row],[re]], ETMRoutes, 3, FALSE)),"U","R"), "O")</f>
        <v>O</v>
      </c>
    </row>
    <row r="389" spans="1:31">
      <c r="A389" s="104" t="str">
        <f t="shared" si="6"/>
        <v>MRG</v>
      </c>
      <c r="B389" s="90" t="s">
        <v>326</v>
      </c>
      <c r="C389" s="90" t="s">
        <v>204</v>
      </c>
      <c r="D389" s="140" t="str">
        <f>_xlfn.IFNA(VLOOKUP(MBSchedule[[#This Row],[From-a]],Loc2Code,2,FALSE),"")</f>
        <v>NTL</v>
      </c>
      <c r="E389" s="140" t="str">
        <f>_xlfn.IFNA(VLOOKUP(MBSchedule[[#This Row],[Via-a]],Loc2Code,2,FALSE),"")</f>
        <v/>
      </c>
      <c r="F389" s="140" t="str">
        <f>_xlfn.IFNA(VLOOKUP(MBSchedule[[#This Row],[To-a]],Loc2Code,2,FALSE),"")</f>
        <v/>
      </c>
      <c r="G389" s="140" t="str">
        <f>_xlfn.IFNA(VLOOKUP(MBSchedule[[#This Row],[From Code]],Code2Loc,2,FALSE),"")</f>
        <v>NETURLIM</v>
      </c>
      <c r="H389" s="140" t="str">
        <f>_xlfn.IFNA(VLOOKUP(MBSchedule[[#This Row],[Via1 Code]],Code2Loc,2,FALSE),"")</f>
        <v/>
      </c>
      <c r="I389" s="140" t="str">
        <f>_xlfn.IFNA(VLOOKUP(MBSchedule[[#This Row],[Destination Code]],Code2Loc,2,FALSE),"")</f>
        <v/>
      </c>
      <c r="J389" s="122">
        <f>TIME(TRUNC(MBSchedule[[#This Row],[Dept.]]),60*(MBSchedule[[#This Row],[Dept.]]-TRUNC(MBSchedule[[#This Row],[Dept.]]))/0.6,0)</f>
        <v>0.33333333333333331</v>
      </c>
      <c r="K389" s="122" t="str">
        <f>IF(ISBLANK(MBSchedule[[#This Row],[Via Dep]]),"", TIME(TRUNC(MBSchedule[[#This Row],[Via Dep]]),60*(MBSchedule[[#This Row],[Via Dep]]-TRUNC(MBSchedule[[#This Row],[Via Dep]]))/0.6,0))</f>
        <v/>
      </c>
      <c r="L389" s="122">
        <f>IF(ISBLANK(MBSchedule[[#This Row],[Arrv.]]),"", TIME(TRUNC(MBSchedule[[#This Row],[Arrv.]]),60*(MBSchedule[[#This Row],[Arrv.]]-TRUNC(MBSchedule[[#This Row],[Arrv.]]))/0.6,0))</f>
        <v>0.39583333333333331</v>
      </c>
      <c r="M389" s="90" t="s">
        <v>223</v>
      </c>
      <c r="N389" s="90"/>
      <c r="O389" s="90" t="s">
        <v>86</v>
      </c>
      <c r="P389" s="152">
        <v>45</v>
      </c>
      <c r="Q389" s="123">
        <v>8</v>
      </c>
      <c r="R389" s="123"/>
      <c r="S389" s="123">
        <v>9.3000000000000007</v>
      </c>
      <c r="T389" s="152"/>
      <c r="U389" s="152"/>
      <c r="V389" s="152"/>
      <c r="W389" s="152"/>
      <c r="X389" s="90"/>
      <c r="Y389" s="98"/>
      <c r="Z389" s="141" t="str" cm="1">
        <f t="array" ref="Z389">IF(
ISNUMBER(FIND("A",$B389)),
$B389 &amp; IF(ISNUMBER(FIND("A",     INDEX($B390:$B$3247,MATCH(FALSE,ISBLANK($B390:$B$3247),0)))),"", INDEX($B390:$B$3247,MATCH(FALSE,ISBLANK($B390:$B$3247),0))  ),$Z388
)</f>
        <v>GA08U5147</v>
      </c>
      <c r="AA389" s="140" t="str" cm="1">
        <f t="array" ref="AA389">IF(
ISNUMBER(FIND("A",$C389)),
$C389 &amp; IF(ISNUMBER(FIND("A",     INDEX($C390:$C$3247,MATCH(FALSE,ISBLANK($C390:$C$3247),0)))),"", INDEX($C390:$C$3247,MATCH(FALSE,ISBLANK($C390:$C$3247),0))  ),$AA388
)</f>
        <v>MB 48A</v>
      </c>
      <c r="AB389" s="90" t="e">
        <f>_xlfn.IFNA(VLOOKUP(MBSchedule[[#This Row],[ow]], ETMRoutes, 3, FALSE),VLOOKUP(MBSchedule[[#This Row],[re]], ETMRoutes, 3, FALSE))</f>
        <v>#REF!</v>
      </c>
      <c r="AC38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MRG:*:-*NTL*</v>
      </c>
      <c r="AD38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MRG:*:NTL-**</v>
      </c>
      <c r="AE389" s="90" t="str">
        <f>IF(ISNA(VLOOKUP(MBSchedule[[#This Row],[ow]], ETMRoutes, 3, FALSE)),IF(ISNA(VLOOKUP(MBSchedule[[#This Row],[re]], ETMRoutes, 3, FALSE)),"U","R"), "O")</f>
        <v>O</v>
      </c>
    </row>
    <row r="390" spans="1:31">
      <c r="A390" s="104" t="str">
        <f t="shared" si="6"/>
        <v>MRG</v>
      </c>
      <c r="B390" s="90"/>
      <c r="C390" s="90"/>
      <c r="D390" s="140" t="str">
        <f>_xlfn.IFNA(VLOOKUP(MBSchedule[[#This Row],[From-a]],Loc2Code,2,FALSE),"")</f>
        <v/>
      </c>
      <c r="E390" s="140" t="str">
        <f>_xlfn.IFNA(VLOOKUP(MBSchedule[[#This Row],[Via-a]],Loc2Code,2,FALSE),"")</f>
        <v>PND</v>
      </c>
      <c r="F390" s="140" t="str">
        <f>_xlfn.IFNA(VLOOKUP(MBSchedule[[#This Row],[To-a]],Loc2Code,2,FALSE),"")</f>
        <v>PNJ</v>
      </c>
      <c r="G390" s="140" t="str">
        <f>_xlfn.IFNA(VLOOKUP(MBSchedule[[#This Row],[From Code]],Code2Loc,2,FALSE),"")</f>
        <v/>
      </c>
      <c r="H390" s="140" t="str">
        <f>_xlfn.IFNA(VLOOKUP(MBSchedule[[#This Row],[Via1 Code]],Code2Loc,2,FALSE),"")</f>
        <v>PONDA</v>
      </c>
      <c r="I390" s="140" t="str">
        <f>_xlfn.IFNA(VLOOKUP(MBSchedule[[#This Row],[Destination Code]],Code2Loc,2,FALSE),"")</f>
        <v>PANAJI</v>
      </c>
      <c r="J390" s="122">
        <f>TIME(TRUNC(MBSchedule[[#This Row],[Dept.]]),60*(MBSchedule[[#This Row],[Dept.]]-TRUNC(MBSchedule[[#This Row],[Dept.]]))/0.6,0)</f>
        <v>0.40972222222222227</v>
      </c>
      <c r="K390" s="122" t="str">
        <f>IF(ISBLANK(MBSchedule[[#This Row],[Via Dep]]),"", TIME(TRUNC(MBSchedule[[#This Row],[Via Dep]]),60*(MBSchedule[[#This Row],[Via Dep]]-TRUNC(MBSchedule[[#This Row],[Via Dep]]))/0.6,0))</f>
        <v/>
      </c>
      <c r="L390" s="122">
        <f>IF(ISBLANK(MBSchedule[[#This Row],[Arrv.]]),"", TIME(TRUNC(MBSchedule[[#This Row],[Arrv.]]),60*(MBSchedule[[#This Row],[Arrv.]]-TRUNC(MBSchedule[[#This Row],[Arrv.]]))/0.6,0))</f>
        <v>0.49305555555555558</v>
      </c>
      <c r="M390" s="90" t="s">
        <v>86</v>
      </c>
      <c r="N390" s="90" t="s">
        <v>205</v>
      </c>
      <c r="O390" s="90" t="s">
        <v>327</v>
      </c>
      <c r="P390" s="152">
        <v>54</v>
      </c>
      <c r="Q390" s="123">
        <v>9.5</v>
      </c>
      <c r="R390" s="90"/>
      <c r="S390" s="123">
        <v>11.5</v>
      </c>
      <c r="T390" s="152"/>
      <c r="U390" s="152"/>
      <c r="V390" s="152"/>
      <c r="W390" s="152"/>
      <c r="X390" s="90"/>
      <c r="Y390" s="98"/>
      <c r="Z390" s="141" t="str" cm="1">
        <f t="array" ref="Z390">IF(
ISNUMBER(FIND("A",$B390)),
$B390 &amp; IF(ISNUMBER(FIND("A",     INDEX($B391:$B$3247,MATCH(FALSE,ISBLANK($B391:$B$3247),0)))),"", INDEX($B391:$B$3247,MATCH(FALSE,ISBLANK($B391:$B$3247),0))  ),$Z389
)</f>
        <v>GA08U5147</v>
      </c>
      <c r="AA390" s="140" t="str" cm="1">
        <f t="array" ref="AA390">IF(
ISNUMBER(FIND("A",$C390)),
$C390 &amp; IF(ISNUMBER(FIND("A",     INDEX($C391:$C$3247,MATCH(FALSE,ISBLANK($C391:$C$3247),0)))),"", INDEX($C391:$C$3247,MATCH(FALSE,ISBLANK($C391:$C$3247),0))  ),$AA389
)</f>
        <v>MB 48A</v>
      </c>
      <c r="AB390" s="90" t="e">
        <f>_xlfn.IFNA(VLOOKUP(MBSchedule[[#This Row],[ow]], ETMRoutes, 3, FALSE),VLOOKUP(MBSchedule[[#This Row],[re]], ETMRoutes, 3, FALSE))</f>
        <v>#REF!</v>
      </c>
      <c r="AC39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MRG:*:PNJ-*PND-**</v>
      </c>
      <c r="AD39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MRG:*:-*PND-*PNJ*</v>
      </c>
      <c r="AE390" s="90" t="str">
        <f>IF(ISNA(VLOOKUP(MBSchedule[[#This Row],[ow]], ETMRoutes, 3, FALSE)),IF(ISNA(VLOOKUP(MBSchedule[[#This Row],[re]], ETMRoutes, 3, FALSE)),"U","R"), "O")</f>
        <v>O</v>
      </c>
    </row>
    <row r="391" spans="1:31">
      <c r="A391" s="104" t="str">
        <f t="shared" si="6"/>
        <v>MRG</v>
      </c>
      <c r="B391" s="90"/>
      <c r="C391" s="90"/>
      <c r="D391" s="140" t="str">
        <f>_xlfn.IFNA(VLOOKUP(MBSchedule[[#This Row],[From-a]],Loc2Code,2,FALSE),"")</f>
        <v>PNJ</v>
      </c>
      <c r="E391" s="140" t="str">
        <f>_xlfn.IFNA(VLOOKUP(MBSchedule[[#This Row],[Via-a]],Loc2Code,2,FALSE),"")</f>
        <v/>
      </c>
      <c r="F391" s="140" t="str">
        <f>_xlfn.IFNA(VLOOKUP(MBSchedule[[#This Row],[To-a]],Loc2Code,2,FALSE),"")</f>
        <v/>
      </c>
      <c r="G391" s="140" t="str">
        <f>_xlfn.IFNA(VLOOKUP(MBSchedule[[#This Row],[From Code]],Code2Loc,2,FALSE),"")</f>
        <v>PANAJI</v>
      </c>
      <c r="H391" s="140" t="str">
        <f>_xlfn.IFNA(VLOOKUP(MBSchedule[[#This Row],[Via1 Code]],Code2Loc,2,FALSE),"")</f>
        <v/>
      </c>
      <c r="I391" s="140" t="str">
        <f>_xlfn.IFNA(VLOOKUP(MBSchedule[[#This Row],[Destination Code]],Code2Loc,2,FALSE),"")</f>
        <v/>
      </c>
      <c r="J391" s="122">
        <f>TIME(TRUNC(MBSchedule[[#This Row],[Dept.]]),60*(MBSchedule[[#This Row],[Dept.]]-TRUNC(MBSchedule[[#This Row],[Dept.]]))/0.6,0)</f>
        <v>0.64930555555555558</v>
      </c>
      <c r="K391" s="122" t="str">
        <f>IF(ISBLANK(MBSchedule[[#This Row],[Via Dep]]),"", TIME(TRUNC(MBSchedule[[#This Row],[Via Dep]]),60*(MBSchedule[[#This Row],[Via Dep]]-TRUNC(MBSchedule[[#This Row],[Via Dep]]))/0.6,0))</f>
        <v/>
      </c>
      <c r="L391" s="122">
        <f>IF(ISBLANK(MBSchedule[[#This Row],[Arrv.]]),"", TIME(TRUNC(MBSchedule[[#This Row],[Arrv.]]),60*(MBSchedule[[#This Row],[Arrv.]]-TRUNC(MBSchedule[[#This Row],[Arrv.]]))/0.6,0))</f>
        <v>0.72916666666666663</v>
      </c>
      <c r="M391" s="90" t="s">
        <v>327</v>
      </c>
      <c r="N391" s="90"/>
      <c r="O391" s="90" t="s">
        <v>86</v>
      </c>
      <c r="P391" s="152">
        <v>54</v>
      </c>
      <c r="Q391" s="123">
        <v>15.35</v>
      </c>
      <c r="R391" s="90"/>
      <c r="S391" s="123">
        <v>17.3</v>
      </c>
      <c r="T391" s="152"/>
      <c r="U391" s="152"/>
      <c r="V391" s="152"/>
      <c r="W391" s="152"/>
      <c r="X391" s="90"/>
      <c r="Y391" s="92" t="s">
        <v>45</v>
      </c>
      <c r="Z391" s="142" t="str" cm="1">
        <f t="array" ref="Z391">IF(
ISNUMBER(FIND("A",$B391)),
$B391 &amp; IF(ISNUMBER(FIND("A",     INDEX($B392:$B$3247,MATCH(FALSE,ISBLANK($B392:$B$3247),0)))),"", INDEX($B392:$B$3247,MATCH(FALSE,ISBLANK($B392:$B$3247),0))  ),$Z390
)</f>
        <v>GA08U5147</v>
      </c>
      <c r="AA391" s="140" t="str" cm="1">
        <f t="array" ref="AA391">IF(
ISNUMBER(FIND("A",$C391)),
$C391 &amp; IF(ISNUMBER(FIND("A",     INDEX($C392:$C$3247,MATCH(FALSE,ISBLANK($C392:$C$3247),0)))),"", INDEX($C392:$C$3247,MATCH(FALSE,ISBLANK($C392:$C$3247),0))  ),$AA390
)</f>
        <v>MB 48A</v>
      </c>
      <c r="AB391" s="90" t="e">
        <f>_xlfn.IFNA(VLOOKUP(MBSchedule[[#This Row],[ow]], ETMRoutes, 3, FALSE),VLOOKUP(MBSchedule[[#This Row],[re]], ETMRoutes, 3, FALSE))</f>
        <v>#REF!</v>
      </c>
      <c r="AC39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MRG:*:-*PNJ*</v>
      </c>
      <c r="AD39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MRG:*:PNJ-**</v>
      </c>
      <c r="AE391" s="90" t="str">
        <f>IF(ISNA(VLOOKUP(MBSchedule[[#This Row],[ow]], ETMRoutes, 3, FALSE)),IF(ISNA(VLOOKUP(MBSchedule[[#This Row],[re]], ETMRoutes, 3, FALSE)),"U","R"), "O")</f>
        <v>O</v>
      </c>
    </row>
    <row r="392" spans="1:31">
      <c r="A392" s="104" t="str">
        <f t="shared" si="6"/>
        <v>MRG</v>
      </c>
      <c r="B392" s="90"/>
      <c r="C392" s="90"/>
      <c r="D392" s="140" t="str">
        <f>_xlfn.IFNA(VLOOKUP(MBSchedule[[#This Row],[From-a]],Loc2Code,2,FALSE),"")</f>
        <v/>
      </c>
      <c r="E392" s="140" t="str">
        <f>_xlfn.IFNA(VLOOKUP(MBSchedule[[#This Row],[Via-a]],Loc2Code,2,FALSE),"")</f>
        <v/>
      </c>
      <c r="F392" s="140" t="str">
        <f>_xlfn.IFNA(VLOOKUP(MBSchedule[[#This Row],[To-a]],Loc2Code,2,FALSE),"")</f>
        <v>NTL</v>
      </c>
      <c r="G392" s="140" t="str">
        <f>_xlfn.IFNA(VLOOKUP(MBSchedule[[#This Row],[From Code]],Code2Loc,2,FALSE),"")</f>
        <v/>
      </c>
      <c r="H392" s="140" t="str">
        <f>_xlfn.IFNA(VLOOKUP(MBSchedule[[#This Row],[Via1 Code]],Code2Loc,2,FALSE),"")</f>
        <v/>
      </c>
      <c r="I392" s="140" t="str">
        <f>_xlfn.IFNA(VLOOKUP(MBSchedule[[#This Row],[Destination Code]],Code2Loc,2,FALSE),"")</f>
        <v>NETURLIM</v>
      </c>
      <c r="J392" s="122">
        <f>TIME(TRUNC(MBSchedule[[#This Row],[Dept.]]),60*(MBSchedule[[#This Row],[Dept.]]-TRUNC(MBSchedule[[#This Row],[Dept.]]))/0.6,0)</f>
        <v>0.73263888888888884</v>
      </c>
      <c r="K392" s="122" t="str">
        <f>IF(ISBLANK(MBSchedule[[#This Row],[Via Dep]]),"", TIME(TRUNC(MBSchedule[[#This Row],[Via Dep]]),60*(MBSchedule[[#This Row],[Via Dep]]-TRUNC(MBSchedule[[#This Row],[Via Dep]]))/0.6,0))</f>
        <v/>
      </c>
      <c r="L392" s="122">
        <f>IF(ISBLANK(MBSchedule[[#This Row],[Arrv.]]),"", TIME(TRUNC(MBSchedule[[#This Row],[Arrv.]]),60*(MBSchedule[[#This Row],[Arrv.]]-TRUNC(MBSchedule[[#This Row],[Arrv.]]))/0.6,0))</f>
        <v>0.79166666666666663</v>
      </c>
      <c r="M392" s="90" t="s">
        <v>86</v>
      </c>
      <c r="N392" s="90"/>
      <c r="O392" s="90" t="s">
        <v>223</v>
      </c>
      <c r="P392" s="152">
        <v>45</v>
      </c>
      <c r="Q392" s="123">
        <v>17.350000000000001</v>
      </c>
      <c r="R392" s="90"/>
      <c r="S392" s="123">
        <v>19</v>
      </c>
      <c r="T392" s="152">
        <v>1</v>
      </c>
      <c r="U392" s="152">
        <v>1</v>
      </c>
      <c r="V392" s="152"/>
      <c r="W392" s="152"/>
      <c r="X392" s="90">
        <v>198</v>
      </c>
      <c r="Y392" s="94" t="s">
        <v>223</v>
      </c>
      <c r="Z392" s="148" t="str" cm="1">
        <f t="array" ref="Z392">IF(
ISNUMBER(FIND("A",$B392)),
$B392 &amp; IF(ISNUMBER(FIND("A",     INDEX($B393:$B$3247,MATCH(FALSE,ISBLANK($B393:$B$3247),0)))),"", INDEX($B393:$B$3247,MATCH(FALSE,ISBLANK($B393:$B$3247),0))  ),$Z391
)</f>
        <v>GA08U5147</v>
      </c>
      <c r="AA392" s="140" t="str" cm="1">
        <f t="array" ref="AA392">IF(
ISNUMBER(FIND("A",$C392)),
$C392 &amp; IF(ISNUMBER(FIND("A",     INDEX($C393:$C$3247,MATCH(FALSE,ISBLANK($C393:$C$3247),0)))),"", INDEX($C393:$C$3247,MATCH(FALSE,ISBLANK($C393:$C$3247),0))  ),$AA391
)</f>
        <v>MB 48A</v>
      </c>
      <c r="AB392" s="90" t="e">
        <f>_xlfn.IFNA(VLOOKUP(MBSchedule[[#This Row],[ow]], ETMRoutes, 3, FALSE),VLOOKUP(MBSchedule[[#This Row],[re]], ETMRoutes, 3, FALSE))</f>
        <v>#REF!</v>
      </c>
      <c r="AC39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MRG:*:NTL-**</v>
      </c>
      <c r="AD39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MRG:*:-*NTL*</v>
      </c>
      <c r="AE392" s="90" t="str">
        <f>IF(ISNA(VLOOKUP(MBSchedule[[#This Row],[ow]], ETMRoutes, 3, FALSE)),IF(ISNA(VLOOKUP(MBSchedule[[#This Row],[re]], ETMRoutes, 3, FALSE)),"U","R"), "O")</f>
        <v>O</v>
      </c>
    </row>
    <row r="393" spans="1:31">
      <c r="A393" s="104" t="str">
        <f t="shared" si="6"/>
        <v>MRG</v>
      </c>
      <c r="B393" s="90" t="s">
        <v>211</v>
      </c>
      <c r="C393" s="90" t="s">
        <v>206</v>
      </c>
      <c r="D393" s="140" t="str">
        <f>_xlfn.IFNA(VLOOKUP(MBSchedule[[#This Row],[From-a]],Loc2Code,2,FALSE),"")</f>
        <v>SGM</v>
      </c>
      <c r="E393" s="140" t="str">
        <f>_xlfn.IFNA(VLOOKUP(MBSchedule[[#This Row],[Via-a]],Loc2Code,2,FALSE),"")</f>
        <v/>
      </c>
      <c r="F393" s="140" t="str">
        <f>_xlfn.IFNA(VLOOKUP(MBSchedule[[#This Row],[To-a]],Loc2Code,2,FALSE),"")</f>
        <v>CUR</v>
      </c>
      <c r="G393" s="140" t="str">
        <f>_xlfn.IFNA(VLOOKUP(MBSchedule[[#This Row],[From Code]],Code2Loc,2,FALSE),"")</f>
        <v>SANGUEM</v>
      </c>
      <c r="H393" s="140" t="str">
        <f>_xlfn.IFNA(VLOOKUP(MBSchedule[[#This Row],[Via1 Code]],Code2Loc,2,FALSE),"")</f>
        <v/>
      </c>
      <c r="I393" s="140" t="str">
        <f>_xlfn.IFNA(VLOOKUP(MBSchedule[[#This Row],[Destination Code]],Code2Loc,2,FALSE),"")</f>
        <v>CURCHOREM</v>
      </c>
      <c r="J393" s="122">
        <f>TIME(TRUNC(MBSchedule[[#This Row],[Dept.]]),60*(MBSchedule[[#This Row],[Dept.]]-TRUNC(MBSchedule[[#This Row],[Dept.]]))/0.6,0)</f>
        <v>0.25694444444444448</v>
      </c>
      <c r="K393" s="122" t="str">
        <f>IF(ISBLANK(MBSchedule[[#This Row],[Via Dep]]),"", TIME(TRUNC(MBSchedule[[#This Row],[Via Dep]]),60*(MBSchedule[[#This Row],[Via Dep]]-TRUNC(MBSchedule[[#This Row],[Via Dep]]))/0.6,0))</f>
        <v/>
      </c>
      <c r="L393" s="122">
        <f>IF(ISBLANK(MBSchedule[[#This Row],[Arrv.]]),"", TIME(TRUNC(MBSchedule[[#This Row],[Arrv.]]),60*(MBSchedule[[#This Row],[Arrv.]]-TRUNC(MBSchedule[[#This Row],[Arrv.]]))/0.6,0))</f>
        <v>0.2673611111111111</v>
      </c>
      <c r="M393" s="90" t="s">
        <v>92</v>
      </c>
      <c r="N393" s="90"/>
      <c r="O393" s="90" t="s">
        <v>96</v>
      </c>
      <c r="P393" s="152">
        <v>7</v>
      </c>
      <c r="Q393" s="123">
        <v>6.1</v>
      </c>
      <c r="R393" s="123"/>
      <c r="S393" s="123">
        <v>6.25</v>
      </c>
      <c r="T393" s="152"/>
      <c r="U393" s="152"/>
      <c r="V393" s="152"/>
      <c r="W393" s="152"/>
      <c r="X393" s="90"/>
      <c r="Y393" s="98"/>
      <c r="Z393" s="141" t="str" cm="1">
        <f t="array" ref="Z393">IF(
ISNUMBER(FIND("A",$B393)),
$B393 &amp; IF(ISNUMBER(FIND("A",     INDEX($B394:$B$3247,MATCH(FALSE,ISBLANK($B394:$B$3247),0)))),"", INDEX($B394:$B$3247,MATCH(FALSE,ISBLANK($B394:$B$3247),0))  ),$Z392
)</f>
        <v>GA09U5674</v>
      </c>
      <c r="AA393" s="140" t="str" cm="1">
        <f t="array" ref="AA393">IF(
ISNUMBER(FIND("A",$C393)),
$C393 &amp; IF(ISNUMBER(FIND("A",     INDEX($C394:$C$3247,MATCH(FALSE,ISBLANK($C394:$C$3247),0)))),"", INDEX($C394:$C$3247,MATCH(FALSE,ISBLANK($C394:$C$3247),0))  ),$AA392
)</f>
        <v>MB 49A</v>
      </c>
      <c r="AB393" s="90" t="e">
        <f>_xlfn.IFNA(VLOOKUP(MBSchedule[[#This Row],[ow]], ETMRoutes, 3, FALSE),VLOOKUP(MBSchedule[[#This Row],[re]], ETMRoutes, 3, FALSE))</f>
        <v>#REF!</v>
      </c>
      <c r="AC39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D39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E393" s="90" t="str">
        <f>IF(ISNA(VLOOKUP(MBSchedule[[#This Row],[ow]], ETMRoutes, 3, FALSE)),IF(ISNA(VLOOKUP(MBSchedule[[#This Row],[re]], ETMRoutes, 3, FALSE)),"U","R"), "O")</f>
        <v>O</v>
      </c>
    </row>
    <row r="394" spans="1:31">
      <c r="A394" s="104" t="str">
        <f t="shared" si="6"/>
        <v>MRG</v>
      </c>
      <c r="B394" s="90"/>
      <c r="C394" s="90"/>
      <c r="D394" s="140" t="str">
        <f>_xlfn.IFNA(VLOOKUP(MBSchedule[[#This Row],[From-a]],Loc2Code,2,FALSE),"")</f>
        <v>CUR</v>
      </c>
      <c r="E394" s="140" t="str">
        <f>_xlfn.IFNA(VLOOKUP(MBSchedule[[#This Row],[Via-a]],Loc2Code,2,FALSE),"")</f>
        <v/>
      </c>
      <c r="F394" s="140" t="str">
        <f>_xlfn.IFNA(VLOOKUP(MBSchedule[[#This Row],[To-a]],Loc2Code,2,FALSE),"")</f>
        <v>MRG</v>
      </c>
      <c r="G394" s="140" t="str">
        <f>_xlfn.IFNA(VLOOKUP(MBSchedule[[#This Row],[From Code]],Code2Loc,2,FALSE),"")</f>
        <v>CURCHOREM</v>
      </c>
      <c r="H394" s="140" t="str">
        <f>_xlfn.IFNA(VLOOKUP(MBSchedule[[#This Row],[Via1 Code]],Code2Loc,2,FALSE),"")</f>
        <v/>
      </c>
      <c r="I394" s="140" t="str">
        <f>_xlfn.IFNA(VLOOKUP(MBSchedule[[#This Row],[Destination Code]],Code2Loc,2,FALSE),"")</f>
        <v>MARGAO</v>
      </c>
      <c r="J394" s="122">
        <f>TIME(TRUNC(MBSchedule[[#This Row],[Dept.]]),60*(MBSchedule[[#This Row],[Dept.]]-TRUNC(MBSchedule[[#This Row],[Dept.]]))/0.6,0)</f>
        <v>0.27430555555555552</v>
      </c>
      <c r="K394" s="122" t="str">
        <f>IF(ISBLANK(MBSchedule[[#This Row],[Via Dep]]),"", TIME(TRUNC(MBSchedule[[#This Row],[Via Dep]]),60*(MBSchedule[[#This Row],[Via Dep]]-TRUNC(MBSchedule[[#This Row],[Via Dep]]))/0.6,0))</f>
        <v/>
      </c>
      <c r="L394" s="122">
        <f>IF(ISBLANK(MBSchedule[[#This Row],[Arrv.]]),"", TIME(TRUNC(MBSchedule[[#This Row],[Arrv.]]),60*(MBSchedule[[#This Row],[Arrv.]]-TRUNC(MBSchedule[[#This Row],[Arrv.]]))/0.6,0))</f>
        <v>0.30555555555555552</v>
      </c>
      <c r="M394" s="90" t="s">
        <v>96</v>
      </c>
      <c r="N394" s="90"/>
      <c r="O394" s="90" t="s">
        <v>26</v>
      </c>
      <c r="P394" s="152">
        <v>24</v>
      </c>
      <c r="Q394" s="123">
        <v>6.35</v>
      </c>
      <c r="R394" s="90"/>
      <c r="S394" s="123">
        <v>7.2</v>
      </c>
      <c r="T394" s="152"/>
      <c r="U394" s="152"/>
      <c r="V394" s="152"/>
      <c r="W394" s="152"/>
      <c r="X394" s="90"/>
      <c r="Y394" s="98"/>
      <c r="Z394" s="141" t="str" cm="1">
        <f t="array" ref="Z394">IF(
ISNUMBER(FIND("A",$B394)),
$B394 &amp; IF(ISNUMBER(FIND("A",     INDEX($B395:$B$3247,MATCH(FALSE,ISBLANK($B395:$B$3247),0)))),"", INDEX($B395:$B$3247,MATCH(FALSE,ISBLANK($B395:$B$3247),0))  ),$Z393
)</f>
        <v>GA09U5674</v>
      </c>
      <c r="AA394" s="140" t="str" cm="1">
        <f t="array" ref="AA394">IF(
ISNUMBER(FIND("A",$C394)),
$C394 &amp; IF(ISNUMBER(FIND("A",     INDEX($C395:$C$3247,MATCH(FALSE,ISBLANK($C395:$C$3247),0)))),"", INDEX($C395:$C$3247,MATCH(FALSE,ISBLANK($C395:$C$3247),0))  ),$AA393
)</f>
        <v>MB 49A</v>
      </c>
      <c r="AB394" s="90" t="e">
        <f>_xlfn.IFNA(VLOOKUP(MBSchedule[[#This Row],[ow]], ETMRoutes, 3, FALSE),VLOOKUP(MBSchedule[[#This Row],[re]], ETMRoutes, 3, FALSE))</f>
        <v>#REF!</v>
      </c>
      <c r="AC39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D39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E394" s="90" t="str">
        <f>IF(ISNA(VLOOKUP(MBSchedule[[#This Row],[ow]], ETMRoutes, 3, FALSE)),IF(ISNA(VLOOKUP(MBSchedule[[#This Row],[re]], ETMRoutes, 3, FALSE)),"U","R"), "O")</f>
        <v>O</v>
      </c>
    </row>
    <row r="395" spans="1:31">
      <c r="A395" s="104" t="str">
        <f t="shared" si="6"/>
        <v>MRG</v>
      </c>
      <c r="B395" s="90"/>
      <c r="C395" s="90"/>
      <c r="D395" s="140" t="str">
        <f>_xlfn.IFNA(VLOOKUP(MBSchedule[[#This Row],[From-a]],Loc2Code,2,FALSE),"")</f>
        <v>MRG</v>
      </c>
      <c r="E395" s="140" t="str">
        <f>_xlfn.IFNA(VLOOKUP(MBSchedule[[#This Row],[Via-a]],Loc2Code,2,FALSE),"")</f>
        <v/>
      </c>
      <c r="F395" s="140" t="str">
        <f>_xlfn.IFNA(VLOOKUP(MBSchedule[[#This Row],[To-a]],Loc2Code,2,FALSE),"")</f>
        <v>CUR</v>
      </c>
      <c r="G395" s="140" t="str">
        <f>_xlfn.IFNA(VLOOKUP(MBSchedule[[#This Row],[From Code]],Code2Loc,2,FALSE),"")</f>
        <v>MARGAO</v>
      </c>
      <c r="H395" s="140" t="str">
        <f>_xlfn.IFNA(VLOOKUP(MBSchedule[[#This Row],[Via1 Code]],Code2Loc,2,FALSE),"")</f>
        <v/>
      </c>
      <c r="I395" s="140" t="str">
        <f>_xlfn.IFNA(VLOOKUP(MBSchedule[[#This Row],[Destination Code]],Code2Loc,2,FALSE),"")</f>
        <v>CURCHOREM</v>
      </c>
      <c r="J395" s="122">
        <f>TIME(TRUNC(MBSchedule[[#This Row],[Dept.]]),60*(MBSchedule[[#This Row],[Dept.]]-TRUNC(MBSchedule[[#This Row],[Dept.]]))/0.6,0)</f>
        <v>0.31597222222222221</v>
      </c>
      <c r="K395" s="122" t="str">
        <f>IF(ISBLANK(MBSchedule[[#This Row],[Via Dep]]),"", TIME(TRUNC(MBSchedule[[#This Row],[Via Dep]]),60*(MBSchedule[[#This Row],[Via Dep]]-TRUNC(MBSchedule[[#This Row],[Via Dep]]))/0.6,0))</f>
        <v/>
      </c>
      <c r="L395" s="122">
        <f>IF(ISBLANK(MBSchedule[[#This Row],[Arrv.]]),"", TIME(TRUNC(MBSchedule[[#This Row],[Arrv.]]),60*(MBSchedule[[#This Row],[Arrv.]]-TRUNC(MBSchedule[[#This Row],[Arrv.]]))/0.6,0))</f>
        <v>0.34722222222222227</v>
      </c>
      <c r="M395" s="90" t="s">
        <v>26</v>
      </c>
      <c r="N395" s="90"/>
      <c r="O395" s="90" t="s">
        <v>96</v>
      </c>
      <c r="P395" s="152">
        <v>24</v>
      </c>
      <c r="Q395" s="123">
        <v>7.35</v>
      </c>
      <c r="R395" s="90"/>
      <c r="S395" s="123">
        <v>8.1999999999999993</v>
      </c>
      <c r="T395" s="152"/>
      <c r="U395" s="152"/>
      <c r="V395" s="152"/>
      <c r="W395" s="152"/>
      <c r="X395" s="90"/>
      <c r="Y395" s="98"/>
      <c r="Z395" s="141" t="str" cm="1">
        <f t="array" ref="Z395">IF(
ISNUMBER(FIND("A",$B395)),
$B395 &amp; IF(ISNUMBER(FIND("A",     INDEX($B396:$B$3247,MATCH(FALSE,ISBLANK($B396:$B$3247),0)))),"", INDEX($B396:$B$3247,MATCH(FALSE,ISBLANK($B396:$B$3247),0))  ),$Z394
)</f>
        <v>GA09U5674</v>
      </c>
      <c r="AA395" s="140" t="str" cm="1">
        <f t="array" ref="AA395">IF(
ISNUMBER(FIND("A",$C395)),
$C395 &amp; IF(ISNUMBER(FIND("A",     INDEX($C396:$C$3247,MATCH(FALSE,ISBLANK($C396:$C$3247),0)))),"", INDEX($C396:$C$3247,MATCH(FALSE,ISBLANK($C396:$C$3247),0))  ),$AA394
)</f>
        <v>MB 49A</v>
      </c>
      <c r="AB395" s="90" t="e">
        <f>_xlfn.IFNA(VLOOKUP(MBSchedule[[#This Row],[ow]], ETMRoutes, 3, FALSE),VLOOKUP(MBSchedule[[#This Row],[re]], ETMRoutes, 3, FALSE))</f>
        <v>#REF!</v>
      </c>
      <c r="AC39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MRG:*:CUR-*MRG*</v>
      </c>
      <c r="AD39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MRG:*:MRG-*CUR*</v>
      </c>
      <c r="AE395" s="90" t="str">
        <f>IF(ISNA(VLOOKUP(MBSchedule[[#This Row],[ow]], ETMRoutes, 3, FALSE)),IF(ISNA(VLOOKUP(MBSchedule[[#This Row],[re]], ETMRoutes, 3, FALSE)),"U","R"), "O")</f>
        <v>O</v>
      </c>
    </row>
    <row r="396" spans="1:31">
      <c r="A396" s="104" t="str">
        <f t="shared" si="6"/>
        <v>MRG</v>
      </c>
      <c r="B396" s="90"/>
      <c r="C396" s="90"/>
      <c r="D396" s="140" t="str">
        <f>_xlfn.IFNA(VLOOKUP(MBSchedule[[#This Row],[From-a]],Loc2Code,2,FALSE),"")</f>
        <v>CUR</v>
      </c>
      <c r="E396" s="140" t="str">
        <f>_xlfn.IFNA(VLOOKUP(MBSchedule[[#This Row],[Via-a]],Loc2Code,2,FALSE),"")</f>
        <v/>
      </c>
      <c r="F396" s="140" t="str">
        <f>_xlfn.IFNA(VLOOKUP(MBSchedule[[#This Row],[To-a]],Loc2Code,2,FALSE),"")</f>
        <v/>
      </c>
      <c r="G396" s="140" t="str">
        <f>_xlfn.IFNA(VLOOKUP(MBSchedule[[#This Row],[From Code]],Code2Loc,2,FALSE),"")</f>
        <v>CURCHOREM</v>
      </c>
      <c r="H396" s="140" t="str">
        <f>_xlfn.IFNA(VLOOKUP(MBSchedule[[#This Row],[Via1 Code]],Code2Loc,2,FALSE),"")</f>
        <v/>
      </c>
      <c r="I396" s="140" t="str">
        <f>_xlfn.IFNA(VLOOKUP(MBSchedule[[#This Row],[Destination Code]],Code2Loc,2,FALSE),"")</f>
        <v/>
      </c>
      <c r="J396" s="122">
        <f>TIME(TRUNC(MBSchedule[[#This Row],[Dept.]]),60*(MBSchedule[[#This Row],[Dept.]]-TRUNC(MBSchedule[[#This Row],[Dept.]]))/0.6,0)</f>
        <v>0.375</v>
      </c>
      <c r="K396" s="122" t="str">
        <f>IF(ISBLANK(MBSchedule[[#This Row],[Via Dep]]),"", TIME(TRUNC(MBSchedule[[#This Row],[Via Dep]]),60*(MBSchedule[[#This Row],[Via Dep]]-TRUNC(MBSchedule[[#This Row],[Via Dep]]))/0.6,0))</f>
        <v/>
      </c>
      <c r="L396" s="122">
        <f>IF(ISBLANK(MBSchedule[[#This Row],[Arrv.]]),"", TIME(TRUNC(MBSchedule[[#This Row],[Arrv.]]),60*(MBSchedule[[#This Row],[Arrv.]]-TRUNC(MBSchedule[[#This Row],[Arrv.]]))/0.6,0))</f>
        <v>0.41666666666666669</v>
      </c>
      <c r="M396" s="90" t="s">
        <v>96</v>
      </c>
      <c r="N396" s="90"/>
      <c r="O396" s="90" t="s">
        <v>213</v>
      </c>
      <c r="P396" s="152">
        <v>24</v>
      </c>
      <c r="Q396" s="123">
        <v>9</v>
      </c>
      <c r="R396" s="90"/>
      <c r="S396" s="123">
        <v>10</v>
      </c>
      <c r="T396" s="152"/>
      <c r="U396" s="152"/>
      <c r="V396" s="152"/>
      <c r="W396" s="152"/>
      <c r="X396" s="90"/>
      <c r="Y396" s="92"/>
      <c r="Z396" s="142" t="str" cm="1">
        <f t="array" ref="Z396">IF(
ISNUMBER(FIND("A",$B396)),
$B396 &amp; IF(ISNUMBER(FIND("A",     INDEX($B397:$B$3247,MATCH(FALSE,ISBLANK($B397:$B$3247),0)))),"", INDEX($B397:$B$3247,MATCH(FALSE,ISBLANK($B397:$B$3247),0))  ),$Z395
)</f>
        <v>GA09U5674</v>
      </c>
      <c r="AA396" s="140" t="str" cm="1">
        <f t="array" ref="AA396">IF(
ISNUMBER(FIND("A",$C396)),
$C396 &amp; IF(ISNUMBER(FIND("A",     INDEX($C397:$C$3247,MATCH(FALSE,ISBLANK($C397:$C$3247),0)))),"", INDEX($C397:$C$3247,MATCH(FALSE,ISBLANK($C397:$C$3247),0))  ),$AA395
)</f>
        <v>MB 49A</v>
      </c>
      <c r="AB396" s="90" t="e">
        <f>_xlfn.IFNA(VLOOKUP(MBSchedule[[#This Row],[ow]], ETMRoutes, 3, FALSE),VLOOKUP(MBSchedule[[#This Row],[re]], ETMRoutes, 3, FALSE))</f>
        <v>#REF!</v>
      </c>
      <c r="AC39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MRG:*:-*CUR*</v>
      </c>
      <c r="AD39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MRG:*:CUR-**</v>
      </c>
      <c r="AE396" s="90" t="str">
        <f>IF(ISNA(VLOOKUP(MBSchedule[[#This Row],[ow]], ETMRoutes, 3, FALSE)),IF(ISNA(VLOOKUP(MBSchedule[[#This Row],[re]], ETMRoutes, 3, FALSE)),"U","R"), "O")</f>
        <v>O</v>
      </c>
    </row>
    <row r="397" spans="1:31">
      <c r="A397" s="104" t="str">
        <f t="shared" si="6"/>
        <v>MRG</v>
      </c>
      <c r="B397" s="90"/>
      <c r="C397" s="90"/>
      <c r="D397" s="140" t="str">
        <f>_xlfn.IFNA(VLOOKUP(MBSchedule[[#This Row],[From-a]],Loc2Code,2,FALSE),"")</f>
        <v>VDM</v>
      </c>
      <c r="E397" s="140" t="str">
        <f>_xlfn.IFNA(VLOOKUP(MBSchedule[[#This Row],[Via-a]],Loc2Code,2,FALSE),"")</f>
        <v/>
      </c>
      <c r="F397" s="140" t="str">
        <f>_xlfn.IFNA(VLOOKUP(MBSchedule[[#This Row],[To-a]],Loc2Code,2,FALSE),"")</f>
        <v>SGM</v>
      </c>
      <c r="G397" s="140" t="str">
        <f>_xlfn.IFNA(VLOOKUP(MBSchedule[[#This Row],[From Code]],Code2Loc,2,FALSE),"")</f>
        <v>VADEM</v>
      </c>
      <c r="H397" s="140" t="str">
        <f>_xlfn.IFNA(VLOOKUP(MBSchedule[[#This Row],[Via1 Code]],Code2Loc,2,FALSE),"")</f>
        <v/>
      </c>
      <c r="I397" s="140" t="str">
        <f>_xlfn.IFNA(VLOOKUP(MBSchedule[[#This Row],[Destination Code]],Code2Loc,2,FALSE),"")</f>
        <v>SANGUEM</v>
      </c>
      <c r="J397" s="122">
        <f>TIME(TRUNC(MBSchedule[[#This Row],[Dept.]]),60*(MBSchedule[[#This Row],[Dept.]]-TRUNC(MBSchedule[[#This Row],[Dept.]]))/0.6,0)</f>
        <v>0.43055555555555558</v>
      </c>
      <c r="K397" s="122" t="str">
        <f>IF(ISBLANK(MBSchedule[[#This Row],[Via Dep]]),"", TIME(TRUNC(MBSchedule[[#This Row],[Via Dep]]),60*(MBSchedule[[#This Row],[Via Dep]]-TRUNC(MBSchedule[[#This Row],[Via Dep]]))/0.6,0))</f>
        <v/>
      </c>
      <c r="L397" s="122">
        <f>IF(ISBLANK(MBSchedule[[#This Row],[Arrv.]]),"", TIME(TRUNC(MBSchedule[[#This Row],[Arrv.]]),60*(MBSchedule[[#This Row],[Arrv.]]-TRUNC(MBSchedule[[#This Row],[Arrv.]]))/0.6,0))</f>
        <v>0.45833333333333331</v>
      </c>
      <c r="M397" s="90" t="s">
        <v>214</v>
      </c>
      <c r="N397" s="90"/>
      <c r="O397" s="90" t="s">
        <v>92</v>
      </c>
      <c r="P397" s="152">
        <v>31</v>
      </c>
      <c r="Q397" s="123">
        <v>10.199999999999999</v>
      </c>
      <c r="R397" s="90"/>
      <c r="S397" s="123">
        <v>11</v>
      </c>
      <c r="T397" s="152"/>
      <c r="U397" s="152"/>
      <c r="V397" s="152"/>
      <c r="W397" s="153"/>
      <c r="X397" s="90"/>
      <c r="Y397" s="101"/>
      <c r="Z397" s="143" t="str" cm="1">
        <f t="array" ref="Z397">IF(
ISNUMBER(FIND("A",$B397)),
$B397 &amp; IF(ISNUMBER(FIND("A",     INDEX($B398:$B$3247,MATCH(FALSE,ISBLANK($B398:$B$3247),0)))),"", INDEX($B398:$B$3247,MATCH(FALSE,ISBLANK($B398:$B$3247),0))  ),$Z396
)</f>
        <v>GA09U5674</v>
      </c>
      <c r="AA397" s="140" t="str" cm="1">
        <f t="array" ref="AA397">IF(
ISNUMBER(FIND("A",$C397)),
$C397 &amp; IF(ISNUMBER(FIND("A",     INDEX($C398:$C$3247,MATCH(FALSE,ISBLANK($C398:$C$3247),0)))),"", INDEX($C398:$C$3247,MATCH(FALSE,ISBLANK($C398:$C$3247),0))  ),$AA396
)</f>
        <v>MB 49A</v>
      </c>
      <c r="AB397" s="90" t="e">
        <f>_xlfn.IFNA(VLOOKUP(MBSchedule[[#This Row],[ow]], ETMRoutes, 3, FALSE),VLOOKUP(MBSchedule[[#This Row],[re]], ETMRoutes, 3, FALSE))</f>
        <v>#REF!</v>
      </c>
      <c r="AC39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MRG:*:SGM-*VDM*</v>
      </c>
      <c r="AD39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MRG:*:VDM-*SGM*</v>
      </c>
      <c r="AE397" s="90" t="str">
        <f>IF(ISNA(VLOOKUP(MBSchedule[[#This Row],[ow]], ETMRoutes, 3, FALSE)),IF(ISNA(VLOOKUP(MBSchedule[[#This Row],[re]], ETMRoutes, 3, FALSE)),"U","R"), "O")</f>
        <v>O</v>
      </c>
    </row>
    <row r="398" spans="1:31">
      <c r="A398" s="104" t="str">
        <f t="shared" si="6"/>
        <v>MRG</v>
      </c>
      <c r="B398" s="90"/>
      <c r="C398" s="90"/>
      <c r="D398" s="140" t="str">
        <f>_xlfn.IFNA(VLOOKUP(MBSchedule[[#This Row],[From-a]],Loc2Code,2,FALSE),"")</f>
        <v>SGM</v>
      </c>
      <c r="E398" s="140" t="str">
        <f>_xlfn.IFNA(VLOOKUP(MBSchedule[[#This Row],[Via-a]],Loc2Code,2,FALSE),"")</f>
        <v/>
      </c>
      <c r="F398" s="140" t="str">
        <f>_xlfn.IFNA(VLOOKUP(MBSchedule[[#This Row],[To-a]],Loc2Code,2,FALSE),"")</f>
        <v>CUR</v>
      </c>
      <c r="G398" s="140" t="str">
        <f>_xlfn.IFNA(VLOOKUP(MBSchedule[[#This Row],[From Code]],Code2Loc,2,FALSE),"")</f>
        <v>SANGUEM</v>
      </c>
      <c r="H398" s="140" t="str">
        <f>_xlfn.IFNA(VLOOKUP(MBSchedule[[#This Row],[Via1 Code]],Code2Loc,2,FALSE),"")</f>
        <v/>
      </c>
      <c r="I398" s="140" t="str">
        <f>_xlfn.IFNA(VLOOKUP(MBSchedule[[#This Row],[Destination Code]],Code2Loc,2,FALSE),"")</f>
        <v>CURCHOREM</v>
      </c>
      <c r="J398" s="122">
        <f>TIME(TRUNC(MBSchedule[[#This Row],[Dept.]]),60*(MBSchedule[[#This Row],[Dept.]]-TRUNC(MBSchedule[[#This Row],[Dept.]]))/0.6,0)</f>
        <v>0.46180555555555558</v>
      </c>
      <c r="K398" s="122" t="str">
        <f>IF(ISBLANK(MBSchedule[[#This Row],[Via Dep]]),"", TIME(TRUNC(MBSchedule[[#This Row],[Via Dep]]),60*(MBSchedule[[#This Row],[Via Dep]]-TRUNC(MBSchedule[[#This Row],[Via Dep]]))/0.6,0))</f>
        <v/>
      </c>
      <c r="L398" s="122">
        <f>IF(ISBLANK(MBSchedule[[#This Row],[Arrv.]]),"", TIME(TRUNC(MBSchedule[[#This Row],[Arrv.]]),60*(MBSchedule[[#This Row],[Arrv.]]-TRUNC(MBSchedule[[#This Row],[Arrv.]]))/0.6,0))</f>
        <v>0.47222222222222227</v>
      </c>
      <c r="M398" s="90" t="s">
        <v>92</v>
      </c>
      <c r="N398" s="90"/>
      <c r="O398" s="90" t="s">
        <v>96</v>
      </c>
      <c r="P398" s="152">
        <v>7</v>
      </c>
      <c r="Q398" s="123">
        <v>11.05</v>
      </c>
      <c r="R398" s="90"/>
      <c r="S398" s="123">
        <v>11.2</v>
      </c>
      <c r="T398" s="152"/>
      <c r="U398" s="152"/>
      <c r="V398" s="152"/>
      <c r="W398" s="152"/>
      <c r="X398" s="90"/>
      <c r="Y398" s="101"/>
      <c r="Z398" s="143" t="str" cm="1">
        <f t="array" ref="Z398">IF(
ISNUMBER(FIND("A",$B398)),
$B398 &amp; IF(ISNUMBER(FIND("A",     INDEX($B399:$B$3247,MATCH(FALSE,ISBLANK($B399:$B$3247),0)))),"", INDEX($B399:$B$3247,MATCH(FALSE,ISBLANK($B399:$B$3247),0))  ),$Z397
)</f>
        <v>GA09U5674</v>
      </c>
      <c r="AA398" s="140" t="str" cm="1">
        <f t="array" ref="AA398">IF(
ISNUMBER(FIND("A",$C398)),
$C398 &amp; IF(ISNUMBER(FIND("A",     INDEX($C399:$C$3247,MATCH(FALSE,ISBLANK($C399:$C$3247),0)))),"", INDEX($C399:$C$3247,MATCH(FALSE,ISBLANK($C399:$C$3247),0))  ),$AA397
)</f>
        <v>MB 49A</v>
      </c>
      <c r="AB398" s="90" t="e">
        <f>_xlfn.IFNA(VLOOKUP(MBSchedule[[#This Row],[ow]], ETMRoutes, 3, FALSE),VLOOKUP(MBSchedule[[#This Row],[re]], ETMRoutes, 3, FALSE))</f>
        <v>#REF!</v>
      </c>
      <c r="AC39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D39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E398" s="90" t="str">
        <f>IF(ISNA(VLOOKUP(MBSchedule[[#This Row],[ow]], ETMRoutes, 3, FALSE)),IF(ISNA(VLOOKUP(MBSchedule[[#This Row],[re]], ETMRoutes, 3, FALSE)),"U","R"), "O")</f>
        <v>O</v>
      </c>
    </row>
    <row r="399" spans="1:31">
      <c r="A399" s="104" t="str">
        <f t="shared" si="6"/>
        <v>MRG</v>
      </c>
      <c r="B399" s="90"/>
      <c r="C399" s="90"/>
      <c r="D399" s="140" t="str">
        <f>_xlfn.IFNA(VLOOKUP(MBSchedule[[#This Row],[From-a]],Loc2Code,2,FALSE),"")</f>
        <v>CUR</v>
      </c>
      <c r="E399" s="140" t="str">
        <f>_xlfn.IFNA(VLOOKUP(MBSchedule[[#This Row],[Via-a]],Loc2Code,2,FALSE),"")</f>
        <v/>
      </c>
      <c r="F399" s="140" t="str">
        <f>_xlfn.IFNA(VLOOKUP(MBSchedule[[#This Row],[To-a]],Loc2Code,2,FALSE),"")</f>
        <v>MRG</v>
      </c>
      <c r="G399" s="140" t="str">
        <f>_xlfn.IFNA(VLOOKUP(MBSchedule[[#This Row],[From Code]],Code2Loc,2,FALSE),"")</f>
        <v>CURCHOREM</v>
      </c>
      <c r="H399" s="140" t="str">
        <f>_xlfn.IFNA(VLOOKUP(MBSchedule[[#This Row],[Via1 Code]],Code2Loc,2,FALSE),"")</f>
        <v/>
      </c>
      <c r="I399" s="140" t="str">
        <f>_xlfn.IFNA(VLOOKUP(MBSchedule[[#This Row],[Destination Code]],Code2Loc,2,FALSE),"")</f>
        <v>MARGAO</v>
      </c>
      <c r="J399" s="122">
        <f>TIME(TRUNC(MBSchedule[[#This Row],[Dept.]]),60*(MBSchedule[[#This Row],[Dept.]]-TRUNC(MBSchedule[[#This Row],[Dept.]]))/0.6,0)</f>
        <v>0.47916666666666669</v>
      </c>
      <c r="K399" s="122" t="str">
        <f>IF(ISBLANK(MBSchedule[[#This Row],[Via Dep]]),"", TIME(TRUNC(MBSchedule[[#This Row],[Via Dep]]),60*(MBSchedule[[#This Row],[Via Dep]]-TRUNC(MBSchedule[[#This Row],[Via Dep]]))/0.6,0))</f>
        <v/>
      </c>
      <c r="L399" s="122">
        <f>IF(ISBLANK(MBSchedule[[#This Row],[Arrv.]]),"", TIME(TRUNC(MBSchedule[[#This Row],[Arrv.]]),60*(MBSchedule[[#This Row],[Arrv.]]-TRUNC(MBSchedule[[#This Row],[Arrv.]]))/0.6,0))</f>
        <v>0.51041666666666663</v>
      </c>
      <c r="M399" s="90" t="s">
        <v>96</v>
      </c>
      <c r="N399" s="90"/>
      <c r="O399" s="90" t="s">
        <v>26</v>
      </c>
      <c r="P399" s="152">
        <v>24</v>
      </c>
      <c r="Q399" s="123">
        <v>11.3</v>
      </c>
      <c r="R399" s="90"/>
      <c r="S399" s="123">
        <v>12.15</v>
      </c>
      <c r="T399" s="152"/>
      <c r="U399" s="152"/>
      <c r="V399" s="152"/>
      <c r="W399" s="152"/>
      <c r="X399" s="90"/>
      <c r="Y399" s="101"/>
      <c r="Z399" s="143" t="str" cm="1">
        <f t="array" ref="Z399">IF(
ISNUMBER(FIND("A",$B399)),
$B399 &amp; IF(ISNUMBER(FIND("A",     INDEX($B400:$B$3247,MATCH(FALSE,ISBLANK($B400:$B$3247),0)))),"", INDEX($B400:$B$3247,MATCH(FALSE,ISBLANK($B400:$B$3247),0))  ),$Z398
)</f>
        <v>GA09U5674</v>
      </c>
      <c r="AA399" s="140" t="str" cm="1">
        <f t="array" ref="AA399">IF(
ISNUMBER(FIND("A",$C399)),
$C399 &amp; IF(ISNUMBER(FIND("A",     INDEX($C400:$C$3247,MATCH(FALSE,ISBLANK($C400:$C$3247),0)))),"", INDEX($C400:$C$3247,MATCH(FALSE,ISBLANK($C400:$C$3247),0))  ),$AA398
)</f>
        <v>MB 49A</v>
      </c>
      <c r="AB399" s="90" t="e">
        <f>_xlfn.IFNA(VLOOKUP(MBSchedule[[#This Row],[ow]], ETMRoutes, 3, FALSE),VLOOKUP(MBSchedule[[#This Row],[re]], ETMRoutes, 3, FALSE))</f>
        <v>#REF!</v>
      </c>
      <c r="AC39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D39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E399" s="90" t="str">
        <f>IF(ISNA(VLOOKUP(MBSchedule[[#This Row],[ow]], ETMRoutes, 3, FALSE)),IF(ISNA(VLOOKUP(MBSchedule[[#This Row],[re]], ETMRoutes, 3, FALSE)),"U","R"), "O")</f>
        <v>O</v>
      </c>
    </row>
    <row r="400" spans="1:31">
      <c r="A400" s="104" t="str">
        <f t="shared" si="6"/>
        <v>MRG</v>
      </c>
      <c r="B400" s="90"/>
      <c r="C400" s="90"/>
      <c r="D400" s="140" t="str">
        <f>_xlfn.IFNA(VLOOKUP(MBSchedule[[#This Row],[From-a]],Loc2Code,2,FALSE),"")</f>
        <v>MRG</v>
      </c>
      <c r="E400" s="140" t="str">
        <f>_xlfn.IFNA(VLOOKUP(MBSchedule[[#This Row],[Via-a]],Loc2Code,2,FALSE),"")</f>
        <v/>
      </c>
      <c r="F400" s="140" t="str">
        <f>_xlfn.IFNA(VLOOKUP(MBSchedule[[#This Row],[To-a]],Loc2Code,2,FALSE),"")</f>
        <v>SGM</v>
      </c>
      <c r="G400" s="140" t="str">
        <f>_xlfn.IFNA(VLOOKUP(MBSchedule[[#This Row],[From Code]],Code2Loc,2,FALSE),"")</f>
        <v>MARGAO</v>
      </c>
      <c r="H400" s="140" t="str">
        <f>_xlfn.IFNA(VLOOKUP(MBSchedule[[#This Row],[Via1 Code]],Code2Loc,2,FALSE),"")</f>
        <v/>
      </c>
      <c r="I400" s="140" t="str">
        <f>_xlfn.IFNA(VLOOKUP(MBSchedule[[#This Row],[Destination Code]],Code2Loc,2,FALSE),"")</f>
        <v>SANGUEM</v>
      </c>
      <c r="J400" s="122">
        <f>TIME(TRUNC(MBSchedule[[#This Row],[Dept.]]),60*(MBSchedule[[#This Row],[Dept.]]-TRUNC(MBSchedule[[#This Row],[Dept.]]))/0.6,0)</f>
        <v>0.68055555555555547</v>
      </c>
      <c r="K400" s="122" t="str">
        <f>IF(ISBLANK(MBSchedule[[#This Row],[Via Dep]]),"", TIME(TRUNC(MBSchedule[[#This Row],[Via Dep]]),60*(MBSchedule[[#This Row],[Via Dep]]-TRUNC(MBSchedule[[#This Row],[Via Dep]]))/0.6,0))</f>
        <v/>
      </c>
      <c r="L400" s="122">
        <f>IF(ISBLANK(MBSchedule[[#This Row],[Arrv.]]),"", TIME(TRUNC(MBSchedule[[#This Row],[Arrv.]]),60*(MBSchedule[[#This Row],[Arrv.]]-TRUNC(MBSchedule[[#This Row],[Arrv.]]))/0.6,0))</f>
        <v>0.72222222222222221</v>
      </c>
      <c r="M400" s="90" t="s">
        <v>26</v>
      </c>
      <c r="N400" s="90"/>
      <c r="O400" s="90" t="s">
        <v>92</v>
      </c>
      <c r="P400" s="152">
        <v>31</v>
      </c>
      <c r="Q400" s="123">
        <v>16.2</v>
      </c>
      <c r="R400" s="123"/>
      <c r="S400" s="123">
        <v>17.2</v>
      </c>
      <c r="T400" s="152"/>
      <c r="U400" s="152"/>
      <c r="V400" s="152"/>
      <c r="W400" s="152"/>
      <c r="X400" s="90"/>
      <c r="Y400" s="101"/>
      <c r="Z400" s="143" t="str" cm="1">
        <f t="array" ref="Z400">IF(
ISNUMBER(FIND("A",$B400)),
$B400 &amp; IF(ISNUMBER(FIND("A",     INDEX($B401:$B$3247,MATCH(FALSE,ISBLANK($B401:$B$3247),0)))),"", INDEX($B401:$B$3247,MATCH(FALSE,ISBLANK($B401:$B$3247),0))  ),$Z399
)</f>
        <v>GA09U5674</v>
      </c>
      <c r="AA400" s="140" t="str" cm="1">
        <f t="array" ref="AA400">IF(
ISNUMBER(FIND("A",$C400)),
$C400 &amp; IF(ISNUMBER(FIND("A",     INDEX($C401:$C$3247,MATCH(FALSE,ISBLANK($C401:$C$3247),0)))),"", INDEX($C401:$C$3247,MATCH(FALSE,ISBLANK($C401:$C$3247),0))  ),$AA399
)</f>
        <v>MB 49A</v>
      </c>
      <c r="AB400" s="90" t="e">
        <f>_xlfn.IFNA(VLOOKUP(MBSchedule[[#This Row],[ow]], ETMRoutes, 3, FALSE),VLOOKUP(MBSchedule[[#This Row],[re]], ETMRoutes, 3, FALSE))</f>
        <v>#REF!</v>
      </c>
      <c r="AC40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MRG:*:SGM-*MRG*</v>
      </c>
      <c r="AD40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MRG:*:MRG-*SGM*</v>
      </c>
      <c r="AE400" s="90" t="str">
        <f>IF(ISNA(VLOOKUP(MBSchedule[[#This Row],[ow]], ETMRoutes, 3, FALSE)),IF(ISNA(VLOOKUP(MBSchedule[[#This Row],[re]], ETMRoutes, 3, FALSE)),"U","R"), "O")</f>
        <v>O</v>
      </c>
    </row>
    <row r="401" spans="1:31">
      <c r="A401" s="104" t="str">
        <f t="shared" si="6"/>
        <v>MRG</v>
      </c>
      <c r="B401" s="90"/>
      <c r="C401" s="90"/>
      <c r="D401" s="140" t="str">
        <f>_xlfn.IFNA(VLOOKUP(MBSchedule[[#This Row],[From-a]],Loc2Code,2,FALSE),"")</f>
        <v>SGM</v>
      </c>
      <c r="E401" s="140" t="str">
        <f>_xlfn.IFNA(VLOOKUP(MBSchedule[[#This Row],[Via-a]],Loc2Code,2,FALSE),"")</f>
        <v/>
      </c>
      <c r="F401" s="140" t="str">
        <f>_xlfn.IFNA(VLOOKUP(MBSchedule[[#This Row],[To-a]],Loc2Code,2,FALSE),"")</f>
        <v>CUR</v>
      </c>
      <c r="G401" s="140" t="str">
        <f>_xlfn.IFNA(VLOOKUP(MBSchedule[[#This Row],[From Code]],Code2Loc,2,FALSE),"")</f>
        <v>SANGUEM</v>
      </c>
      <c r="H401" s="140" t="str">
        <f>_xlfn.IFNA(VLOOKUP(MBSchedule[[#This Row],[Via1 Code]],Code2Loc,2,FALSE),"")</f>
        <v/>
      </c>
      <c r="I401" s="140" t="str">
        <f>_xlfn.IFNA(VLOOKUP(MBSchedule[[#This Row],[Destination Code]],Code2Loc,2,FALSE),"")</f>
        <v>CURCHOREM</v>
      </c>
      <c r="J401" s="122">
        <f>TIME(TRUNC(MBSchedule[[#This Row],[Dept.]]),60*(MBSchedule[[#This Row],[Dept.]]-TRUNC(MBSchedule[[#This Row],[Dept.]]))/0.6,0)</f>
        <v>0.75347222222222221</v>
      </c>
      <c r="K401" s="122" t="str">
        <f>IF(ISBLANK(MBSchedule[[#This Row],[Via Dep]]),"", TIME(TRUNC(MBSchedule[[#This Row],[Via Dep]]),60*(MBSchedule[[#This Row],[Via Dep]]-TRUNC(MBSchedule[[#This Row],[Via Dep]]))/0.6,0))</f>
        <v/>
      </c>
      <c r="L401" s="122">
        <f>IF(ISBLANK(MBSchedule[[#This Row],[Arrv.]]),"", TIME(TRUNC(MBSchedule[[#This Row],[Arrv.]]),60*(MBSchedule[[#This Row],[Arrv.]]-TRUNC(MBSchedule[[#This Row],[Arrv.]]))/0.6,0))</f>
        <v>0.76388888888888884</v>
      </c>
      <c r="M401" s="90" t="s">
        <v>92</v>
      </c>
      <c r="N401" s="90"/>
      <c r="O401" s="90" t="s">
        <v>96</v>
      </c>
      <c r="P401" s="152">
        <v>7</v>
      </c>
      <c r="Q401" s="123">
        <v>18.05</v>
      </c>
      <c r="R401" s="90"/>
      <c r="S401" s="123">
        <v>18.2</v>
      </c>
      <c r="T401" s="152"/>
      <c r="U401" s="152"/>
      <c r="V401" s="152"/>
      <c r="W401" s="152"/>
      <c r="X401" s="90"/>
      <c r="Y401" s="101"/>
      <c r="Z401" s="143" t="str" cm="1">
        <f t="array" ref="Z401">IF(
ISNUMBER(FIND("A",$B401)),
$B401 &amp; IF(ISNUMBER(FIND("A",     INDEX($B402:$B$3247,MATCH(FALSE,ISBLANK($B402:$B$3247),0)))),"", INDEX($B402:$B$3247,MATCH(FALSE,ISBLANK($B402:$B$3247),0))  ),$Z400
)</f>
        <v>GA09U5674</v>
      </c>
      <c r="AA401" s="140" t="str" cm="1">
        <f t="array" ref="AA401">IF(
ISNUMBER(FIND("A",$C401)),
$C401 &amp; IF(ISNUMBER(FIND("A",     INDEX($C402:$C$3247,MATCH(FALSE,ISBLANK($C402:$C$3247),0)))),"", INDEX($C402:$C$3247,MATCH(FALSE,ISBLANK($C402:$C$3247),0))  ),$AA400
)</f>
        <v>MB 49A</v>
      </c>
      <c r="AB401" s="90" t="e">
        <f>_xlfn.IFNA(VLOOKUP(MBSchedule[[#This Row],[ow]], ETMRoutes, 3, FALSE),VLOOKUP(MBSchedule[[#This Row],[re]], ETMRoutes, 3, FALSE))</f>
        <v>#REF!</v>
      </c>
      <c r="AC40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D40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E401" s="90" t="str">
        <f>IF(ISNA(VLOOKUP(MBSchedule[[#This Row],[ow]], ETMRoutes, 3, FALSE)),IF(ISNA(VLOOKUP(MBSchedule[[#This Row],[re]], ETMRoutes, 3, FALSE)),"U","R"), "O")</f>
        <v>O</v>
      </c>
    </row>
    <row r="402" spans="1:31">
      <c r="A402" s="104" t="str">
        <f t="shared" si="6"/>
        <v>MRG</v>
      </c>
      <c r="B402" s="90"/>
      <c r="C402" s="90"/>
      <c r="D402" s="140" t="str">
        <f>_xlfn.IFNA(VLOOKUP(MBSchedule[[#This Row],[From-a]],Loc2Code,2,FALSE),"")</f>
        <v>CUR</v>
      </c>
      <c r="E402" s="140" t="str">
        <f>_xlfn.IFNA(VLOOKUP(MBSchedule[[#This Row],[Via-a]],Loc2Code,2,FALSE),"")</f>
        <v/>
      </c>
      <c r="F402" s="140" t="str">
        <f>_xlfn.IFNA(VLOOKUP(MBSchedule[[#This Row],[To-a]],Loc2Code,2,FALSE),"")</f>
        <v>MRG</v>
      </c>
      <c r="G402" s="140" t="str">
        <f>_xlfn.IFNA(VLOOKUP(MBSchedule[[#This Row],[From Code]],Code2Loc,2,FALSE),"")</f>
        <v>CURCHOREM</v>
      </c>
      <c r="H402" s="140" t="str">
        <f>_xlfn.IFNA(VLOOKUP(MBSchedule[[#This Row],[Via1 Code]],Code2Loc,2,FALSE),"")</f>
        <v/>
      </c>
      <c r="I402" s="140" t="str">
        <f>_xlfn.IFNA(VLOOKUP(MBSchedule[[#This Row],[Destination Code]],Code2Loc,2,FALSE),"")</f>
        <v>MARGAO</v>
      </c>
      <c r="J402" s="122">
        <f>TIME(TRUNC(MBSchedule[[#This Row],[Dept.]]),60*(MBSchedule[[#This Row],[Dept.]]-TRUNC(MBSchedule[[#This Row],[Dept.]]))/0.6,0)</f>
        <v>0.76736111111111116</v>
      </c>
      <c r="K402" s="122" t="str">
        <f>IF(ISBLANK(MBSchedule[[#This Row],[Via Dep]]),"", TIME(TRUNC(MBSchedule[[#This Row],[Via Dep]]),60*(MBSchedule[[#This Row],[Via Dep]]-TRUNC(MBSchedule[[#This Row],[Via Dep]]))/0.6,0))</f>
        <v/>
      </c>
      <c r="L402" s="122">
        <f>IF(ISBLANK(MBSchedule[[#This Row],[Arrv.]]),"", TIME(TRUNC(MBSchedule[[#This Row],[Arrv.]]),60*(MBSchedule[[#This Row],[Arrv.]]-TRUNC(MBSchedule[[#This Row],[Arrv.]]))/0.6,0))</f>
        <v>0.79861111111111116</v>
      </c>
      <c r="M402" s="90" t="s">
        <v>96</v>
      </c>
      <c r="N402" s="90"/>
      <c r="O402" s="90" t="s">
        <v>26</v>
      </c>
      <c r="P402" s="152">
        <v>24</v>
      </c>
      <c r="Q402" s="123">
        <v>18.25</v>
      </c>
      <c r="R402" s="90"/>
      <c r="S402" s="123">
        <v>19.100000000000001</v>
      </c>
      <c r="T402" s="152"/>
      <c r="U402" s="152"/>
      <c r="V402" s="152"/>
      <c r="W402" s="152"/>
      <c r="X402" s="90"/>
      <c r="Y402" s="92" t="s">
        <v>45</v>
      </c>
      <c r="Z402" s="142" t="str" cm="1">
        <f t="array" ref="Z402">IF(
ISNUMBER(FIND("A",$B402)),
$B402 &amp; IF(ISNUMBER(FIND("A",     INDEX($B403:$B$3247,MATCH(FALSE,ISBLANK($B403:$B$3247),0)))),"", INDEX($B403:$B$3247,MATCH(FALSE,ISBLANK($B403:$B$3247),0))  ),$Z401
)</f>
        <v>GA09U5674</v>
      </c>
      <c r="AA402" s="140" t="str" cm="1">
        <f t="array" ref="AA402">IF(
ISNUMBER(FIND("A",$C402)),
$C402 &amp; IF(ISNUMBER(FIND("A",     INDEX($C403:$C$3247,MATCH(FALSE,ISBLANK($C403:$C$3247),0)))),"", INDEX($C403:$C$3247,MATCH(FALSE,ISBLANK($C403:$C$3247),0))  ),$AA401
)</f>
        <v>MB 49A</v>
      </c>
      <c r="AB402" s="90" t="e">
        <f>_xlfn.IFNA(VLOOKUP(MBSchedule[[#This Row],[ow]], ETMRoutes, 3, FALSE),VLOOKUP(MBSchedule[[#This Row],[re]], ETMRoutes, 3, FALSE))</f>
        <v>#REF!</v>
      </c>
      <c r="AC40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D40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E402" s="90" t="str">
        <f>IF(ISNA(VLOOKUP(MBSchedule[[#This Row],[ow]], ETMRoutes, 3, FALSE)),IF(ISNA(VLOOKUP(MBSchedule[[#This Row],[re]], ETMRoutes, 3, FALSE)),"U","R"), "O")</f>
        <v>O</v>
      </c>
    </row>
    <row r="403" spans="1:31">
      <c r="A403" s="104" t="str">
        <f t="shared" si="6"/>
        <v>MRG</v>
      </c>
      <c r="B403" s="90"/>
      <c r="C403" s="90"/>
      <c r="D403" s="140" t="str">
        <f>_xlfn.IFNA(VLOOKUP(MBSchedule[[#This Row],[From-a]],Loc2Code,2,FALSE),"")</f>
        <v>MRG</v>
      </c>
      <c r="E403" s="140" t="str">
        <f>_xlfn.IFNA(VLOOKUP(MBSchedule[[#This Row],[Via-a]],Loc2Code,2,FALSE),"")</f>
        <v/>
      </c>
      <c r="F403" s="140" t="str">
        <f>_xlfn.IFNA(VLOOKUP(MBSchedule[[#This Row],[To-a]],Loc2Code,2,FALSE),"")</f>
        <v>SGM</v>
      </c>
      <c r="G403" s="140" t="str">
        <f>_xlfn.IFNA(VLOOKUP(MBSchedule[[#This Row],[From Code]],Code2Loc,2,FALSE),"")</f>
        <v>MARGAO</v>
      </c>
      <c r="H403" s="140" t="str">
        <f>_xlfn.IFNA(VLOOKUP(MBSchedule[[#This Row],[Via1 Code]],Code2Loc,2,FALSE),"")</f>
        <v/>
      </c>
      <c r="I403" s="140" t="str">
        <f>_xlfn.IFNA(VLOOKUP(MBSchedule[[#This Row],[Destination Code]],Code2Loc,2,FALSE),"")</f>
        <v>SANGUEM</v>
      </c>
      <c r="J403" s="122">
        <f>TIME(TRUNC(MBSchedule[[#This Row],[Dept.]]),60*(MBSchedule[[#This Row],[Dept.]]-TRUNC(MBSchedule[[#This Row],[Dept.]]))/0.6,0)</f>
        <v>0.82986111111111116</v>
      </c>
      <c r="K403" s="122" t="str">
        <f>IF(ISBLANK(MBSchedule[[#This Row],[Via Dep]]),"", TIME(TRUNC(MBSchedule[[#This Row],[Via Dep]]),60*(MBSchedule[[#This Row],[Via Dep]]-TRUNC(MBSchedule[[#This Row],[Via Dep]]))/0.6,0))</f>
        <v/>
      </c>
      <c r="L403" s="122">
        <f>IF(ISBLANK(MBSchedule[[#This Row],[Arrv.]]),"", TIME(TRUNC(MBSchedule[[#This Row],[Arrv.]]),60*(MBSchedule[[#This Row],[Arrv.]]-TRUNC(MBSchedule[[#This Row],[Arrv.]]))/0.6,0))</f>
        <v>0.875</v>
      </c>
      <c r="M403" s="90" t="s">
        <v>26</v>
      </c>
      <c r="N403" s="90"/>
      <c r="O403" s="90" t="s">
        <v>92</v>
      </c>
      <c r="P403" s="152">
        <v>31</v>
      </c>
      <c r="Q403" s="123">
        <v>19.55</v>
      </c>
      <c r="R403" s="90"/>
      <c r="S403" s="123">
        <v>21</v>
      </c>
      <c r="T403" s="152">
        <v>1</v>
      </c>
      <c r="U403" s="152">
        <v>1</v>
      </c>
      <c r="V403" s="152"/>
      <c r="W403" s="152"/>
      <c r="X403" s="90">
        <f>SUM(P393:P403)</f>
        <v>234</v>
      </c>
      <c r="Y403" s="101" t="s">
        <v>215</v>
      </c>
      <c r="Z403" s="143" t="str" cm="1">
        <f t="array" ref="Z403">IF(
ISNUMBER(FIND("A",$B403)),
$B403 &amp; IF(ISNUMBER(FIND("A",     INDEX($B404:$B$3247,MATCH(FALSE,ISBLANK($B404:$B$3247),0)))),"", INDEX($B404:$B$3247,MATCH(FALSE,ISBLANK($B404:$B$3247),0))  ),$Z402
)</f>
        <v>GA09U5674</v>
      </c>
      <c r="AA403" s="140" t="str" cm="1">
        <f t="array" ref="AA403">IF(
ISNUMBER(FIND("A",$C403)),
$C403 &amp; IF(ISNUMBER(FIND("A",     INDEX($C404:$C$3247,MATCH(FALSE,ISBLANK($C404:$C$3247),0)))),"", INDEX($C404:$C$3247,MATCH(FALSE,ISBLANK($C404:$C$3247),0))  ),$AA402
)</f>
        <v>MB 49A</v>
      </c>
      <c r="AB403" s="90" t="e">
        <f>_xlfn.IFNA(VLOOKUP(MBSchedule[[#This Row],[ow]], ETMRoutes, 3, FALSE),VLOOKUP(MBSchedule[[#This Row],[re]], ETMRoutes, 3, FALSE))</f>
        <v>#REF!</v>
      </c>
      <c r="AC40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MRG:*:SGM-*MRG*</v>
      </c>
      <c r="AD40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MRG:*:MRG-*SGM*</v>
      </c>
      <c r="AE403" s="90" t="str">
        <f>IF(ISNA(VLOOKUP(MBSchedule[[#This Row],[ow]], ETMRoutes, 3, FALSE)),IF(ISNA(VLOOKUP(MBSchedule[[#This Row],[re]], ETMRoutes, 3, FALSE)),"U","R"), "O")</f>
        <v>O</v>
      </c>
    </row>
    <row r="404" spans="1:31">
      <c r="A404" s="104" t="str">
        <f t="shared" si="6"/>
        <v>MRG</v>
      </c>
      <c r="B404" s="90" t="s">
        <v>3405</v>
      </c>
      <c r="C404" s="90" t="s">
        <v>208</v>
      </c>
      <c r="D404" s="140" t="str">
        <f>_xlfn.IFNA(VLOOKUP(MBSchedule[[#This Row],[From-a]],Loc2Code,2,FALSE),"")</f>
        <v/>
      </c>
      <c r="E404" s="140" t="str">
        <f>_xlfn.IFNA(VLOOKUP(MBSchedule[[#This Row],[Via-a]],Loc2Code,2,FALSE),"")</f>
        <v/>
      </c>
      <c r="F404" s="140" t="str">
        <f>_xlfn.IFNA(VLOOKUP(MBSchedule[[#This Row],[To-a]],Loc2Code,2,FALSE),"")</f>
        <v>SGM</v>
      </c>
      <c r="G404" s="140" t="str">
        <f>_xlfn.IFNA(VLOOKUP(MBSchedule[[#This Row],[From Code]],Code2Loc,2,FALSE),"")</f>
        <v/>
      </c>
      <c r="H404" s="140" t="str">
        <f>_xlfn.IFNA(VLOOKUP(MBSchedule[[#This Row],[Via1 Code]],Code2Loc,2,FALSE),"")</f>
        <v/>
      </c>
      <c r="I404" s="140" t="str">
        <f>_xlfn.IFNA(VLOOKUP(MBSchedule[[#This Row],[Destination Code]],Code2Loc,2,FALSE),"")</f>
        <v>SANGUEM</v>
      </c>
      <c r="J404" s="122">
        <f>TIME(TRUNC(MBSchedule[[#This Row],[Dept.]]),60*(MBSchedule[[#This Row],[Dept.]]-TRUNC(MBSchedule[[#This Row],[Dept.]]))/0.6,0)</f>
        <v>0.30555555555555552</v>
      </c>
      <c r="K404" s="122" t="str">
        <f>IF(ISBLANK(MBSchedule[[#This Row],[Via Dep]]),"", TIME(TRUNC(MBSchedule[[#This Row],[Via Dep]]),60*(MBSchedule[[#This Row],[Via Dep]]-TRUNC(MBSchedule[[#This Row],[Via Dep]]))/0.6,0))</f>
        <v/>
      </c>
      <c r="L404" s="122">
        <f>IF(ISBLANK(MBSchedule[[#This Row],[Arrv.]]),"", TIME(TRUNC(MBSchedule[[#This Row],[Arrv.]]),60*(MBSchedule[[#This Row],[Arrv.]]-TRUNC(MBSchedule[[#This Row],[Arrv.]]))/0.6,0))</f>
        <v>0.31597222222222221</v>
      </c>
      <c r="M404" s="90" t="s">
        <v>218</v>
      </c>
      <c r="N404" s="90"/>
      <c r="O404" s="90" t="s">
        <v>92</v>
      </c>
      <c r="P404" s="152">
        <v>4</v>
      </c>
      <c r="Q404" s="123">
        <v>7.2</v>
      </c>
      <c r="R404" s="123"/>
      <c r="S404" s="123">
        <v>7.35</v>
      </c>
      <c r="T404" s="152"/>
      <c r="U404" s="152"/>
      <c r="V404" s="152"/>
      <c r="W404" s="152"/>
      <c r="X404" s="90"/>
      <c r="Y404" s="98"/>
      <c r="Z404" s="141" t="str" cm="1">
        <f t="array" ref="Z404">IF(
ISNUMBER(FIND("A",$B404)),
$B404 &amp; IF(ISNUMBER(FIND("A",     INDEX($B405:$B$3247,MATCH(FALSE,ISBLANK($B405:$B$3247),0)))),"", INDEX($B405:$B$3247,MATCH(FALSE,ISBLANK($B405:$B$3247),0))  ),$Z403
)</f>
        <v>GA09U6657/5902</v>
      </c>
      <c r="AA404" s="140" t="str" cm="1">
        <f t="array" ref="AA404">IF(
ISNUMBER(FIND("A",$C404)),
$C404 &amp; IF(ISNUMBER(FIND("A",     INDEX($C405:$C$3247,MATCH(FALSE,ISBLANK($C405:$C$3247),0)))),"", INDEX($C405:$C$3247,MATCH(FALSE,ISBLANK($C405:$C$3247),0))  ),$AA403
)</f>
        <v>MB 50A</v>
      </c>
      <c r="AB404" s="90" t="e">
        <f>_xlfn.IFNA(VLOOKUP(MBSchedule[[#This Row],[ow]], ETMRoutes, 3, FALSE),VLOOKUP(MBSchedule[[#This Row],[re]], ETMRoutes, 3, FALSE))</f>
        <v>#REF!</v>
      </c>
      <c r="AC40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MRG:*:SGM-**</v>
      </c>
      <c r="AD40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MRG:*:-*SGM*</v>
      </c>
      <c r="AE404" s="90" t="str">
        <f>IF(ISNA(VLOOKUP(MBSchedule[[#This Row],[ow]], ETMRoutes, 3, FALSE)),IF(ISNA(VLOOKUP(MBSchedule[[#This Row],[re]], ETMRoutes, 3, FALSE)),"U","R"), "O")</f>
        <v>O</v>
      </c>
    </row>
    <row r="405" spans="1:31" ht="15.75" customHeight="1">
      <c r="A405" s="104" t="str">
        <f t="shared" si="6"/>
        <v>MRG</v>
      </c>
      <c r="B405" s="90"/>
      <c r="C405" s="90"/>
      <c r="D405" s="140" t="str">
        <f>_xlfn.IFNA(VLOOKUP(MBSchedule[[#This Row],[From-a]],Loc2Code,2,FALSE),"")</f>
        <v>SGM</v>
      </c>
      <c r="E405" s="140" t="str">
        <f>_xlfn.IFNA(VLOOKUP(MBSchedule[[#This Row],[Via-a]],Loc2Code,2,FALSE),"")</f>
        <v/>
      </c>
      <c r="F405" s="140" t="str">
        <f>_xlfn.IFNA(VLOOKUP(MBSchedule[[#This Row],[To-a]],Loc2Code,2,FALSE),"")</f>
        <v>CUR</v>
      </c>
      <c r="G405" s="140" t="str">
        <f>_xlfn.IFNA(VLOOKUP(MBSchedule[[#This Row],[From Code]],Code2Loc,2,FALSE),"")</f>
        <v>SANGUEM</v>
      </c>
      <c r="H405" s="140" t="str">
        <f>_xlfn.IFNA(VLOOKUP(MBSchedule[[#This Row],[Via1 Code]],Code2Loc,2,FALSE),"")</f>
        <v/>
      </c>
      <c r="I405" s="140" t="str">
        <f>_xlfn.IFNA(VLOOKUP(MBSchedule[[#This Row],[Destination Code]],Code2Loc,2,FALSE),"")</f>
        <v>CURCHOREM</v>
      </c>
      <c r="J405" s="122">
        <f>TIME(TRUNC(MBSchedule[[#This Row],[Dept.]]),60*(MBSchedule[[#This Row],[Dept.]]-TRUNC(MBSchedule[[#This Row],[Dept.]]))/0.6,0)</f>
        <v>0.32291666666666669</v>
      </c>
      <c r="K405" s="122" t="str">
        <f>IF(ISBLANK(MBSchedule[[#This Row],[Via Dep]]),"", TIME(TRUNC(MBSchedule[[#This Row],[Via Dep]]),60*(MBSchedule[[#This Row],[Via Dep]]-TRUNC(MBSchedule[[#This Row],[Via Dep]]))/0.6,0))</f>
        <v/>
      </c>
      <c r="L405" s="122">
        <f>IF(ISBLANK(MBSchedule[[#This Row],[Arrv.]]),"", TIME(TRUNC(MBSchedule[[#This Row],[Arrv.]]),60*(MBSchedule[[#This Row],[Arrv.]]-TRUNC(MBSchedule[[#This Row],[Arrv.]]))/0.6,0))</f>
        <v>0.33333333333333331</v>
      </c>
      <c r="M405" s="90" t="s">
        <v>92</v>
      </c>
      <c r="N405" s="90"/>
      <c r="O405" s="90" t="s">
        <v>96</v>
      </c>
      <c r="P405" s="152">
        <v>7</v>
      </c>
      <c r="Q405" s="123">
        <v>7.45</v>
      </c>
      <c r="R405" s="90"/>
      <c r="S405" s="123">
        <v>8</v>
      </c>
      <c r="T405" s="152"/>
      <c r="U405" s="152"/>
      <c r="V405" s="152"/>
      <c r="W405" s="152"/>
      <c r="X405" s="90"/>
      <c r="Y405" s="98"/>
      <c r="Z405" s="141" t="str" cm="1">
        <f t="array" ref="Z405">IF(
ISNUMBER(FIND("A",$B405)),
$B405 &amp; IF(ISNUMBER(FIND("A",     INDEX($B406:$B$3247,MATCH(FALSE,ISBLANK($B406:$B$3247),0)))),"", INDEX($B406:$B$3247,MATCH(FALSE,ISBLANK($B406:$B$3247),0))  ),$Z404
)</f>
        <v>GA09U6657/5902</v>
      </c>
      <c r="AA405" s="140" t="str" cm="1">
        <f t="array" ref="AA405">IF(
ISNUMBER(FIND("A",$C405)),
$C405 &amp; IF(ISNUMBER(FIND("A",     INDEX($C406:$C$3247,MATCH(FALSE,ISBLANK($C406:$C$3247),0)))),"", INDEX($C406:$C$3247,MATCH(FALSE,ISBLANK($C406:$C$3247),0))  ),$AA404
)</f>
        <v>MB 50A</v>
      </c>
      <c r="AB405" s="90" t="e">
        <f>_xlfn.IFNA(VLOOKUP(MBSchedule[[#This Row],[ow]], ETMRoutes, 3, FALSE),VLOOKUP(MBSchedule[[#This Row],[re]], ETMRoutes, 3, FALSE))</f>
        <v>#REF!</v>
      </c>
      <c r="AC40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D40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E405" s="90" t="str">
        <f>IF(ISNA(VLOOKUP(MBSchedule[[#This Row],[ow]], ETMRoutes, 3, FALSE)),IF(ISNA(VLOOKUP(MBSchedule[[#This Row],[re]], ETMRoutes, 3, FALSE)),"U","R"), "O")</f>
        <v>O</v>
      </c>
    </row>
    <row r="406" spans="1:31">
      <c r="A406" s="104" t="str">
        <f t="shared" si="6"/>
        <v>MRG</v>
      </c>
      <c r="B406" s="90"/>
      <c r="C406" s="90"/>
      <c r="D406" s="140" t="str">
        <f>_xlfn.IFNA(VLOOKUP(MBSchedule[[#This Row],[From-a]],Loc2Code,2,FALSE),"")</f>
        <v>CUR</v>
      </c>
      <c r="E406" s="140" t="str">
        <f>_xlfn.IFNA(VLOOKUP(MBSchedule[[#This Row],[Via-a]],Loc2Code,2,FALSE),"")</f>
        <v/>
      </c>
      <c r="F406" s="140" t="str">
        <f>_xlfn.IFNA(VLOOKUP(MBSchedule[[#This Row],[To-a]],Loc2Code,2,FALSE),"")</f>
        <v>MRG</v>
      </c>
      <c r="G406" s="140" t="str">
        <f>_xlfn.IFNA(VLOOKUP(MBSchedule[[#This Row],[From Code]],Code2Loc,2,FALSE),"")</f>
        <v>CURCHOREM</v>
      </c>
      <c r="H406" s="140" t="str">
        <f>_xlfn.IFNA(VLOOKUP(MBSchedule[[#This Row],[Via1 Code]],Code2Loc,2,FALSE),"")</f>
        <v/>
      </c>
      <c r="I406" s="140" t="str">
        <f>_xlfn.IFNA(VLOOKUP(MBSchedule[[#This Row],[Destination Code]],Code2Loc,2,FALSE),"")</f>
        <v>MARGAO</v>
      </c>
      <c r="J406" s="122">
        <f>TIME(TRUNC(MBSchedule[[#This Row],[Dept.]]),60*(MBSchedule[[#This Row],[Dept.]]-TRUNC(MBSchedule[[#This Row],[Dept.]]))/0.6,0)</f>
        <v>0.34027777777777773</v>
      </c>
      <c r="K406" s="122" t="str">
        <f>IF(ISBLANK(MBSchedule[[#This Row],[Via Dep]]),"", TIME(TRUNC(MBSchedule[[#This Row],[Via Dep]]),60*(MBSchedule[[#This Row],[Via Dep]]-TRUNC(MBSchedule[[#This Row],[Via Dep]]))/0.6,0))</f>
        <v/>
      </c>
      <c r="L406" s="122">
        <f>IF(ISBLANK(MBSchedule[[#This Row],[Arrv.]]),"", TIME(TRUNC(MBSchedule[[#This Row],[Arrv.]]),60*(MBSchedule[[#This Row],[Arrv.]]-TRUNC(MBSchedule[[#This Row],[Arrv.]]))/0.6,0))</f>
        <v>0.375</v>
      </c>
      <c r="M406" s="90" t="s">
        <v>96</v>
      </c>
      <c r="N406" s="90"/>
      <c r="O406" s="90" t="s">
        <v>26</v>
      </c>
      <c r="P406" s="152">
        <v>24</v>
      </c>
      <c r="Q406" s="123">
        <v>8.1</v>
      </c>
      <c r="R406" s="90"/>
      <c r="S406" s="123">
        <v>9</v>
      </c>
      <c r="T406" s="152"/>
      <c r="U406" s="152"/>
      <c r="V406" s="152"/>
      <c r="W406" s="152"/>
      <c r="X406" s="90"/>
      <c r="Y406" s="98"/>
      <c r="Z406" s="141" t="str" cm="1">
        <f t="array" ref="Z406">IF(
ISNUMBER(FIND("A",$B406)),
$B406 &amp; IF(ISNUMBER(FIND("A",     INDEX($B407:$B$3247,MATCH(FALSE,ISBLANK($B407:$B$3247),0)))),"", INDEX($B407:$B$3247,MATCH(FALSE,ISBLANK($B407:$B$3247),0))  ),$Z405
)</f>
        <v>GA09U6657/5902</v>
      </c>
      <c r="AA406" s="140" t="str" cm="1">
        <f t="array" ref="AA406">IF(
ISNUMBER(FIND("A",$C406)),
$C406 &amp; IF(ISNUMBER(FIND("A",     INDEX($C407:$C$3247,MATCH(FALSE,ISBLANK($C407:$C$3247),0)))),"", INDEX($C407:$C$3247,MATCH(FALSE,ISBLANK($C407:$C$3247),0))  ),$AA405
)</f>
        <v>MB 50A</v>
      </c>
      <c r="AB406" s="90" t="e">
        <f>_xlfn.IFNA(VLOOKUP(MBSchedule[[#This Row],[ow]], ETMRoutes, 3, FALSE),VLOOKUP(MBSchedule[[#This Row],[re]], ETMRoutes, 3, FALSE))</f>
        <v>#REF!</v>
      </c>
      <c r="AC40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D40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E406" s="90" t="str">
        <f>IF(ISNA(VLOOKUP(MBSchedule[[#This Row],[ow]], ETMRoutes, 3, FALSE)),IF(ISNA(VLOOKUP(MBSchedule[[#This Row],[re]], ETMRoutes, 3, FALSE)),"U","R"), "O")</f>
        <v>O</v>
      </c>
    </row>
    <row r="407" spans="1:31">
      <c r="A407" s="104" t="str">
        <f t="shared" si="6"/>
        <v>MRG</v>
      </c>
      <c r="B407" s="90"/>
      <c r="C407" s="90"/>
      <c r="D407" s="140" t="str">
        <f>_xlfn.IFNA(VLOOKUP(MBSchedule[[#This Row],[From-a]],Loc2Code,2,FALSE),"")</f>
        <v>MRG</v>
      </c>
      <c r="E407" s="140" t="str">
        <f>_xlfn.IFNA(VLOOKUP(MBSchedule[[#This Row],[Via-a]],Loc2Code,2,FALSE),"")</f>
        <v/>
      </c>
      <c r="F407" s="140" t="str">
        <f>_xlfn.IFNA(VLOOKUP(MBSchedule[[#This Row],[To-a]],Loc2Code,2,FALSE),"")</f>
        <v>SGM</v>
      </c>
      <c r="G407" s="140" t="str">
        <f>_xlfn.IFNA(VLOOKUP(MBSchedule[[#This Row],[From Code]],Code2Loc,2,FALSE),"")</f>
        <v>MARGAO</v>
      </c>
      <c r="H407" s="140" t="str">
        <f>_xlfn.IFNA(VLOOKUP(MBSchedule[[#This Row],[Via1 Code]],Code2Loc,2,FALSE),"")</f>
        <v/>
      </c>
      <c r="I407" s="140" t="str">
        <f>_xlfn.IFNA(VLOOKUP(MBSchedule[[#This Row],[Destination Code]],Code2Loc,2,FALSE),"")</f>
        <v>SANGUEM</v>
      </c>
      <c r="J407" s="122">
        <f>TIME(TRUNC(MBSchedule[[#This Row],[Dept.]]),60*(MBSchedule[[#This Row],[Dept.]]-TRUNC(MBSchedule[[#This Row],[Dept.]]))/0.6,0)</f>
        <v>0.43055555555555558</v>
      </c>
      <c r="K407" s="122" t="str">
        <f>IF(ISBLANK(MBSchedule[[#This Row],[Via Dep]]),"", TIME(TRUNC(MBSchedule[[#This Row],[Via Dep]]),60*(MBSchedule[[#This Row],[Via Dep]]-TRUNC(MBSchedule[[#This Row],[Via Dep]]))/0.6,0))</f>
        <v/>
      </c>
      <c r="L407" s="122">
        <f>IF(ISBLANK(MBSchedule[[#This Row],[Arrv.]]),"", TIME(TRUNC(MBSchedule[[#This Row],[Arrv.]]),60*(MBSchedule[[#This Row],[Arrv.]]-TRUNC(MBSchedule[[#This Row],[Arrv.]]))/0.6,0))</f>
        <v>0.47222222222222227</v>
      </c>
      <c r="M407" s="90" t="s">
        <v>26</v>
      </c>
      <c r="N407" s="90"/>
      <c r="O407" s="90" t="s">
        <v>92</v>
      </c>
      <c r="P407" s="152">
        <v>31</v>
      </c>
      <c r="Q407" s="123">
        <v>10.199999999999999</v>
      </c>
      <c r="R407" s="90"/>
      <c r="S407" s="123">
        <v>11.2</v>
      </c>
      <c r="T407" s="152"/>
      <c r="U407" s="152"/>
      <c r="V407" s="152"/>
      <c r="W407" s="152"/>
      <c r="X407" s="90"/>
      <c r="Y407" s="92"/>
      <c r="Z407" s="142" t="str" cm="1">
        <f t="array" ref="Z407">IF(
ISNUMBER(FIND("A",$B407)),
$B407 &amp; IF(ISNUMBER(FIND("A",     INDEX($B408:$B$3247,MATCH(FALSE,ISBLANK($B408:$B$3247),0)))),"", INDEX($B408:$B$3247,MATCH(FALSE,ISBLANK($B408:$B$3247),0))  ),$Z406
)</f>
        <v>GA09U6657/5902</v>
      </c>
      <c r="AA407" s="140" t="str" cm="1">
        <f t="array" ref="AA407">IF(
ISNUMBER(FIND("A",$C407)),
$C407 &amp; IF(ISNUMBER(FIND("A",     INDEX($C408:$C$3247,MATCH(FALSE,ISBLANK($C408:$C$3247),0)))),"", INDEX($C408:$C$3247,MATCH(FALSE,ISBLANK($C408:$C$3247),0))  ),$AA406
)</f>
        <v>MB 50A</v>
      </c>
      <c r="AB407" s="90" t="e">
        <f>_xlfn.IFNA(VLOOKUP(MBSchedule[[#This Row],[ow]], ETMRoutes, 3, FALSE),VLOOKUP(MBSchedule[[#This Row],[re]], ETMRoutes, 3, FALSE))</f>
        <v>#REF!</v>
      </c>
      <c r="AC40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MRG:*:SGM-*MRG*</v>
      </c>
      <c r="AD40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MRG:*:MRG-*SGM*</v>
      </c>
      <c r="AE407" s="90" t="str">
        <f>IF(ISNA(VLOOKUP(MBSchedule[[#This Row],[ow]], ETMRoutes, 3, FALSE)),IF(ISNA(VLOOKUP(MBSchedule[[#This Row],[re]], ETMRoutes, 3, FALSE)),"U","R"), "O")</f>
        <v>O</v>
      </c>
    </row>
    <row r="408" spans="1:31" ht="31.2">
      <c r="A408" s="104" t="str">
        <f t="shared" si="6"/>
        <v>MRG</v>
      </c>
      <c r="B408" s="90"/>
      <c r="C408" s="90"/>
      <c r="D408" s="140" t="str">
        <f>_xlfn.IFNA(VLOOKUP(MBSchedule[[#This Row],[From-a]],Loc2Code,2,FALSE),"")</f>
        <v>SGM</v>
      </c>
      <c r="E408" s="140" t="str">
        <f>_xlfn.IFNA(VLOOKUP(MBSchedule[[#This Row],[Via-a]],Loc2Code,2,FALSE),"")</f>
        <v/>
      </c>
      <c r="F408" s="140" t="str">
        <f>_xlfn.IFNA(VLOOKUP(MBSchedule[[#This Row],[To-a]],Loc2Code,2,FALSE),"")</f>
        <v>CUR</v>
      </c>
      <c r="G408" s="140" t="str">
        <f>_xlfn.IFNA(VLOOKUP(MBSchedule[[#This Row],[From Code]],Code2Loc,2,FALSE),"")</f>
        <v>SANGUEM</v>
      </c>
      <c r="H408" s="140" t="str">
        <f>_xlfn.IFNA(VLOOKUP(MBSchedule[[#This Row],[Via1 Code]],Code2Loc,2,FALSE),"")</f>
        <v/>
      </c>
      <c r="I408" s="140" t="str">
        <f>_xlfn.IFNA(VLOOKUP(MBSchedule[[#This Row],[Destination Code]],Code2Loc,2,FALSE),"")</f>
        <v>CURCHOREM</v>
      </c>
      <c r="J408" s="122">
        <f>TIME(TRUNC(MBSchedule[[#This Row],[Dept.]]),60*(MBSchedule[[#This Row],[Dept.]]-TRUNC(MBSchedule[[#This Row],[Dept.]]))/0.6,0)</f>
        <v>0.53819444444444442</v>
      </c>
      <c r="K408" s="122" t="str">
        <f>IF(ISBLANK(MBSchedule[[#This Row],[Via Dep]]),"", TIME(TRUNC(MBSchedule[[#This Row],[Via Dep]]),60*(MBSchedule[[#This Row],[Via Dep]]-TRUNC(MBSchedule[[#This Row],[Via Dep]]))/0.6,0))</f>
        <v/>
      </c>
      <c r="L408" s="122">
        <f>IF(ISBLANK(MBSchedule[[#This Row],[Arrv.]]),"", TIME(TRUNC(MBSchedule[[#This Row],[Arrv.]]),60*(MBSchedule[[#This Row],[Arrv.]]-TRUNC(MBSchedule[[#This Row],[Arrv.]]))/0.6,0))</f>
        <v>0.54861111111111105</v>
      </c>
      <c r="M408" s="90" t="s">
        <v>92</v>
      </c>
      <c r="N408" s="90"/>
      <c r="O408" s="90" t="s">
        <v>96</v>
      </c>
      <c r="P408" s="152">
        <v>7</v>
      </c>
      <c r="Q408" s="123">
        <v>12.55</v>
      </c>
      <c r="R408" s="90"/>
      <c r="S408" s="123">
        <v>13.1</v>
      </c>
      <c r="T408" s="152"/>
      <c r="U408" s="152"/>
      <c r="V408" s="152"/>
      <c r="W408" s="153"/>
      <c r="X408" s="90"/>
      <c r="Y408" s="101"/>
      <c r="Z408" s="143" t="str" cm="1">
        <f t="array" ref="Z408">IF(
ISNUMBER(FIND("A",$B408)),
$B408 &amp; IF(ISNUMBER(FIND("A",     INDEX($B409:$B$3247,MATCH(FALSE,ISBLANK($B409:$B$3247),0)))),"", INDEX($B409:$B$3247,MATCH(FALSE,ISBLANK($B409:$B$3247),0))  ),$Z407
)</f>
        <v>GA09U6657/5902</v>
      </c>
      <c r="AA408" s="140" t="str" cm="1">
        <f t="array" ref="AA408">IF(
ISNUMBER(FIND("A",$C408)),
$C408 &amp; IF(ISNUMBER(FIND("A",     INDEX($C409:$C$3247,MATCH(FALSE,ISBLANK($C409:$C$3247),0)))),"", INDEX($C409:$C$3247,MATCH(FALSE,ISBLANK($C409:$C$3247),0))  ),$AA407
)</f>
        <v>MB 50A</v>
      </c>
      <c r="AB408" s="90" t="e">
        <f>_xlfn.IFNA(VLOOKUP(MBSchedule[[#This Row],[ow]], ETMRoutes, 3, FALSE),VLOOKUP(MBSchedule[[#This Row],[re]], ETMRoutes, 3, FALSE))</f>
        <v>#REF!</v>
      </c>
      <c r="AC40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D40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E408" s="90" t="str">
        <f>IF(ISNA(VLOOKUP(MBSchedule[[#This Row],[ow]], ETMRoutes, 3, FALSE)),IF(ISNA(VLOOKUP(MBSchedule[[#This Row],[re]], ETMRoutes, 3, FALSE)),"U","R"), "O")</f>
        <v>O</v>
      </c>
    </row>
    <row r="409" spans="1:31" ht="31.2">
      <c r="A409" s="104" t="str">
        <f t="shared" si="6"/>
        <v>MRG</v>
      </c>
      <c r="B409" s="90"/>
      <c r="C409" s="90"/>
      <c r="D409" s="140" t="str">
        <f>_xlfn.IFNA(VLOOKUP(MBSchedule[[#This Row],[From-a]],Loc2Code,2,FALSE),"")</f>
        <v>CUR</v>
      </c>
      <c r="E409" s="140" t="str">
        <f>_xlfn.IFNA(VLOOKUP(MBSchedule[[#This Row],[Via-a]],Loc2Code,2,FALSE),"")</f>
        <v/>
      </c>
      <c r="F409" s="140" t="str">
        <f>_xlfn.IFNA(VLOOKUP(MBSchedule[[#This Row],[To-a]],Loc2Code,2,FALSE),"")</f>
        <v>MRG</v>
      </c>
      <c r="G409" s="140" t="str">
        <f>_xlfn.IFNA(VLOOKUP(MBSchedule[[#This Row],[From Code]],Code2Loc,2,FALSE),"")</f>
        <v>CURCHOREM</v>
      </c>
      <c r="H409" s="140" t="str">
        <f>_xlfn.IFNA(VLOOKUP(MBSchedule[[#This Row],[Via1 Code]],Code2Loc,2,FALSE),"")</f>
        <v/>
      </c>
      <c r="I409" s="140" t="str">
        <f>_xlfn.IFNA(VLOOKUP(MBSchedule[[#This Row],[Destination Code]],Code2Loc,2,FALSE),"")</f>
        <v>MARGAO</v>
      </c>
      <c r="J409" s="122">
        <f>TIME(TRUNC(MBSchedule[[#This Row],[Dept.]]),60*(MBSchedule[[#This Row],[Dept.]]-TRUNC(MBSchedule[[#This Row],[Dept.]]))/0.6,0)</f>
        <v>0.55555555555555558</v>
      </c>
      <c r="K409" s="122" t="str">
        <f>IF(ISBLANK(MBSchedule[[#This Row],[Via Dep]]),"", TIME(TRUNC(MBSchedule[[#This Row],[Via Dep]]),60*(MBSchedule[[#This Row],[Via Dep]]-TRUNC(MBSchedule[[#This Row],[Via Dep]]))/0.6,0))</f>
        <v/>
      </c>
      <c r="L409" s="122">
        <f>IF(ISBLANK(MBSchedule[[#This Row],[Arrv.]]),"", TIME(TRUNC(MBSchedule[[#This Row],[Arrv.]]),60*(MBSchedule[[#This Row],[Arrv.]]-TRUNC(MBSchedule[[#This Row],[Arrv.]]))/0.6,0))</f>
        <v>0.58333333333333337</v>
      </c>
      <c r="M409" s="90" t="s">
        <v>96</v>
      </c>
      <c r="N409" s="90"/>
      <c r="O409" s="90" t="s">
        <v>26</v>
      </c>
      <c r="P409" s="152">
        <v>24</v>
      </c>
      <c r="Q409" s="123">
        <v>13.2</v>
      </c>
      <c r="R409" s="90"/>
      <c r="S409" s="123">
        <v>14</v>
      </c>
      <c r="T409" s="152"/>
      <c r="U409" s="152"/>
      <c r="V409" s="152"/>
      <c r="W409" s="152"/>
      <c r="X409" s="90"/>
      <c r="Y409" s="101"/>
      <c r="Z409" s="143" t="str" cm="1">
        <f t="array" ref="Z409">IF(
ISNUMBER(FIND("A",$B409)),
$B409 &amp; IF(ISNUMBER(FIND("A",     INDEX($B410:$B$3247,MATCH(FALSE,ISBLANK($B410:$B$3247),0)))),"", INDEX($B410:$B$3247,MATCH(FALSE,ISBLANK($B410:$B$3247),0))  ),$Z408
)</f>
        <v>GA09U6657/5902</v>
      </c>
      <c r="AA409" s="140" t="str" cm="1">
        <f t="array" ref="AA409">IF(
ISNUMBER(FIND("A",$C409)),
$C409 &amp; IF(ISNUMBER(FIND("A",     INDEX($C410:$C$3247,MATCH(FALSE,ISBLANK($C410:$C$3247),0)))),"", INDEX($C410:$C$3247,MATCH(FALSE,ISBLANK($C410:$C$3247),0))  ),$AA408
)</f>
        <v>MB 50A</v>
      </c>
      <c r="AB409" s="90" t="e">
        <f>_xlfn.IFNA(VLOOKUP(MBSchedule[[#This Row],[ow]], ETMRoutes, 3, FALSE),VLOOKUP(MBSchedule[[#This Row],[re]], ETMRoutes, 3, FALSE))</f>
        <v>#REF!</v>
      </c>
      <c r="AC40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D40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E409" s="90" t="str">
        <f>IF(ISNA(VLOOKUP(MBSchedule[[#This Row],[ow]], ETMRoutes, 3, FALSE)),IF(ISNA(VLOOKUP(MBSchedule[[#This Row],[re]], ETMRoutes, 3, FALSE)),"U","R"), "O")</f>
        <v>O</v>
      </c>
    </row>
    <row r="410" spans="1:31" ht="31.2">
      <c r="A410" s="104" t="str">
        <f t="shared" si="6"/>
        <v>MRG</v>
      </c>
      <c r="B410" s="90"/>
      <c r="C410" s="90"/>
      <c r="D410" s="140" t="str">
        <f>_xlfn.IFNA(VLOOKUP(MBSchedule[[#This Row],[From-a]],Loc2Code,2,FALSE),"")</f>
        <v>MRG</v>
      </c>
      <c r="E410" s="140" t="str">
        <f>_xlfn.IFNA(VLOOKUP(MBSchedule[[#This Row],[Via-a]],Loc2Code,2,FALSE),"")</f>
        <v/>
      </c>
      <c r="F410" s="140" t="str">
        <f>_xlfn.IFNA(VLOOKUP(MBSchedule[[#This Row],[To-a]],Loc2Code,2,FALSE),"")</f>
        <v>SGM</v>
      </c>
      <c r="G410" s="140" t="str">
        <f>_xlfn.IFNA(VLOOKUP(MBSchedule[[#This Row],[From Code]],Code2Loc,2,FALSE),"")</f>
        <v>MARGAO</v>
      </c>
      <c r="H410" s="140" t="str">
        <f>_xlfn.IFNA(VLOOKUP(MBSchedule[[#This Row],[Via1 Code]],Code2Loc,2,FALSE),"")</f>
        <v/>
      </c>
      <c r="I410" s="140" t="str">
        <f>_xlfn.IFNA(VLOOKUP(MBSchedule[[#This Row],[Destination Code]],Code2Loc,2,FALSE),"")</f>
        <v>SANGUEM</v>
      </c>
      <c r="J410" s="122">
        <f>TIME(TRUNC(MBSchedule[[#This Row],[Dept.]]),60*(MBSchedule[[#This Row],[Dept.]]-TRUNC(MBSchedule[[#This Row],[Dept.]]))/0.6,0)</f>
        <v>0.60069444444444442</v>
      </c>
      <c r="K410" s="122" t="str">
        <f>IF(ISBLANK(MBSchedule[[#This Row],[Via Dep]]),"", TIME(TRUNC(MBSchedule[[#This Row],[Via Dep]]),60*(MBSchedule[[#This Row],[Via Dep]]-TRUNC(MBSchedule[[#This Row],[Via Dep]]))/0.6,0))</f>
        <v/>
      </c>
      <c r="L410" s="122">
        <f>IF(ISBLANK(MBSchedule[[#This Row],[Arrv.]]),"", TIME(TRUNC(MBSchedule[[#This Row],[Arrv.]]),60*(MBSchedule[[#This Row],[Arrv.]]-TRUNC(MBSchedule[[#This Row],[Arrv.]]))/0.6,0))</f>
        <v>0.64236111111111105</v>
      </c>
      <c r="M410" s="90" t="s">
        <v>26</v>
      </c>
      <c r="N410" s="90"/>
      <c r="O410" s="90" t="s">
        <v>92</v>
      </c>
      <c r="P410" s="152">
        <v>31</v>
      </c>
      <c r="Q410" s="123">
        <v>14.25</v>
      </c>
      <c r="R410" s="90"/>
      <c r="S410" s="123">
        <v>15.25</v>
      </c>
      <c r="T410" s="152"/>
      <c r="U410" s="152"/>
      <c r="V410" s="152"/>
      <c r="W410" s="152"/>
      <c r="X410" s="90"/>
      <c r="Y410" s="101"/>
      <c r="Z410" s="143" t="str" cm="1">
        <f t="array" ref="Z410">IF(
ISNUMBER(FIND("A",$B410)),
$B410 &amp; IF(ISNUMBER(FIND("A",     INDEX($B411:$B$3247,MATCH(FALSE,ISBLANK($B411:$B$3247),0)))),"", INDEX($B411:$B$3247,MATCH(FALSE,ISBLANK($B411:$B$3247),0))  ),$Z409
)</f>
        <v>GA09U6657/5902</v>
      </c>
      <c r="AA410" s="140" t="str" cm="1">
        <f t="array" ref="AA410">IF(
ISNUMBER(FIND("A",$C410)),
$C410 &amp; IF(ISNUMBER(FIND("A",     INDEX($C411:$C$3247,MATCH(FALSE,ISBLANK($C411:$C$3247),0)))),"", INDEX($C411:$C$3247,MATCH(FALSE,ISBLANK($C411:$C$3247),0))  ),$AA409
)</f>
        <v>MB 50A</v>
      </c>
      <c r="AB410" s="90" t="e">
        <f>_xlfn.IFNA(VLOOKUP(MBSchedule[[#This Row],[ow]], ETMRoutes, 3, FALSE),VLOOKUP(MBSchedule[[#This Row],[re]], ETMRoutes, 3, FALSE))</f>
        <v>#REF!</v>
      </c>
      <c r="AC41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MRG:*:SGM-*MRG*</v>
      </c>
      <c r="AD41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MRG:*:MRG-*SGM*</v>
      </c>
      <c r="AE410" s="90" t="str">
        <f>IF(ISNA(VLOOKUP(MBSchedule[[#This Row],[ow]], ETMRoutes, 3, FALSE)),IF(ISNA(VLOOKUP(MBSchedule[[#This Row],[re]], ETMRoutes, 3, FALSE)),"U","R"), "O")</f>
        <v>O</v>
      </c>
    </row>
    <row r="411" spans="1:31" ht="31.2">
      <c r="A411" s="104" t="str">
        <f t="shared" si="6"/>
        <v>MRG</v>
      </c>
      <c r="B411" s="90"/>
      <c r="C411" s="90"/>
      <c r="D411" s="140" t="str">
        <f>_xlfn.IFNA(VLOOKUP(MBSchedule[[#This Row],[From-a]],Loc2Code,2,FALSE),"")</f>
        <v>SGM</v>
      </c>
      <c r="E411" s="140" t="str">
        <f>_xlfn.IFNA(VLOOKUP(MBSchedule[[#This Row],[Via-a]],Loc2Code,2,FALSE),"")</f>
        <v/>
      </c>
      <c r="F411" s="140" t="str">
        <f>_xlfn.IFNA(VLOOKUP(MBSchedule[[#This Row],[To-a]],Loc2Code,2,FALSE),"")</f>
        <v>CUR</v>
      </c>
      <c r="G411" s="140" t="str">
        <f>_xlfn.IFNA(VLOOKUP(MBSchedule[[#This Row],[From Code]],Code2Loc,2,FALSE),"")</f>
        <v>SANGUEM</v>
      </c>
      <c r="H411" s="140" t="str">
        <f>_xlfn.IFNA(VLOOKUP(MBSchedule[[#This Row],[Via1 Code]],Code2Loc,2,FALSE),"")</f>
        <v/>
      </c>
      <c r="I411" s="140" t="str">
        <f>_xlfn.IFNA(VLOOKUP(MBSchedule[[#This Row],[Destination Code]],Code2Loc,2,FALSE),"")</f>
        <v>CURCHOREM</v>
      </c>
      <c r="J411" s="122">
        <f>TIME(TRUNC(MBSchedule[[#This Row],[Dept.]]),60*(MBSchedule[[#This Row],[Dept.]]-TRUNC(MBSchedule[[#This Row],[Dept.]]))/0.6,0)</f>
        <v>0.70138888888888884</v>
      </c>
      <c r="K411" s="122" t="str">
        <f>IF(ISBLANK(MBSchedule[[#This Row],[Via Dep]]),"", TIME(TRUNC(MBSchedule[[#This Row],[Via Dep]]),60*(MBSchedule[[#This Row],[Via Dep]]-TRUNC(MBSchedule[[#This Row],[Via Dep]]))/0.6,0))</f>
        <v/>
      </c>
      <c r="L411" s="122">
        <f>IF(ISBLANK(MBSchedule[[#This Row],[Arrv.]]),"", TIME(TRUNC(MBSchedule[[#This Row],[Arrv.]]),60*(MBSchedule[[#This Row],[Arrv.]]-TRUNC(MBSchedule[[#This Row],[Arrv.]]))/0.6,0))</f>
        <v>0.71527777777777779</v>
      </c>
      <c r="M411" s="90" t="s">
        <v>92</v>
      </c>
      <c r="N411" s="90"/>
      <c r="O411" s="90" t="s">
        <v>96</v>
      </c>
      <c r="P411" s="152">
        <v>7</v>
      </c>
      <c r="Q411" s="123">
        <v>16.5</v>
      </c>
      <c r="R411" s="123"/>
      <c r="S411" s="123">
        <v>17.100000000000001</v>
      </c>
      <c r="T411" s="152"/>
      <c r="U411" s="152"/>
      <c r="V411" s="152"/>
      <c r="W411" s="152"/>
      <c r="X411" s="90"/>
      <c r="Y411" s="101"/>
      <c r="Z411" s="143" t="str" cm="1">
        <f t="array" ref="Z411">IF(
ISNUMBER(FIND("A",$B411)),
$B411 &amp; IF(ISNUMBER(FIND("A",     INDEX($B412:$B$3247,MATCH(FALSE,ISBLANK($B412:$B$3247),0)))),"", INDEX($B412:$B$3247,MATCH(FALSE,ISBLANK($B412:$B$3247),0))  ),$Z410
)</f>
        <v>GA09U6657/5902</v>
      </c>
      <c r="AA411" s="140" t="str" cm="1">
        <f t="array" ref="AA411">IF(
ISNUMBER(FIND("A",$C411)),
$C411 &amp; IF(ISNUMBER(FIND("A",     INDEX($C412:$C$3247,MATCH(FALSE,ISBLANK($C412:$C$3247),0)))),"", INDEX($C412:$C$3247,MATCH(FALSE,ISBLANK($C412:$C$3247),0))  ),$AA410
)</f>
        <v>MB 50A</v>
      </c>
      <c r="AB411" s="90" t="e">
        <f>_xlfn.IFNA(VLOOKUP(MBSchedule[[#This Row],[ow]], ETMRoutes, 3, FALSE),VLOOKUP(MBSchedule[[#This Row],[re]], ETMRoutes, 3, FALSE))</f>
        <v>#REF!</v>
      </c>
      <c r="AC41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D41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E411" s="90" t="str">
        <f>IF(ISNA(VLOOKUP(MBSchedule[[#This Row],[ow]], ETMRoutes, 3, FALSE)),IF(ISNA(VLOOKUP(MBSchedule[[#This Row],[re]], ETMRoutes, 3, FALSE)),"U","R"), "O")</f>
        <v>O</v>
      </c>
    </row>
    <row r="412" spans="1:31">
      <c r="A412" s="104" t="str">
        <f t="shared" si="6"/>
        <v>MRG</v>
      </c>
      <c r="B412" s="90"/>
      <c r="C412" s="90"/>
      <c r="D412" s="140" t="str">
        <f>_xlfn.IFNA(VLOOKUP(MBSchedule[[#This Row],[From-a]],Loc2Code,2,FALSE),"")</f>
        <v>CUR</v>
      </c>
      <c r="E412" s="140" t="str">
        <f>_xlfn.IFNA(VLOOKUP(MBSchedule[[#This Row],[Via-a]],Loc2Code,2,FALSE),"")</f>
        <v/>
      </c>
      <c r="F412" s="140" t="str">
        <f>_xlfn.IFNA(VLOOKUP(MBSchedule[[#This Row],[To-a]],Loc2Code,2,FALSE),"")</f>
        <v>MRG</v>
      </c>
      <c r="G412" s="140" t="str">
        <f>_xlfn.IFNA(VLOOKUP(MBSchedule[[#This Row],[From Code]],Code2Loc,2,FALSE),"")</f>
        <v>CURCHOREM</v>
      </c>
      <c r="H412" s="140" t="str">
        <f>_xlfn.IFNA(VLOOKUP(MBSchedule[[#This Row],[Via1 Code]],Code2Loc,2,FALSE),"")</f>
        <v/>
      </c>
      <c r="I412" s="140" t="str">
        <f>_xlfn.IFNA(VLOOKUP(MBSchedule[[#This Row],[Destination Code]],Code2Loc,2,FALSE),"")</f>
        <v>MARGAO</v>
      </c>
      <c r="J412" s="122">
        <f>TIME(TRUNC(MBSchedule[[#This Row],[Dept.]]),60*(MBSchedule[[#This Row],[Dept.]]-TRUNC(MBSchedule[[#This Row],[Dept.]]))/0.6,0)</f>
        <v>0.74305555555555547</v>
      </c>
      <c r="K412" s="122" t="str">
        <f>IF(ISBLANK(MBSchedule[[#This Row],[Via Dep]]),"", TIME(TRUNC(MBSchedule[[#This Row],[Via Dep]]),60*(MBSchedule[[#This Row],[Via Dep]]-TRUNC(MBSchedule[[#This Row],[Via Dep]]))/0.6,0))</f>
        <v/>
      </c>
      <c r="L412" s="122">
        <f>IF(ISBLANK(MBSchedule[[#This Row],[Arrv.]]),"", TIME(TRUNC(MBSchedule[[#This Row],[Arrv.]]),60*(MBSchedule[[#This Row],[Arrv.]]-TRUNC(MBSchedule[[#This Row],[Arrv.]]))/0.6,0))</f>
        <v>0.75</v>
      </c>
      <c r="M412" s="90" t="s">
        <v>96</v>
      </c>
      <c r="N412" s="90"/>
      <c r="O412" s="90" t="s">
        <v>26</v>
      </c>
      <c r="P412" s="152">
        <v>24</v>
      </c>
      <c r="Q412" s="123">
        <v>17.5</v>
      </c>
      <c r="R412" s="90"/>
      <c r="S412" s="123">
        <v>18</v>
      </c>
      <c r="T412" s="152"/>
      <c r="U412" s="152"/>
      <c r="V412" s="152"/>
      <c r="W412" s="152"/>
      <c r="X412" s="90"/>
      <c r="Y412" s="92" t="s">
        <v>45</v>
      </c>
      <c r="Z412" s="142" t="str" cm="1">
        <f t="array" ref="Z412">IF(
ISNUMBER(FIND("A",$B412)),
$B412 &amp; IF(ISNUMBER(FIND("A",     INDEX($B413:$B$3247,MATCH(FALSE,ISBLANK($B413:$B$3247),0)))),"", INDEX($B413:$B$3247,MATCH(FALSE,ISBLANK($B413:$B$3247),0))  ),$Z411
)</f>
        <v>GA09U6657/5902</v>
      </c>
      <c r="AA412" s="140" t="str" cm="1">
        <f t="array" ref="AA412">IF(
ISNUMBER(FIND("A",$C412)),
$C412 &amp; IF(ISNUMBER(FIND("A",     INDEX($C413:$C$3247,MATCH(FALSE,ISBLANK($C413:$C$3247),0)))),"", INDEX($C413:$C$3247,MATCH(FALSE,ISBLANK($C413:$C$3247),0))  ),$AA411
)</f>
        <v>MB 50A</v>
      </c>
      <c r="AB412" s="90" t="e">
        <f>_xlfn.IFNA(VLOOKUP(MBSchedule[[#This Row],[ow]], ETMRoutes, 3, FALSE),VLOOKUP(MBSchedule[[#This Row],[re]], ETMRoutes, 3, FALSE))</f>
        <v>#REF!</v>
      </c>
      <c r="AC41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D41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E412" s="90" t="str">
        <f>IF(ISNA(VLOOKUP(MBSchedule[[#This Row],[ow]], ETMRoutes, 3, FALSE)),IF(ISNA(VLOOKUP(MBSchedule[[#This Row],[re]], ETMRoutes, 3, FALSE)),"U","R"), "O")</f>
        <v>O</v>
      </c>
    </row>
    <row r="413" spans="1:31" ht="31.2">
      <c r="A413" s="104" t="str">
        <f t="shared" si="6"/>
        <v>MRG</v>
      </c>
      <c r="B413" s="90"/>
      <c r="C413" s="90"/>
      <c r="D413" s="140" t="str">
        <f>_xlfn.IFNA(VLOOKUP(MBSchedule[[#This Row],[From-a]],Loc2Code,2,FALSE),"")</f>
        <v>MRG</v>
      </c>
      <c r="E413" s="140" t="str">
        <f>_xlfn.IFNA(VLOOKUP(MBSchedule[[#This Row],[Via-a]],Loc2Code,2,FALSE),"")</f>
        <v/>
      </c>
      <c r="F413" s="140" t="str">
        <f>_xlfn.IFNA(VLOOKUP(MBSchedule[[#This Row],[To-a]],Loc2Code,2,FALSE),"")</f>
        <v/>
      </c>
      <c r="G413" s="140" t="str">
        <f>_xlfn.IFNA(VLOOKUP(MBSchedule[[#This Row],[From Code]],Code2Loc,2,FALSE),"")</f>
        <v>MARGAO</v>
      </c>
      <c r="H413" s="140" t="str">
        <f>_xlfn.IFNA(VLOOKUP(MBSchedule[[#This Row],[Via1 Code]],Code2Loc,2,FALSE),"")</f>
        <v/>
      </c>
      <c r="I413" s="140" t="str">
        <f>_xlfn.IFNA(VLOOKUP(MBSchedule[[#This Row],[Destination Code]],Code2Loc,2,FALSE),"")</f>
        <v/>
      </c>
      <c r="J413" s="122">
        <f>TIME(TRUNC(MBSchedule[[#This Row],[Dept.]]),60*(MBSchedule[[#This Row],[Dept.]]-TRUNC(MBSchedule[[#This Row],[Dept.]]))/0.6,0)</f>
        <v>0.76041666666666663</v>
      </c>
      <c r="K413" s="122" t="str">
        <f>IF(ISBLANK(MBSchedule[[#This Row],[Via Dep]]),"", TIME(TRUNC(MBSchedule[[#This Row],[Via Dep]]),60*(MBSchedule[[#This Row],[Via Dep]]-TRUNC(MBSchedule[[#This Row],[Via Dep]]))/0.6,0))</f>
        <v/>
      </c>
      <c r="L413" s="122">
        <f>IF(ISBLANK(MBSchedule[[#This Row],[Arrv.]]),"", TIME(TRUNC(MBSchedule[[#This Row],[Arrv.]]),60*(MBSchedule[[#This Row],[Arrv.]]-TRUNC(MBSchedule[[#This Row],[Arrv.]]))/0.6,0))</f>
        <v>0.8125</v>
      </c>
      <c r="M413" s="90" t="s">
        <v>26</v>
      </c>
      <c r="N413" s="90"/>
      <c r="O413" s="90" t="s">
        <v>218</v>
      </c>
      <c r="P413" s="152">
        <v>35</v>
      </c>
      <c r="Q413" s="123">
        <v>18.149999999999999</v>
      </c>
      <c r="R413" s="90"/>
      <c r="S413" s="123">
        <v>19.3</v>
      </c>
      <c r="T413" s="152">
        <v>1</v>
      </c>
      <c r="U413" s="152">
        <v>1</v>
      </c>
      <c r="V413" s="152"/>
      <c r="W413" s="152"/>
      <c r="X413" s="90">
        <f>SUM(P404:P413)</f>
        <v>194</v>
      </c>
      <c r="Y413" s="101" t="s">
        <v>219</v>
      </c>
      <c r="Z413" s="143" t="str" cm="1">
        <f t="array" ref="Z413">IF(
ISNUMBER(FIND("A",$B413)),
$B413 &amp; IF(ISNUMBER(FIND("A",     INDEX($B414:$B$3247,MATCH(FALSE,ISBLANK($B414:$B$3247),0)))),"", INDEX($B414:$B$3247,MATCH(FALSE,ISBLANK($B414:$B$3247),0))  ),$Z412
)</f>
        <v>GA09U6657/5902</v>
      </c>
      <c r="AA413" s="140" t="str" cm="1">
        <f t="array" ref="AA413">IF(
ISNUMBER(FIND("A",$C413)),
$C413 &amp; IF(ISNUMBER(FIND("A",     INDEX($C414:$C$3247,MATCH(FALSE,ISBLANK($C414:$C$3247),0)))),"", INDEX($C414:$C$3247,MATCH(FALSE,ISBLANK($C414:$C$3247),0))  ),$AA412
)</f>
        <v>MB 50A</v>
      </c>
      <c r="AB413" s="90" t="e">
        <f>_xlfn.IFNA(VLOOKUP(MBSchedule[[#This Row],[ow]], ETMRoutes, 3, FALSE),VLOOKUP(MBSchedule[[#This Row],[re]], ETMRoutes, 3, FALSE))</f>
        <v>#REF!</v>
      </c>
      <c r="AC41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MRG:*:-*MRG*</v>
      </c>
      <c r="AD41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MRG:*:MRG-**</v>
      </c>
      <c r="AE413" s="90" t="str">
        <f>IF(ISNA(VLOOKUP(MBSchedule[[#This Row],[ow]], ETMRoutes, 3, FALSE)),IF(ISNA(VLOOKUP(MBSchedule[[#This Row],[re]], ETMRoutes, 3, FALSE)),"U","R"), "O")</f>
        <v>O</v>
      </c>
    </row>
    <row r="414" spans="1:31">
      <c r="A414" s="104" t="str">
        <f t="shared" si="6"/>
        <v>MRG</v>
      </c>
      <c r="B414" s="90" t="s">
        <v>220</v>
      </c>
      <c r="C414" s="90" t="s">
        <v>212</v>
      </c>
      <c r="D414" s="140" t="str">
        <f>_xlfn.IFNA(VLOOKUP(MBSchedule[[#This Row],[From-a]],Loc2Code,2,FALSE),"")</f>
        <v>KVN</v>
      </c>
      <c r="E414" s="140" t="str">
        <f>_xlfn.IFNA(VLOOKUP(MBSchedule[[#This Row],[Via-a]],Loc2Code,2,FALSE),"")</f>
        <v/>
      </c>
      <c r="F414" s="140" t="str">
        <f>_xlfn.IFNA(VLOOKUP(MBSchedule[[#This Row],[To-a]],Loc2Code,2,FALSE),"")</f>
        <v>MRG</v>
      </c>
      <c r="G414" s="140" t="str">
        <f>_xlfn.IFNA(VLOOKUP(MBSchedule[[#This Row],[From Code]],Code2Loc,2,FALSE),"")</f>
        <v>KELVONA</v>
      </c>
      <c r="H414" s="140" t="str">
        <f>_xlfn.IFNA(VLOOKUP(MBSchedule[[#This Row],[Via1 Code]],Code2Loc,2,FALSE),"")</f>
        <v/>
      </c>
      <c r="I414" s="140" t="str">
        <f>_xlfn.IFNA(VLOOKUP(MBSchedule[[#This Row],[Destination Code]],Code2Loc,2,FALSE),"")</f>
        <v>MARGAO</v>
      </c>
      <c r="J414" s="122">
        <f>TIME(TRUNC(MBSchedule[[#This Row],[Dept.]]),60*(MBSchedule[[#This Row],[Dept.]]-TRUNC(MBSchedule[[#This Row],[Dept.]]))/0.6,0)</f>
        <v>0.22916666666666666</v>
      </c>
      <c r="K414" s="122" t="str">
        <f>IF(ISBLANK(MBSchedule[[#This Row],[Via Dep]]),"", TIME(TRUNC(MBSchedule[[#This Row],[Via Dep]]),60*(MBSchedule[[#This Row],[Via Dep]]-TRUNC(MBSchedule[[#This Row],[Via Dep]]))/0.6,0))</f>
        <v/>
      </c>
      <c r="L414" s="122">
        <f>IF(ISBLANK(MBSchedule[[#This Row],[Arrv.]]),"", TIME(TRUNC(MBSchedule[[#This Row],[Arrv.]]),60*(MBSchedule[[#This Row],[Arrv.]]-TRUNC(MBSchedule[[#This Row],[Arrv.]]))/0.6,0))</f>
        <v>0.27083333333333331</v>
      </c>
      <c r="M414" s="90" t="s">
        <v>222</v>
      </c>
      <c r="N414" s="90"/>
      <c r="O414" s="90" t="s">
        <v>26</v>
      </c>
      <c r="P414" s="152">
        <v>33</v>
      </c>
      <c r="Q414" s="123">
        <v>5.3</v>
      </c>
      <c r="R414" s="123"/>
      <c r="S414" s="123">
        <v>6.3</v>
      </c>
      <c r="T414" s="152"/>
      <c r="U414" s="152"/>
      <c r="V414" s="152"/>
      <c r="W414" s="152"/>
      <c r="X414" s="90"/>
      <c r="Y414" s="98"/>
      <c r="Z414" s="141" t="str" cm="1">
        <f t="array" ref="Z414">IF(
ISNUMBER(FIND("A",$B414)),
$B414 &amp; IF(ISNUMBER(FIND("A",     INDEX($B415:$B$3247,MATCH(FALSE,ISBLANK($B415:$B$3247),0)))),"", INDEX($B415:$B$3247,MATCH(FALSE,ISBLANK($B415:$B$3247),0))  ),$Z413
)</f>
        <v>GA09U0173</v>
      </c>
      <c r="AA414" s="140" t="str" cm="1">
        <f t="array" ref="AA414">IF(
ISNUMBER(FIND("A",$C414)),
$C414 &amp; IF(ISNUMBER(FIND("A",     INDEX($C415:$C$3247,MATCH(FALSE,ISBLANK($C415:$C$3247),0)))),"", INDEX($C415:$C$3247,MATCH(FALSE,ISBLANK($C415:$C$3247),0))  ),$AA413
)</f>
        <v>MB 51A</v>
      </c>
      <c r="AB414" s="90" t="e">
        <f>_xlfn.IFNA(VLOOKUP(MBSchedule[[#This Row],[ow]], ETMRoutes, 3, FALSE),VLOOKUP(MBSchedule[[#This Row],[re]], ETMRoutes, 3, FALSE))</f>
        <v>#REF!</v>
      </c>
      <c r="AC41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MRG:*:MRG-*KVN*</v>
      </c>
      <c r="AD41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MRG:*:KVN-*MRG*</v>
      </c>
      <c r="AE414" s="90" t="str">
        <f>IF(ISNA(VLOOKUP(MBSchedule[[#This Row],[ow]], ETMRoutes, 3, FALSE)),IF(ISNA(VLOOKUP(MBSchedule[[#This Row],[re]], ETMRoutes, 3, FALSE)),"U","R"), "O")</f>
        <v>O</v>
      </c>
    </row>
    <row r="415" spans="1:31">
      <c r="A415" s="104" t="str">
        <f t="shared" si="6"/>
        <v>MRG</v>
      </c>
      <c r="B415" s="90"/>
      <c r="C415" s="90"/>
      <c r="D415" s="140" t="str">
        <f>_xlfn.IFNA(VLOOKUP(MBSchedule[[#This Row],[From-a]],Loc2Code,2,FALSE),"")</f>
        <v>MRG</v>
      </c>
      <c r="E415" s="140" t="str">
        <f>_xlfn.IFNA(VLOOKUP(MBSchedule[[#This Row],[Via-a]],Loc2Code,2,FALSE),"")</f>
        <v/>
      </c>
      <c r="F415" s="140" t="str">
        <f>_xlfn.IFNA(VLOOKUP(MBSchedule[[#This Row],[To-a]],Loc2Code,2,FALSE),"")</f>
        <v>NTL</v>
      </c>
      <c r="G415" s="140" t="str">
        <f>_xlfn.IFNA(VLOOKUP(MBSchedule[[#This Row],[From Code]],Code2Loc,2,FALSE),"")</f>
        <v>MARGAO</v>
      </c>
      <c r="H415" s="140" t="str">
        <f>_xlfn.IFNA(VLOOKUP(MBSchedule[[#This Row],[Via1 Code]],Code2Loc,2,FALSE),"")</f>
        <v/>
      </c>
      <c r="I415" s="140" t="str">
        <f>_xlfn.IFNA(VLOOKUP(MBSchedule[[#This Row],[Destination Code]],Code2Loc,2,FALSE),"")</f>
        <v>NETURLIM</v>
      </c>
      <c r="J415" s="122">
        <f>TIME(TRUNC(MBSchedule[[#This Row],[Dept.]]),60*(MBSchedule[[#This Row],[Dept.]]-TRUNC(MBSchedule[[#This Row],[Dept.]]))/0.6,0)</f>
        <v>0.27430555555555552</v>
      </c>
      <c r="K415" s="122" t="str">
        <f>IF(ISBLANK(MBSchedule[[#This Row],[Via Dep]]),"", TIME(TRUNC(MBSchedule[[#This Row],[Via Dep]]),60*(MBSchedule[[#This Row],[Via Dep]]-TRUNC(MBSchedule[[#This Row],[Via Dep]]))/0.6,0))</f>
        <v/>
      </c>
      <c r="L415" s="122">
        <f>IF(ISBLANK(MBSchedule[[#This Row],[Arrv.]]),"", TIME(TRUNC(MBSchedule[[#This Row],[Arrv.]]),60*(MBSchedule[[#This Row],[Arrv.]]-TRUNC(MBSchedule[[#This Row],[Arrv.]]))/0.6,0))</f>
        <v>0.36458333333333331</v>
      </c>
      <c r="M415" s="90" t="s">
        <v>26</v>
      </c>
      <c r="N415" s="90"/>
      <c r="O415" s="90" t="s">
        <v>223</v>
      </c>
      <c r="P415" s="152">
        <v>45</v>
      </c>
      <c r="Q415" s="123">
        <v>6.35</v>
      </c>
      <c r="R415" s="90"/>
      <c r="S415" s="123">
        <v>8.4499999999999993</v>
      </c>
      <c r="T415" s="152"/>
      <c r="U415" s="152"/>
      <c r="V415" s="152"/>
      <c r="W415" s="152"/>
      <c r="X415" s="90"/>
      <c r="Y415" s="107" t="s">
        <v>355</v>
      </c>
      <c r="Z415" s="149" t="str" cm="1">
        <f t="array" ref="Z415">IF(
ISNUMBER(FIND("A",$B415)),
$B415 &amp; IF(ISNUMBER(FIND("A",     INDEX($B416:$B$3247,MATCH(FALSE,ISBLANK($B416:$B$3247),0)))),"", INDEX($B416:$B$3247,MATCH(FALSE,ISBLANK($B416:$B$3247),0))  ),$Z414
)</f>
        <v>GA09U0173</v>
      </c>
      <c r="AA415" s="140" t="str" cm="1">
        <f t="array" ref="AA415">IF(
ISNUMBER(FIND("A",$C415)),
$C415 &amp; IF(ISNUMBER(FIND("A",     INDEX($C416:$C$3247,MATCH(FALSE,ISBLANK($C416:$C$3247),0)))),"", INDEX($C416:$C$3247,MATCH(FALSE,ISBLANK($C416:$C$3247),0))  ),$AA414
)</f>
        <v>MB 51A</v>
      </c>
      <c r="AB415" s="90" t="e">
        <f>_xlfn.IFNA(VLOOKUP(MBSchedule[[#This Row],[ow]], ETMRoutes, 3, FALSE),VLOOKUP(MBSchedule[[#This Row],[re]], ETMRoutes, 3, FALSE))</f>
        <v>#REF!</v>
      </c>
      <c r="AC41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MRG:*:NTL-*MRG*</v>
      </c>
      <c r="AD41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MRG:*:MRG-*NTL*</v>
      </c>
      <c r="AE415" s="90" t="str">
        <f>IF(ISNA(VLOOKUP(MBSchedule[[#This Row],[ow]], ETMRoutes, 3, FALSE)),IF(ISNA(VLOOKUP(MBSchedule[[#This Row],[re]], ETMRoutes, 3, FALSE)),"U","R"), "O")</f>
        <v>O</v>
      </c>
    </row>
    <row r="416" spans="1:31">
      <c r="A416" s="104" t="str">
        <f t="shared" si="6"/>
        <v>MRG</v>
      </c>
      <c r="B416" s="90"/>
      <c r="C416" s="90"/>
      <c r="D416" s="140" t="str">
        <f>_xlfn.IFNA(VLOOKUP(MBSchedule[[#This Row],[From-a]],Loc2Code,2,FALSE),"")</f>
        <v>NTL</v>
      </c>
      <c r="E416" s="140" t="str">
        <f>_xlfn.IFNA(VLOOKUP(MBSchedule[[#This Row],[Via-a]],Loc2Code,2,FALSE),"")</f>
        <v/>
      </c>
      <c r="F416" s="140" t="str">
        <f>_xlfn.IFNA(VLOOKUP(MBSchedule[[#This Row],[To-a]],Loc2Code,2,FALSE),"")</f>
        <v>CUR</v>
      </c>
      <c r="G416" s="140" t="str">
        <f>_xlfn.IFNA(VLOOKUP(MBSchedule[[#This Row],[From Code]],Code2Loc,2,FALSE),"")</f>
        <v>NETURLIM</v>
      </c>
      <c r="H416" s="140" t="str">
        <f>_xlfn.IFNA(VLOOKUP(MBSchedule[[#This Row],[Via1 Code]],Code2Loc,2,FALSE),"")</f>
        <v/>
      </c>
      <c r="I416" s="140" t="str">
        <f>_xlfn.IFNA(VLOOKUP(MBSchedule[[#This Row],[Destination Code]],Code2Loc,2,FALSE),"")</f>
        <v>CURCHOREM</v>
      </c>
      <c r="J416" s="122">
        <f>TIME(TRUNC(MBSchedule[[#This Row],[Dept.]]),60*(MBSchedule[[#This Row],[Dept.]]-TRUNC(MBSchedule[[#This Row],[Dept.]]))/0.6,0)</f>
        <v>0.375</v>
      </c>
      <c r="K416" s="122" t="str">
        <f>IF(ISBLANK(MBSchedule[[#This Row],[Via Dep]]),"", TIME(TRUNC(MBSchedule[[#This Row],[Via Dep]]),60*(MBSchedule[[#This Row],[Via Dep]]-TRUNC(MBSchedule[[#This Row],[Via Dep]]))/0.6,0))</f>
        <v/>
      </c>
      <c r="L416" s="122">
        <f>IF(ISBLANK(MBSchedule[[#This Row],[Arrv.]]),"", TIME(TRUNC(MBSchedule[[#This Row],[Arrv.]]),60*(MBSchedule[[#This Row],[Arrv.]]-TRUNC(MBSchedule[[#This Row],[Arrv.]]))/0.6,0))</f>
        <v>0.4375</v>
      </c>
      <c r="M416" s="90" t="s">
        <v>223</v>
      </c>
      <c r="N416" s="90"/>
      <c r="O416" s="90" t="s">
        <v>96</v>
      </c>
      <c r="P416" s="152">
        <v>20</v>
      </c>
      <c r="Q416" s="123">
        <v>9</v>
      </c>
      <c r="R416" s="90"/>
      <c r="S416" s="123">
        <v>10.3</v>
      </c>
      <c r="T416" s="152"/>
      <c r="U416" s="152"/>
      <c r="V416" s="152"/>
      <c r="W416" s="152"/>
      <c r="X416" s="90"/>
      <c r="Y416" s="98"/>
      <c r="Z416" s="141" t="str" cm="1">
        <f t="array" ref="Z416">IF(
ISNUMBER(FIND("A",$B416)),
$B416 &amp; IF(ISNUMBER(FIND("A",     INDEX($B417:$B$3247,MATCH(FALSE,ISBLANK($B417:$B$3247),0)))),"", INDEX($B417:$B$3247,MATCH(FALSE,ISBLANK($B417:$B$3247),0))  ),$Z415
)</f>
        <v>GA09U0173</v>
      </c>
      <c r="AA416" s="140" t="str" cm="1">
        <f t="array" ref="AA416">IF(
ISNUMBER(FIND("A",$C416)),
$C416 &amp; IF(ISNUMBER(FIND("A",     INDEX($C417:$C$3247,MATCH(FALSE,ISBLANK($C417:$C$3247),0)))),"", INDEX($C417:$C$3247,MATCH(FALSE,ISBLANK($C417:$C$3247),0))  ),$AA415
)</f>
        <v>MB 51A</v>
      </c>
      <c r="AB416" s="90" t="e">
        <f>_xlfn.IFNA(VLOOKUP(MBSchedule[[#This Row],[ow]], ETMRoutes, 3, FALSE),VLOOKUP(MBSchedule[[#This Row],[re]], ETMRoutes, 3, FALSE))</f>
        <v>#REF!</v>
      </c>
      <c r="AC41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MRG:*:CUR-*NTL*</v>
      </c>
      <c r="AD41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MRG:*:NTL-*CUR*</v>
      </c>
      <c r="AE416" s="90" t="str">
        <f>IF(ISNA(VLOOKUP(MBSchedule[[#This Row],[ow]], ETMRoutes, 3, FALSE)),IF(ISNA(VLOOKUP(MBSchedule[[#This Row],[re]], ETMRoutes, 3, FALSE)),"U","R"), "O")</f>
        <v>O</v>
      </c>
    </row>
    <row r="417" spans="1:31">
      <c r="A417" s="104" t="str">
        <f t="shared" si="6"/>
        <v>MRG</v>
      </c>
      <c r="B417" s="90"/>
      <c r="C417" s="90"/>
      <c r="D417" s="140" t="str">
        <f>_xlfn.IFNA(VLOOKUP(MBSchedule[[#This Row],[From-a]],Loc2Code,2,FALSE),"")</f>
        <v>CUR</v>
      </c>
      <c r="E417" s="140" t="str">
        <f>_xlfn.IFNA(VLOOKUP(MBSchedule[[#This Row],[Via-a]],Loc2Code,2,FALSE),"")</f>
        <v/>
      </c>
      <c r="F417" s="140" t="str">
        <f>_xlfn.IFNA(VLOOKUP(MBSchedule[[#This Row],[To-a]],Loc2Code,2,FALSE),"")</f>
        <v>NTL</v>
      </c>
      <c r="G417" s="140" t="str">
        <f>_xlfn.IFNA(VLOOKUP(MBSchedule[[#This Row],[From Code]],Code2Loc,2,FALSE),"")</f>
        <v>CURCHOREM</v>
      </c>
      <c r="H417" s="140" t="str">
        <f>_xlfn.IFNA(VLOOKUP(MBSchedule[[#This Row],[Via1 Code]],Code2Loc,2,FALSE),"")</f>
        <v/>
      </c>
      <c r="I417" s="140" t="str">
        <f>_xlfn.IFNA(VLOOKUP(MBSchedule[[#This Row],[Destination Code]],Code2Loc,2,FALSE),"")</f>
        <v>NETURLIM</v>
      </c>
      <c r="J417" s="122">
        <f>TIME(TRUNC(MBSchedule[[#This Row],[Dept.]]),60*(MBSchedule[[#This Row],[Dept.]]-TRUNC(MBSchedule[[#This Row],[Dept.]]))/0.6,0)</f>
        <v>0.47569444444444442</v>
      </c>
      <c r="K417" s="122" t="str">
        <f>IF(ISBLANK(MBSchedule[[#This Row],[Via Dep]]),"", TIME(TRUNC(MBSchedule[[#This Row],[Via Dep]]),60*(MBSchedule[[#This Row],[Via Dep]]-TRUNC(MBSchedule[[#This Row],[Via Dep]]))/0.6,0))</f>
        <v/>
      </c>
      <c r="L417" s="122">
        <f>IF(ISBLANK(MBSchedule[[#This Row],[Arrv.]]),"", TIME(TRUNC(MBSchedule[[#This Row],[Arrv.]]),60*(MBSchedule[[#This Row],[Arrv.]]-TRUNC(MBSchedule[[#This Row],[Arrv.]]))/0.6,0))</f>
        <v>0.52083333333333337</v>
      </c>
      <c r="M417" s="90" t="s">
        <v>96</v>
      </c>
      <c r="N417" s="90"/>
      <c r="O417" s="90" t="s">
        <v>223</v>
      </c>
      <c r="P417" s="152">
        <v>20</v>
      </c>
      <c r="Q417" s="123">
        <v>11.25</v>
      </c>
      <c r="R417" s="90"/>
      <c r="S417" s="123">
        <v>12.3</v>
      </c>
      <c r="T417" s="152"/>
      <c r="U417" s="152"/>
      <c r="V417" s="152"/>
      <c r="W417" s="152"/>
      <c r="X417" s="90"/>
      <c r="Y417" s="107" t="s">
        <v>355</v>
      </c>
      <c r="Z417" s="149" t="str" cm="1">
        <f t="array" ref="Z417">IF(
ISNUMBER(FIND("A",$B417)),
$B417 &amp; IF(ISNUMBER(FIND("A",     INDEX($B418:$B$3247,MATCH(FALSE,ISBLANK($B418:$B$3247),0)))),"", INDEX($B418:$B$3247,MATCH(FALSE,ISBLANK($B418:$B$3247),0))  ),$Z416
)</f>
        <v>GA09U0173</v>
      </c>
      <c r="AA417" s="140" t="str" cm="1">
        <f t="array" ref="AA417">IF(
ISNUMBER(FIND("A",$C417)),
$C417 &amp; IF(ISNUMBER(FIND("A",     INDEX($C418:$C$3247,MATCH(FALSE,ISBLANK($C418:$C$3247),0)))),"", INDEX($C418:$C$3247,MATCH(FALSE,ISBLANK($C418:$C$3247),0))  ),$AA416
)</f>
        <v>MB 51A</v>
      </c>
      <c r="AB417" s="90" t="e">
        <f>_xlfn.IFNA(VLOOKUP(MBSchedule[[#This Row],[ow]], ETMRoutes, 3, FALSE),VLOOKUP(MBSchedule[[#This Row],[re]], ETMRoutes, 3, FALSE))</f>
        <v>#REF!</v>
      </c>
      <c r="AC41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MRG:*:NTL-*CUR*</v>
      </c>
      <c r="AD41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MRG:*:CUR-*NTL*</v>
      </c>
      <c r="AE417" s="90" t="str">
        <f>IF(ISNA(VLOOKUP(MBSchedule[[#This Row],[ow]], ETMRoutes, 3, FALSE)),IF(ISNA(VLOOKUP(MBSchedule[[#This Row],[re]], ETMRoutes, 3, FALSE)),"U","R"), "O")</f>
        <v>O</v>
      </c>
    </row>
    <row r="418" spans="1:31">
      <c r="A418" s="104" t="str">
        <f t="shared" si="6"/>
        <v>MRG</v>
      </c>
      <c r="B418" s="90"/>
      <c r="C418" s="90"/>
      <c r="D418" s="140" t="str">
        <f>_xlfn.IFNA(VLOOKUP(MBSchedule[[#This Row],[From-a]],Loc2Code,2,FALSE),"")</f>
        <v>NTL</v>
      </c>
      <c r="E418" s="140" t="str">
        <f>_xlfn.IFNA(VLOOKUP(MBSchedule[[#This Row],[Via-a]],Loc2Code,2,FALSE),"")</f>
        <v/>
      </c>
      <c r="F418" s="140" t="str">
        <f>_xlfn.IFNA(VLOOKUP(MBSchedule[[#This Row],[To-a]],Loc2Code,2,FALSE),"")</f>
        <v>CUR</v>
      </c>
      <c r="G418" s="140" t="str">
        <f>_xlfn.IFNA(VLOOKUP(MBSchedule[[#This Row],[From Code]],Code2Loc,2,FALSE),"")</f>
        <v>NETURLIM</v>
      </c>
      <c r="H418" s="140" t="str">
        <f>_xlfn.IFNA(VLOOKUP(MBSchedule[[#This Row],[Via1 Code]],Code2Loc,2,FALSE),"")</f>
        <v/>
      </c>
      <c r="I418" s="140" t="str">
        <f>_xlfn.IFNA(VLOOKUP(MBSchedule[[#This Row],[Destination Code]],Code2Loc,2,FALSE),"")</f>
        <v>CURCHOREM</v>
      </c>
      <c r="J418" s="122">
        <f>TIME(TRUNC(MBSchedule[[#This Row],[Dept.]]),60*(MBSchedule[[#This Row],[Dept.]]-TRUNC(MBSchedule[[#This Row],[Dept.]]))/0.6,0)</f>
        <v>0.55555555555555558</v>
      </c>
      <c r="K418" s="122" t="str">
        <f>IF(ISBLANK(MBSchedule[[#This Row],[Via Dep]]),"", TIME(TRUNC(MBSchedule[[#This Row],[Via Dep]]),60*(MBSchedule[[#This Row],[Via Dep]]-TRUNC(MBSchedule[[#This Row],[Via Dep]]))/0.6,0))</f>
        <v/>
      </c>
      <c r="L418" s="122">
        <f>IF(ISBLANK(MBSchedule[[#This Row],[Arrv.]]),"", TIME(TRUNC(MBSchedule[[#This Row],[Arrv.]]),60*(MBSchedule[[#This Row],[Arrv.]]-TRUNC(MBSchedule[[#This Row],[Arrv.]]))/0.6,0))</f>
        <v>0.59722222222222221</v>
      </c>
      <c r="M418" s="90" t="s">
        <v>223</v>
      </c>
      <c r="N418" s="90"/>
      <c r="O418" s="90" t="s">
        <v>96</v>
      </c>
      <c r="P418" s="152">
        <v>20</v>
      </c>
      <c r="Q418" s="123">
        <v>13.2</v>
      </c>
      <c r="R418" s="90"/>
      <c r="S418" s="123">
        <v>14.2</v>
      </c>
      <c r="T418" s="152"/>
      <c r="U418" s="152"/>
      <c r="V418" s="152"/>
      <c r="W418" s="153"/>
      <c r="X418" s="90"/>
      <c r="Y418" s="101"/>
      <c r="Z418" s="143" t="str" cm="1">
        <f t="array" ref="Z418">IF(
ISNUMBER(FIND("A",$B418)),
$B418 &amp; IF(ISNUMBER(FIND("A",     INDEX($B419:$B$3247,MATCH(FALSE,ISBLANK($B419:$B$3247),0)))),"", INDEX($B419:$B$3247,MATCH(FALSE,ISBLANK($B419:$B$3247),0))  ),$Z417
)</f>
        <v>GA09U0173</v>
      </c>
      <c r="AA418" s="140" t="str" cm="1">
        <f t="array" ref="AA418">IF(
ISNUMBER(FIND("A",$C418)),
$C418 &amp; IF(ISNUMBER(FIND("A",     INDEX($C419:$C$3247,MATCH(FALSE,ISBLANK($C419:$C$3247),0)))),"", INDEX($C419:$C$3247,MATCH(FALSE,ISBLANK($C419:$C$3247),0))  ),$AA417
)</f>
        <v>MB 51A</v>
      </c>
      <c r="AB418" s="90" t="e">
        <f>_xlfn.IFNA(VLOOKUP(MBSchedule[[#This Row],[ow]], ETMRoutes, 3, FALSE),VLOOKUP(MBSchedule[[#This Row],[re]], ETMRoutes, 3, FALSE))</f>
        <v>#REF!</v>
      </c>
      <c r="AC41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MRG:*:CUR-*NTL*</v>
      </c>
      <c r="AD41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MRG:*:NTL-*CUR*</v>
      </c>
      <c r="AE418" s="90" t="str">
        <f>IF(ISNA(VLOOKUP(MBSchedule[[#This Row],[ow]], ETMRoutes, 3, FALSE)),IF(ISNA(VLOOKUP(MBSchedule[[#This Row],[re]], ETMRoutes, 3, FALSE)),"U","R"), "O")</f>
        <v>O</v>
      </c>
    </row>
    <row r="419" spans="1:31">
      <c r="A419" s="104" t="str">
        <f t="shared" si="6"/>
        <v>MRG</v>
      </c>
      <c r="B419" s="90"/>
      <c r="C419" s="90"/>
      <c r="D419" s="140" t="str">
        <f>_xlfn.IFNA(VLOOKUP(MBSchedule[[#This Row],[From-a]],Loc2Code,2,FALSE),"")</f>
        <v>CUR</v>
      </c>
      <c r="E419" s="140" t="str">
        <f>_xlfn.IFNA(VLOOKUP(MBSchedule[[#This Row],[Via-a]],Loc2Code,2,FALSE),"")</f>
        <v/>
      </c>
      <c r="F419" s="140" t="str">
        <f>_xlfn.IFNA(VLOOKUP(MBSchedule[[#This Row],[To-a]],Loc2Code,2,FALSE),"")</f>
        <v>NTL</v>
      </c>
      <c r="G419" s="140" t="str">
        <f>_xlfn.IFNA(VLOOKUP(MBSchedule[[#This Row],[From Code]],Code2Loc,2,FALSE),"")</f>
        <v>CURCHOREM</v>
      </c>
      <c r="H419" s="140" t="str">
        <f>_xlfn.IFNA(VLOOKUP(MBSchedule[[#This Row],[Via1 Code]],Code2Loc,2,FALSE),"")</f>
        <v/>
      </c>
      <c r="I419" s="140" t="str">
        <f>_xlfn.IFNA(VLOOKUP(MBSchedule[[#This Row],[Destination Code]],Code2Loc,2,FALSE),"")</f>
        <v>NETURLIM</v>
      </c>
      <c r="J419" s="122">
        <f>TIME(TRUNC(MBSchedule[[#This Row],[Dept.]]),60*(MBSchedule[[#This Row],[Dept.]]-TRUNC(MBSchedule[[#This Row],[Dept.]]))/0.6,0)</f>
        <v>0.625</v>
      </c>
      <c r="K419" s="122" t="str">
        <f>IF(ISBLANK(MBSchedule[[#This Row],[Via Dep]]),"", TIME(TRUNC(MBSchedule[[#This Row],[Via Dep]]),60*(MBSchedule[[#This Row],[Via Dep]]-TRUNC(MBSchedule[[#This Row],[Via Dep]]))/0.6,0))</f>
        <v/>
      </c>
      <c r="L419" s="122">
        <f>IF(ISBLANK(MBSchedule[[#This Row],[Arrv.]]),"", TIME(TRUNC(MBSchedule[[#This Row],[Arrv.]]),60*(MBSchedule[[#This Row],[Arrv.]]-TRUNC(MBSchedule[[#This Row],[Arrv.]]))/0.6,0))</f>
        <v>0.66666666666666663</v>
      </c>
      <c r="M419" s="90" t="s">
        <v>96</v>
      </c>
      <c r="N419" s="90"/>
      <c r="O419" s="90" t="s">
        <v>223</v>
      </c>
      <c r="P419" s="152">
        <v>20</v>
      </c>
      <c r="Q419" s="123">
        <v>15</v>
      </c>
      <c r="R419" s="90"/>
      <c r="S419" s="123">
        <v>16</v>
      </c>
      <c r="T419" s="152"/>
      <c r="U419" s="152"/>
      <c r="V419" s="152"/>
      <c r="W419" s="152"/>
      <c r="X419" s="90"/>
      <c r="Y419" s="101"/>
      <c r="Z419" s="143" t="str" cm="1">
        <f t="array" ref="Z419">IF(
ISNUMBER(FIND("A",$B419)),
$B419 &amp; IF(ISNUMBER(FIND("A",     INDEX($B420:$B$3247,MATCH(FALSE,ISBLANK($B420:$B$3247),0)))),"", INDEX($B420:$B$3247,MATCH(FALSE,ISBLANK($B420:$B$3247),0))  ),$Z418
)</f>
        <v>GA09U0173</v>
      </c>
      <c r="AA419" s="140" t="str" cm="1">
        <f t="array" ref="AA419">IF(
ISNUMBER(FIND("A",$C419)),
$C419 &amp; IF(ISNUMBER(FIND("A",     INDEX($C420:$C$3247,MATCH(FALSE,ISBLANK($C420:$C$3247),0)))),"", INDEX($C420:$C$3247,MATCH(FALSE,ISBLANK($C420:$C$3247),0))  ),$AA418
)</f>
        <v>MB 51A</v>
      </c>
      <c r="AB419" s="90" t="e">
        <f>_xlfn.IFNA(VLOOKUP(MBSchedule[[#This Row],[ow]], ETMRoutes, 3, FALSE),VLOOKUP(MBSchedule[[#This Row],[re]], ETMRoutes, 3, FALSE))</f>
        <v>#REF!</v>
      </c>
      <c r="AC41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MRG:*:NTL-*CUR*</v>
      </c>
      <c r="AD41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MRG:*:CUR-*NTL*</v>
      </c>
      <c r="AE419" s="90" t="str">
        <f>IF(ISNA(VLOOKUP(MBSchedule[[#This Row],[ow]], ETMRoutes, 3, FALSE)),IF(ISNA(VLOOKUP(MBSchedule[[#This Row],[re]], ETMRoutes, 3, FALSE)),"U","R"), "O")</f>
        <v>O</v>
      </c>
    </row>
    <row r="420" spans="1:31">
      <c r="A420" s="104" t="str">
        <f t="shared" si="6"/>
        <v>MRG</v>
      </c>
      <c r="B420" s="90"/>
      <c r="C420" s="90"/>
      <c r="D420" s="140" t="str">
        <f>_xlfn.IFNA(VLOOKUP(MBSchedule[[#This Row],[From-a]],Loc2Code,2,FALSE),"")</f>
        <v>NTL</v>
      </c>
      <c r="E420" s="140" t="str">
        <f>_xlfn.IFNA(VLOOKUP(MBSchedule[[#This Row],[Via-a]],Loc2Code,2,FALSE),"")</f>
        <v/>
      </c>
      <c r="F420" s="140" t="str">
        <f>_xlfn.IFNA(VLOOKUP(MBSchedule[[#This Row],[To-a]],Loc2Code,2,FALSE),"")</f>
        <v>MRG</v>
      </c>
      <c r="G420" s="140" t="str">
        <f>_xlfn.IFNA(VLOOKUP(MBSchedule[[#This Row],[From Code]],Code2Loc,2,FALSE),"")</f>
        <v>NETURLIM</v>
      </c>
      <c r="H420" s="140" t="str">
        <f>_xlfn.IFNA(VLOOKUP(MBSchedule[[#This Row],[Via1 Code]],Code2Loc,2,FALSE),"")</f>
        <v/>
      </c>
      <c r="I420" s="140" t="str">
        <f>_xlfn.IFNA(VLOOKUP(MBSchedule[[#This Row],[Destination Code]],Code2Loc,2,FALSE),"")</f>
        <v>MARGAO</v>
      </c>
      <c r="J420" s="122">
        <f>TIME(TRUNC(MBSchedule[[#This Row],[Dept.]]),60*(MBSchedule[[#This Row],[Dept.]]-TRUNC(MBSchedule[[#This Row],[Dept.]]))/0.6,0)</f>
        <v>0.6875</v>
      </c>
      <c r="K420" s="122" t="str">
        <f>IF(ISBLANK(MBSchedule[[#This Row],[Via Dep]]),"", TIME(TRUNC(MBSchedule[[#This Row],[Via Dep]]),60*(MBSchedule[[#This Row],[Via Dep]]-TRUNC(MBSchedule[[#This Row],[Via Dep]]))/0.6,0))</f>
        <v/>
      </c>
      <c r="L420" s="122">
        <f>IF(ISBLANK(MBSchedule[[#This Row],[Arrv.]]),"", TIME(TRUNC(MBSchedule[[#This Row],[Arrv.]]),60*(MBSchedule[[#This Row],[Arrv.]]-TRUNC(MBSchedule[[#This Row],[Arrv.]]))/0.6,0))</f>
        <v>0.75</v>
      </c>
      <c r="M420" s="90" t="s">
        <v>223</v>
      </c>
      <c r="N420" s="90"/>
      <c r="O420" s="90" t="s">
        <v>26</v>
      </c>
      <c r="P420" s="152">
        <v>45</v>
      </c>
      <c r="Q420" s="123">
        <v>16.3</v>
      </c>
      <c r="R420" s="90"/>
      <c r="S420" s="123">
        <v>18</v>
      </c>
      <c r="T420" s="152"/>
      <c r="U420" s="152"/>
      <c r="V420" s="152"/>
      <c r="W420" s="152"/>
      <c r="X420" s="90"/>
      <c r="Y420" s="92" t="s">
        <v>45</v>
      </c>
      <c r="Z420" s="142" t="str" cm="1">
        <f t="array" ref="Z420">IF(
ISNUMBER(FIND("A",$B420)),
$B420 &amp; IF(ISNUMBER(FIND("A",     INDEX($B421:$B$3247,MATCH(FALSE,ISBLANK($B421:$B$3247),0)))),"", INDEX($B421:$B$3247,MATCH(FALSE,ISBLANK($B421:$B$3247),0))  ),$Z419
)</f>
        <v>GA09U0173</v>
      </c>
      <c r="AA420" s="140" t="str" cm="1">
        <f t="array" ref="AA420">IF(
ISNUMBER(FIND("A",$C420)),
$C420 &amp; IF(ISNUMBER(FIND("A",     INDEX($C421:$C$3247,MATCH(FALSE,ISBLANK($C421:$C$3247),0)))),"", INDEX($C421:$C$3247,MATCH(FALSE,ISBLANK($C421:$C$3247),0))  ),$AA419
)</f>
        <v>MB 51A</v>
      </c>
      <c r="AB420" s="90" t="e">
        <f>_xlfn.IFNA(VLOOKUP(MBSchedule[[#This Row],[ow]], ETMRoutes, 3, FALSE),VLOOKUP(MBSchedule[[#This Row],[re]], ETMRoutes, 3, FALSE))</f>
        <v>#REF!</v>
      </c>
      <c r="AC42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MRG:*:MRG-*NTL*</v>
      </c>
      <c r="AD42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MRG:*:NTL-*MRG*</v>
      </c>
      <c r="AE420" s="90" t="str">
        <f>IF(ISNA(VLOOKUP(MBSchedule[[#This Row],[ow]], ETMRoutes, 3, FALSE)),IF(ISNA(VLOOKUP(MBSchedule[[#This Row],[re]], ETMRoutes, 3, FALSE)),"U","R"), "O")</f>
        <v>O</v>
      </c>
    </row>
    <row r="421" spans="1:31">
      <c r="A421" s="104" t="str">
        <f t="shared" si="6"/>
        <v>MRG</v>
      </c>
      <c r="B421" s="90"/>
      <c r="C421" s="90"/>
      <c r="D421" s="140" t="str">
        <f>_xlfn.IFNA(VLOOKUP(MBSchedule[[#This Row],[From-a]],Loc2Code,2,FALSE),"")</f>
        <v>MRG</v>
      </c>
      <c r="E421" s="140" t="str">
        <f>_xlfn.IFNA(VLOOKUP(MBSchedule[[#This Row],[Via-a]],Loc2Code,2,FALSE),"")</f>
        <v/>
      </c>
      <c r="F421" s="140" t="str">
        <f>_xlfn.IFNA(VLOOKUP(MBSchedule[[#This Row],[To-a]],Loc2Code,2,FALSE),"")</f>
        <v>KVN</v>
      </c>
      <c r="G421" s="140" t="str">
        <f>_xlfn.IFNA(VLOOKUP(MBSchedule[[#This Row],[From Code]],Code2Loc,2,FALSE),"")</f>
        <v>MARGAO</v>
      </c>
      <c r="H421" s="140" t="str">
        <f>_xlfn.IFNA(VLOOKUP(MBSchedule[[#This Row],[Via1 Code]],Code2Loc,2,FALSE),"")</f>
        <v/>
      </c>
      <c r="I421" s="140" t="str">
        <f>_xlfn.IFNA(VLOOKUP(MBSchedule[[#This Row],[Destination Code]],Code2Loc,2,FALSE),"")</f>
        <v>KELVONA</v>
      </c>
      <c r="J421" s="122">
        <f>TIME(TRUNC(MBSchedule[[#This Row],[Dept.]]),60*(MBSchedule[[#This Row],[Dept.]]-TRUNC(MBSchedule[[#This Row],[Dept.]]))/0.6,0)</f>
        <v>0.77083333333333337</v>
      </c>
      <c r="K421" s="122" t="str">
        <f>IF(ISBLANK(MBSchedule[[#This Row],[Via Dep]]),"", TIME(TRUNC(MBSchedule[[#This Row],[Via Dep]]),60*(MBSchedule[[#This Row],[Via Dep]]-TRUNC(MBSchedule[[#This Row],[Via Dep]]))/0.6,0))</f>
        <v/>
      </c>
      <c r="L421" s="122">
        <f>IF(ISBLANK(MBSchedule[[#This Row],[Arrv.]]),"", TIME(TRUNC(MBSchedule[[#This Row],[Arrv.]]),60*(MBSchedule[[#This Row],[Arrv.]]-TRUNC(MBSchedule[[#This Row],[Arrv.]]))/0.6,0))</f>
        <v>0.80208333333333337</v>
      </c>
      <c r="M421" s="90" t="s">
        <v>26</v>
      </c>
      <c r="N421" s="90"/>
      <c r="O421" s="90" t="s">
        <v>222</v>
      </c>
      <c r="P421" s="152">
        <v>33</v>
      </c>
      <c r="Q421" s="123">
        <v>18.3</v>
      </c>
      <c r="R421" s="123"/>
      <c r="S421" s="123">
        <v>19.149999999999999</v>
      </c>
      <c r="T421" s="152">
        <v>1</v>
      </c>
      <c r="U421" s="152">
        <v>1</v>
      </c>
      <c r="V421" s="152"/>
      <c r="W421" s="152"/>
      <c r="X421" s="90">
        <f>SUM(P414:P421)</f>
        <v>236</v>
      </c>
      <c r="Y421" s="101"/>
      <c r="Z421" s="143" t="str" cm="1">
        <f t="array" ref="Z421">IF(
ISNUMBER(FIND("A",$B421)),
$B421 &amp; IF(ISNUMBER(FIND("A",     INDEX($B422:$B$3247,MATCH(FALSE,ISBLANK($B422:$B$3247),0)))),"", INDEX($B422:$B$3247,MATCH(FALSE,ISBLANK($B422:$B$3247),0))  ),$Z420
)</f>
        <v>GA09U0173</v>
      </c>
      <c r="AA421" s="140" t="str" cm="1">
        <f t="array" ref="AA421">IF(
ISNUMBER(FIND("A",$C421)),
$C421 &amp; IF(ISNUMBER(FIND("A",     INDEX($C422:$C$3247,MATCH(FALSE,ISBLANK($C422:$C$3247),0)))),"", INDEX($C422:$C$3247,MATCH(FALSE,ISBLANK($C422:$C$3247),0))  ),$AA420
)</f>
        <v>MB 51A</v>
      </c>
      <c r="AB421" s="90" t="e">
        <f>_xlfn.IFNA(VLOOKUP(MBSchedule[[#This Row],[ow]], ETMRoutes, 3, FALSE),VLOOKUP(MBSchedule[[#This Row],[re]], ETMRoutes, 3, FALSE))</f>
        <v>#REF!</v>
      </c>
      <c r="AC42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MRG:*:KVN-*MRG*</v>
      </c>
      <c r="AD42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MRG:*:MRG-*KVN*</v>
      </c>
      <c r="AE421" s="90" t="str">
        <f>IF(ISNA(VLOOKUP(MBSchedule[[#This Row],[ow]], ETMRoutes, 3, FALSE)),IF(ISNA(VLOOKUP(MBSchedule[[#This Row],[re]], ETMRoutes, 3, FALSE)),"U","R"), "O")</f>
        <v>O</v>
      </c>
    </row>
    <row r="422" spans="1:31">
      <c r="A422" s="104" t="str">
        <f t="shared" si="6"/>
        <v>MRG</v>
      </c>
      <c r="B422" s="90" t="s">
        <v>352</v>
      </c>
      <c r="C422" s="90" t="s">
        <v>217</v>
      </c>
      <c r="D422" s="140" t="str">
        <f>_xlfn.IFNA(VLOOKUP(MBSchedule[[#This Row],[From-a]],Loc2Code,2,FALSE),"")</f>
        <v/>
      </c>
      <c r="E422" s="140" t="str">
        <f>_xlfn.IFNA(VLOOKUP(MBSchedule[[#This Row],[Via-a]],Loc2Code,2,FALSE),"")</f>
        <v/>
      </c>
      <c r="F422" s="140" t="str">
        <f>_xlfn.IFNA(VLOOKUP(MBSchedule[[#This Row],[To-a]],Loc2Code,2,FALSE),"")</f>
        <v/>
      </c>
      <c r="G422" s="140" t="str">
        <f>_xlfn.IFNA(VLOOKUP(MBSchedule[[#This Row],[From Code]],Code2Loc,2,FALSE),"")</f>
        <v/>
      </c>
      <c r="H422" s="140" t="str">
        <f>_xlfn.IFNA(VLOOKUP(MBSchedule[[#This Row],[Via1 Code]],Code2Loc,2,FALSE),"")</f>
        <v/>
      </c>
      <c r="I422" s="140" t="str">
        <f>_xlfn.IFNA(VLOOKUP(MBSchedule[[#This Row],[Destination Code]],Code2Loc,2,FALSE),"")</f>
        <v/>
      </c>
      <c r="J422" s="122">
        <f>TIME(TRUNC(MBSchedule[[#This Row],[Dept.]]),60*(MBSchedule[[#This Row],[Dept.]]-TRUNC(MBSchedule[[#This Row],[Dept.]]))/0.6,0)</f>
        <v>0</v>
      </c>
      <c r="K422" s="122" t="str">
        <f>IF(ISBLANK(MBSchedule[[#This Row],[Via Dep]]),"", TIME(TRUNC(MBSchedule[[#This Row],[Via Dep]]),60*(MBSchedule[[#This Row],[Via Dep]]-TRUNC(MBSchedule[[#This Row],[Via Dep]]))/0.6,0))</f>
        <v/>
      </c>
      <c r="L422" s="122" t="str">
        <f>IF(ISBLANK(MBSchedule[[#This Row],[Arrv.]]),"", TIME(TRUNC(MBSchedule[[#This Row],[Arrv.]]),60*(MBSchedule[[#This Row],[Arrv.]]-TRUNC(MBSchedule[[#This Row],[Arrv.]]))/0.6,0))</f>
        <v/>
      </c>
      <c r="M422" s="90"/>
      <c r="N422" s="90"/>
      <c r="O422" s="90"/>
      <c r="P422" s="152"/>
      <c r="Q422" s="123"/>
      <c r="R422" s="123"/>
      <c r="S422" s="123"/>
      <c r="T422" s="152"/>
      <c r="U422" s="152"/>
      <c r="V422" s="152"/>
      <c r="W422" s="152"/>
      <c r="X422" s="90"/>
      <c r="Y422" s="98"/>
      <c r="Z422" s="141" t="e" cm="1">
        <f t="array" ref="Z422">IF(
ISNUMBER(FIND("A",$B422)),
$B422 &amp; IF(ISNUMBER(FIND("A",     INDEX($B423:$B$3247,MATCH(FALSE,ISBLANK($B423:$B$3247),0)))),"", INDEX($B423:$B$3247,MATCH(FALSE,ISBLANK($B423:$B$3247),0))  ),$Z421
)</f>
        <v>#N/A</v>
      </c>
      <c r="AA422" s="140" t="e" cm="1">
        <f t="array" ref="AA422">IF(
ISNUMBER(FIND("A",$C422)),
$C422 &amp; IF(ISNUMBER(FIND("A",     INDEX($C423:$C$3247,MATCH(FALSE,ISBLANK($C423:$C$3247),0)))),"", INDEX($C423:$C$3247,MATCH(FALSE,ISBLANK($C423:$C$3247),0))  ),$AA421
)</f>
        <v>#N/A</v>
      </c>
      <c r="AB422" s="90" t="e">
        <f>_xlfn.IFNA(VLOOKUP(MBSchedule[[#This Row],[ow]], ETMRoutes, 3, FALSE),VLOOKUP(MBSchedule[[#This Row],[re]], ETMRoutes, 3, FALSE))</f>
        <v>#REF!</v>
      </c>
      <c r="AC42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D42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E422" s="90" t="str">
        <f>IF(ISNA(VLOOKUP(MBSchedule[[#This Row],[ow]], ETMRoutes, 3, FALSE)),IF(ISNA(VLOOKUP(MBSchedule[[#This Row],[re]], ETMRoutes, 3, FALSE)),"U","R"), "O")</f>
        <v>O</v>
      </c>
    </row>
    <row r="423" spans="1:31">
      <c r="A423" s="104" t="str">
        <f t="shared" si="6"/>
        <v>MRG</v>
      </c>
      <c r="B423" s="90"/>
      <c r="C423" s="90"/>
      <c r="D423" s="140" t="str">
        <f>_xlfn.IFNA(VLOOKUP(MBSchedule[[#This Row],[From-a]],Loc2Code,2,FALSE),"")</f>
        <v/>
      </c>
      <c r="E423" s="140" t="str">
        <f>_xlfn.IFNA(VLOOKUP(MBSchedule[[#This Row],[Via-a]],Loc2Code,2,FALSE),"")</f>
        <v/>
      </c>
      <c r="F423" s="140" t="str">
        <f>_xlfn.IFNA(VLOOKUP(MBSchedule[[#This Row],[To-a]],Loc2Code,2,FALSE),"")</f>
        <v/>
      </c>
      <c r="G423" s="140" t="str">
        <f>_xlfn.IFNA(VLOOKUP(MBSchedule[[#This Row],[From Code]],Code2Loc,2,FALSE),"")</f>
        <v/>
      </c>
      <c r="H423" s="140" t="str">
        <f>_xlfn.IFNA(VLOOKUP(MBSchedule[[#This Row],[Via1 Code]],Code2Loc,2,FALSE),"")</f>
        <v/>
      </c>
      <c r="I423" s="140" t="str">
        <f>_xlfn.IFNA(VLOOKUP(MBSchedule[[#This Row],[Destination Code]],Code2Loc,2,FALSE),"")</f>
        <v/>
      </c>
      <c r="J423" s="122">
        <f>TIME(TRUNC(MBSchedule[[#This Row],[Dept.]]),60*(MBSchedule[[#This Row],[Dept.]]-TRUNC(MBSchedule[[#This Row],[Dept.]]))/0.6,0)</f>
        <v>0</v>
      </c>
      <c r="K423" s="122" t="str">
        <f>IF(ISBLANK(MBSchedule[[#This Row],[Via Dep]]),"", TIME(TRUNC(MBSchedule[[#This Row],[Via Dep]]),60*(MBSchedule[[#This Row],[Via Dep]]-TRUNC(MBSchedule[[#This Row],[Via Dep]]))/0.6,0))</f>
        <v/>
      </c>
      <c r="L423" s="122" t="str">
        <f>IF(ISBLANK(MBSchedule[[#This Row],[Arrv.]]),"", TIME(TRUNC(MBSchedule[[#This Row],[Arrv.]]),60*(MBSchedule[[#This Row],[Arrv.]]-TRUNC(MBSchedule[[#This Row],[Arrv.]]))/0.6,0))</f>
        <v/>
      </c>
      <c r="M423" s="90"/>
      <c r="N423" s="90"/>
      <c r="O423" s="90"/>
      <c r="P423" s="152"/>
      <c r="Q423" s="123"/>
      <c r="R423" s="90"/>
      <c r="S423" s="123"/>
      <c r="T423" s="152"/>
      <c r="U423" s="152"/>
      <c r="V423" s="152"/>
      <c r="W423" s="152"/>
      <c r="X423" s="90"/>
      <c r="Y423" s="98"/>
      <c r="Z423" s="141" t="e" cm="1">
        <f t="array" ref="Z423">IF(
ISNUMBER(FIND("A",$B423)),
$B423 &amp; IF(ISNUMBER(FIND("A",     INDEX($B424:$B$3247,MATCH(FALSE,ISBLANK($B424:$B$3247),0)))),"", INDEX($B424:$B$3247,MATCH(FALSE,ISBLANK($B424:$B$3247),0))  ),$Z422
)</f>
        <v>#N/A</v>
      </c>
      <c r="AA423" s="140" t="e" cm="1">
        <f t="array" ref="AA423">IF(
ISNUMBER(FIND("A",$C423)),
$C423 &amp; IF(ISNUMBER(FIND("A",     INDEX($C424:$C$3247,MATCH(FALSE,ISBLANK($C424:$C$3247),0)))),"", INDEX($C424:$C$3247,MATCH(FALSE,ISBLANK($C424:$C$3247),0))  ),$AA422
)</f>
        <v>#N/A</v>
      </c>
      <c r="AB423" s="90" t="e">
        <f>_xlfn.IFNA(VLOOKUP(MBSchedule[[#This Row],[ow]], ETMRoutes, 3, FALSE),VLOOKUP(MBSchedule[[#This Row],[re]], ETMRoutes, 3, FALSE))</f>
        <v>#REF!</v>
      </c>
      <c r="AC42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D42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E423" s="90" t="str">
        <f>IF(ISNA(VLOOKUP(MBSchedule[[#This Row],[ow]], ETMRoutes, 3, FALSE)),IF(ISNA(VLOOKUP(MBSchedule[[#This Row],[re]], ETMRoutes, 3, FALSE)),"U","R"), "O")</f>
        <v>O</v>
      </c>
    </row>
    <row r="424" spans="1:31">
      <c r="A424" s="104" t="str">
        <f t="shared" si="6"/>
        <v>MRG</v>
      </c>
      <c r="B424" s="90"/>
      <c r="C424" s="90"/>
      <c r="D424" s="140" t="str">
        <f>_xlfn.IFNA(VLOOKUP(MBSchedule[[#This Row],[From-a]],Loc2Code,2,FALSE),"")</f>
        <v/>
      </c>
      <c r="E424" s="140" t="str">
        <f>_xlfn.IFNA(VLOOKUP(MBSchedule[[#This Row],[Via-a]],Loc2Code,2,FALSE),"")</f>
        <v/>
      </c>
      <c r="F424" s="140" t="str">
        <f>_xlfn.IFNA(VLOOKUP(MBSchedule[[#This Row],[To-a]],Loc2Code,2,FALSE),"")</f>
        <v/>
      </c>
      <c r="G424" s="140" t="str">
        <f>_xlfn.IFNA(VLOOKUP(MBSchedule[[#This Row],[From Code]],Code2Loc,2,FALSE),"")</f>
        <v/>
      </c>
      <c r="H424" s="140" t="str">
        <f>_xlfn.IFNA(VLOOKUP(MBSchedule[[#This Row],[Via1 Code]],Code2Loc,2,FALSE),"")</f>
        <v/>
      </c>
      <c r="I424" s="140" t="str">
        <f>_xlfn.IFNA(VLOOKUP(MBSchedule[[#This Row],[Destination Code]],Code2Loc,2,FALSE),"")</f>
        <v/>
      </c>
      <c r="J424" s="122">
        <f>TIME(TRUNC(MBSchedule[[#This Row],[Dept.]]),60*(MBSchedule[[#This Row],[Dept.]]-TRUNC(MBSchedule[[#This Row],[Dept.]]))/0.6,0)</f>
        <v>0</v>
      </c>
      <c r="K424" s="122" t="str">
        <f>IF(ISBLANK(MBSchedule[[#This Row],[Via Dep]]),"", TIME(TRUNC(MBSchedule[[#This Row],[Via Dep]]),60*(MBSchedule[[#This Row],[Via Dep]]-TRUNC(MBSchedule[[#This Row],[Via Dep]]))/0.6,0))</f>
        <v/>
      </c>
      <c r="L424" s="122" t="str">
        <f>IF(ISBLANK(MBSchedule[[#This Row],[Arrv.]]),"", TIME(TRUNC(MBSchedule[[#This Row],[Arrv.]]),60*(MBSchedule[[#This Row],[Arrv.]]-TRUNC(MBSchedule[[#This Row],[Arrv.]]))/0.6,0))</f>
        <v/>
      </c>
      <c r="M424" s="90"/>
      <c r="N424" s="90"/>
      <c r="O424" s="90"/>
      <c r="P424" s="152"/>
      <c r="Q424" s="123"/>
      <c r="R424" s="90"/>
      <c r="S424" s="123"/>
      <c r="T424" s="152"/>
      <c r="U424" s="152"/>
      <c r="V424" s="152"/>
      <c r="W424" s="152"/>
      <c r="X424" s="90"/>
      <c r="Y424" s="98"/>
      <c r="Z424" s="141" t="e" cm="1">
        <f t="array" ref="Z424">IF(
ISNUMBER(FIND("A",$B424)),
$B424 &amp; IF(ISNUMBER(FIND("A",     INDEX($B425:$B$3247,MATCH(FALSE,ISBLANK($B425:$B$3247),0)))),"", INDEX($B425:$B$3247,MATCH(FALSE,ISBLANK($B425:$B$3247),0))  ),$Z423
)</f>
        <v>#N/A</v>
      </c>
      <c r="AA424" s="140" t="e" cm="1">
        <f t="array" ref="AA424">IF(
ISNUMBER(FIND("A",$C424)),
$C424 &amp; IF(ISNUMBER(FIND("A",     INDEX($C425:$C$3247,MATCH(FALSE,ISBLANK($C425:$C$3247),0)))),"", INDEX($C425:$C$3247,MATCH(FALSE,ISBLANK($C425:$C$3247),0))  ),$AA423
)</f>
        <v>#N/A</v>
      </c>
      <c r="AB424" s="90" t="e">
        <f>_xlfn.IFNA(VLOOKUP(MBSchedule[[#This Row],[ow]], ETMRoutes, 3, FALSE),VLOOKUP(MBSchedule[[#This Row],[re]], ETMRoutes, 3, FALSE))</f>
        <v>#REF!</v>
      </c>
      <c r="AC42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D42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E424" s="90" t="str">
        <f>IF(ISNA(VLOOKUP(MBSchedule[[#This Row],[ow]], ETMRoutes, 3, FALSE)),IF(ISNA(VLOOKUP(MBSchedule[[#This Row],[re]], ETMRoutes, 3, FALSE)),"U","R"), "O")</f>
        <v>O</v>
      </c>
    </row>
    <row r="425" spans="1:31">
      <c r="A425" s="104" t="str">
        <f t="shared" si="6"/>
        <v>MRG</v>
      </c>
      <c r="B425" s="90"/>
      <c r="C425" s="90"/>
      <c r="D425" s="140" t="str">
        <f>_xlfn.IFNA(VLOOKUP(MBSchedule[[#This Row],[From-a]],Loc2Code,2,FALSE),"")</f>
        <v/>
      </c>
      <c r="E425" s="140" t="str">
        <f>_xlfn.IFNA(VLOOKUP(MBSchedule[[#This Row],[Via-a]],Loc2Code,2,FALSE),"")</f>
        <v/>
      </c>
      <c r="F425" s="140" t="str">
        <f>_xlfn.IFNA(VLOOKUP(MBSchedule[[#This Row],[To-a]],Loc2Code,2,FALSE),"")</f>
        <v/>
      </c>
      <c r="G425" s="140" t="str">
        <f>_xlfn.IFNA(VLOOKUP(MBSchedule[[#This Row],[From Code]],Code2Loc,2,FALSE),"")</f>
        <v/>
      </c>
      <c r="H425" s="140" t="str">
        <f>_xlfn.IFNA(VLOOKUP(MBSchedule[[#This Row],[Via1 Code]],Code2Loc,2,FALSE),"")</f>
        <v/>
      </c>
      <c r="I425" s="140" t="str">
        <f>_xlfn.IFNA(VLOOKUP(MBSchedule[[#This Row],[Destination Code]],Code2Loc,2,FALSE),"")</f>
        <v/>
      </c>
      <c r="J425" s="122">
        <f>TIME(TRUNC(MBSchedule[[#This Row],[Dept.]]),60*(MBSchedule[[#This Row],[Dept.]]-TRUNC(MBSchedule[[#This Row],[Dept.]]))/0.6,0)</f>
        <v>0</v>
      </c>
      <c r="K425" s="122" t="str">
        <f>IF(ISBLANK(MBSchedule[[#This Row],[Via Dep]]),"", TIME(TRUNC(MBSchedule[[#This Row],[Via Dep]]),60*(MBSchedule[[#This Row],[Via Dep]]-TRUNC(MBSchedule[[#This Row],[Via Dep]]))/0.6,0))</f>
        <v/>
      </c>
      <c r="L425" s="122" t="str">
        <f>IF(ISBLANK(MBSchedule[[#This Row],[Arrv.]]),"", TIME(TRUNC(MBSchedule[[#This Row],[Arrv.]]),60*(MBSchedule[[#This Row],[Arrv.]]-TRUNC(MBSchedule[[#This Row],[Arrv.]]))/0.6,0))</f>
        <v/>
      </c>
      <c r="M425" s="90"/>
      <c r="N425" s="90"/>
      <c r="O425" s="90"/>
      <c r="P425" s="152"/>
      <c r="Q425" s="123"/>
      <c r="R425" s="90"/>
      <c r="S425" s="123"/>
      <c r="T425" s="152"/>
      <c r="U425" s="152"/>
      <c r="V425" s="152"/>
      <c r="W425" s="152"/>
      <c r="X425" s="90"/>
      <c r="Y425" s="92"/>
      <c r="Z425" s="142" t="e" cm="1">
        <f t="array" ref="Z425">IF(
ISNUMBER(FIND("A",$B425)),
$B425 &amp; IF(ISNUMBER(FIND("A",     INDEX($B426:$B$3247,MATCH(FALSE,ISBLANK($B426:$B$3247),0)))),"", INDEX($B426:$B$3247,MATCH(FALSE,ISBLANK($B426:$B$3247),0))  ),$Z424
)</f>
        <v>#N/A</v>
      </c>
      <c r="AA425" s="140" t="e" cm="1">
        <f t="array" ref="AA425">IF(
ISNUMBER(FIND("A",$C425)),
$C425 &amp; IF(ISNUMBER(FIND("A",     INDEX($C426:$C$3247,MATCH(FALSE,ISBLANK($C426:$C$3247),0)))),"", INDEX($C426:$C$3247,MATCH(FALSE,ISBLANK($C426:$C$3247),0))  ),$AA424
)</f>
        <v>#N/A</v>
      </c>
      <c r="AB425" s="90" t="e">
        <f>_xlfn.IFNA(VLOOKUP(MBSchedule[[#This Row],[ow]], ETMRoutes, 3, FALSE),VLOOKUP(MBSchedule[[#This Row],[re]], ETMRoutes, 3, FALSE))</f>
        <v>#REF!</v>
      </c>
      <c r="AC42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D42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E425" s="90" t="str">
        <f>IF(ISNA(VLOOKUP(MBSchedule[[#This Row],[ow]], ETMRoutes, 3, FALSE)),IF(ISNA(VLOOKUP(MBSchedule[[#This Row],[re]], ETMRoutes, 3, FALSE)),"U","R"), "O")</f>
        <v>O</v>
      </c>
    </row>
    <row r="426" spans="1:31">
      <c r="A426" s="104" t="str">
        <f t="shared" si="6"/>
        <v>MRG</v>
      </c>
      <c r="B426" s="90"/>
      <c r="C426" s="90"/>
      <c r="D426" s="140" t="str">
        <f>_xlfn.IFNA(VLOOKUP(MBSchedule[[#This Row],[From-a]],Loc2Code,2,FALSE),"")</f>
        <v/>
      </c>
      <c r="E426" s="140" t="str">
        <f>_xlfn.IFNA(VLOOKUP(MBSchedule[[#This Row],[Via-a]],Loc2Code,2,FALSE),"")</f>
        <v/>
      </c>
      <c r="F426" s="140" t="str">
        <f>_xlfn.IFNA(VLOOKUP(MBSchedule[[#This Row],[To-a]],Loc2Code,2,FALSE),"")</f>
        <v/>
      </c>
      <c r="G426" s="140" t="str">
        <f>_xlfn.IFNA(VLOOKUP(MBSchedule[[#This Row],[From Code]],Code2Loc,2,FALSE),"")</f>
        <v/>
      </c>
      <c r="H426" s="140" t="str">
        <f>_xlfn.IFNA(VLOOKUP(MBSchedule[[#This Row],[Via1 Code]],Code2Loc,2,FALSE),"")</f>
        <v/>
      </c>
      <c r="I426" s="140" t="str">
        <f>_xlfn.IFNA(VLOOKUP(MBSchedule[[#This Row],[Destination Code]],Code2Loc,2,FALSE),"")</f>
        <v/>
      </c>
      <c r="J426" s="122">
        <f>TIME(TRUNC(MBSchedule[[#This Row],[Dept.]]),60*(MBSchedule[[#This Row],[Dept.]]-TRUNC(MBSchedule[[#This Row],[Dept.]]))/0.6,0)</f>
        <v>0</v>
      </c>
      <c r="K426" s="122" t="str">
        <f>IF(ISBLANK(MBSchedule[[#This Row],[Via Dep]]),"", TIME(TRUNC(MBSchedule[[#This Row],[Via Dep]]),60*(MBSchedule[[#This Row],[Via Dep]]-TRUNC(MBSchedule[[#This Row],[Via Dep]]))/0.6,0))</f>
        <v/>
      </c>
      <c r="L426" s="122" t="str">
        <f>IF(ISBLANK(MBSchedule[[#This Row],[Arrv.]]),"", TIME(TRUNC(MBSchedule[[#This Row],[Arrv.]]),60*(MBSchedule[[#This Row],[Arrv.]]-TRUNC(MBSchedule[[#This Row],[Arrv.]]))/0.6,0))</f>
        <v/>
      </c>
      <c r="M426" s="90"/>
      <c r="N426" s="90"/>
      <c r="O426" s="90"/>
      <c r="P426" s="152"/>
      <c r="Q426" s="123"/>
      <c r="R426" s="90"/>
      <c r="S426" s="123"/>
      <c r="T426" s="152"/>
      <c r="U426" s="152"/>
      <c r="V426" s="152"/>
      <c r="W426" s="158"/>
      <c r="X426" s="90"/>
      <c r="Y426" s="92"/>
      <c r="Z426" s="142" t="e" cm="1">
        <f t="array" ref="Z426">IF(
ISNUMBER(FIND("A",$B426)),
$B426 &amp; IF(ISNUMBER(FIND("A",     INDEX($B427:$B$3247,MATCH(FALSE,ISBLANK($B427:$B$3247),0)))),"", INDEX($B427:$B$3247,MATCH(FALSE,ISBLANK($B427:$B$3247),0))  ),$Z425
)</f>
        <v>#N/A</v>
      </c>
      <c r="AA426" s="140" t="e" cm="1">
        <f t="array" ref="AA426">IF(
ISNUMBER(FIND("A",$C426)),
$C426 &amp; IF(ISNUMBER(FIND("A",     INDEX($C427:$C$3247,MATCH(FALSE,ISBLANK($C427:$C$3247),0)))),"", INDEX($C427:$C$3247,MATCH(FALSE,ISBLANK($C427:$C$3247),0))  ),$AA425
)</f>
        <v>#N/A</v>
      </c>
      <c r="AB426" s="90" t="e">
        <f>_xlfn.IFNA(VLOOKUP(MBSchedule[[#This Row],[ow]], ETMRoutes, 3, FALSE),VLOOKUP(MBSchedule[[#This Row],[re]], ETMRoutes, 3, FALSE))</f>
        <v>#REF!</v>
      </c>
      <c r="AC42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D42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E426" s="90" t="str">
        <f>IF(ISNA(VLOOKUP(MBSchedule[[#This Row],[ow]], ETMRoutes, 3, FALSE)),IF(ISNA(VLOOKUP(MBSchedule[[#This Row],[re]], ETMRoutes, 3, FALSE)),"U","R"), "O")</f>
        <v>O</v>
      </c>
    </row>
    <row r="427" spans="1:31">
      <c r="A427" s="104" t="str">
        <f t="shared" si="6"/>
        <v>MRG</v>
      </c>
      <c r="B427" s="90"/>
      <c r="C427" s="90"/>
      <c r="D427" s="140" t="str">
        <f>_xlfn.IFNA(VLOOKUP(MBSchedule[[#This Row],[From-a]],Loc2Code,2,FALSE),"")</f>
        <v/>
      </c>
      <c r="E427" s="140" t="str">
        <f>_xlfn.IFNA(VLOOKUP(MBSchedule[[#This Row],[Via-a]],Loc2Code,2,FALSE),"")</f>
        <v/>
      </c>
      <c r="F427" s="140" t="str">
        <f>_xlfn.IFNA(VLOOKUP(MBSchedule[[#This Row],[To-a]],Loc2Code,2,FALSE),"")</f>
        <v/>
      </c>
      <c r="G427" s="140" t="str">
        <f>_xlfn.IFNA(VLOOKUP(MBSchedule[[#This Row],[From Code]],Code2Loc,2,FALSE),"")</f>
        <v/>
      </c>
      <c r="H427" s="140" t="str">
        <f>_xlfn.IFNA(VLOOKUP(MBSchedule[[#This Row],[Via1 Code]],Code2Loc,2,FALSE),"")</f>
        <v/>
      </c>
      <c r="I427" s="140" t="str">
        <f>_xlfn.IFNA(VLOOKUP(MBSchedule[[#This Row],[Destination Code]],Code2Loc,2,FALSE),"")</f>
        <v/>
      </c>
      <c r="J427" s="122">
        <f>TIME(TRUNC(MBSchedule[[#This Row],[Dept.]]),60*(MBSchedule[[#This Row],[Dept.]]-TRUNC(MBSchedule[[#This Row],[Dept.]]))/0.6,0)</f>
        <v>0</v>
      </c>
      <c r="K427" s="122" t="str">
        <f>IF(ISBLANK(MBSchedule[[#This Row],[Via Dep]]),"", TIME(TRUNC(MBSchedule[[#This Row],[Via Dep]]),60*(MBSchedule[[#This Row],[Via Dep]]-TRUNC(MBSchedule[[#This Row],[Via Dep]]))/0.6,0))</f>
        <v/>
      </c>
      <c r="L427" s="122" t="str">
        <f>IF(ISBLANK(MBSchedule[[#This Row],[Arrv.]]),"", TIME(TRUNC(MBSchedule[[#This Row],[Arrv.]]),60*(MBSchedule[[#This Row],[Arrv.]]-TRUNC(MBSchedule[[#This Row],[Arrv.]]))/0.6,0))</f>
        <v/>
      </c>
      <c r="M427" s="90"/>
      <c r="N427" s="90"/>
      <c r="O427" s="90"/>
      <c r="P427" s="152"/>
      <c r="Q427" s="123"/>
      <c r="R427" s="90"/>
      <c r="S427" s="123"/>
      <c r="T427" s="152"/>
      <c r="U427" s="152"/>
      <c r="V427" s="152"/>
      <c r="W427" s="158"/>
      <c r="X427" s="90"/>
      <c r="Y427" s="92"/>
      <c r="Z427" s="142" t="e" cm="1">
        <f t="array" ref="Z427">IF(
ISNUMBER(FIND("A",$B427)),
$B427 &amp; IF(ISNUMBER(FIND("A",     INDEX($B428:$B$3247,MATCH(FALSE,ISBLANK($B428:$B$3247),0)))),"", INDEX($B428:$B$3247,MATCH(FALSE,ISBLANK($B428:$B$3247),0))  ),$Z426
)</f>
        <v>#N/A</v>
      </c>
      <c r="AA427" s="140" t="e" cm="1">
        <f t="array" ref="AA427">IF(
ISNUMBER(FIND("A",$C427)),
$C427 &amp; IF(ISNUMBER(FIND("A",     INDEX($C428:$C$3247,MATCH(FALSE,ISBLANK($C428:$C$3247),0)))),"", INDEX($C428:$C$3247,MATCH(FALSE,ISBLANK($C428:$C$3247),0))  ),$AA426
)</f>
        <v>#N/A</v>
      </c>
      <c r="AB427" s="90" t="e">
        <f>_xlfn.IFNA(VLOOKUP(MBSchedule[[#This Row],[ow]], ETMRoutes, 3, FALSE),VLOOKUP(MBSchedule[[#This Row],[re]], ETMRoutes, 3, FALSE))</f>
        <v>#REF!</v>
      </c>
      <c r="AC42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D42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E427" s="90" t="str">
        <f>IF(ISNA(VLOOKUP(MBSchedule[[#This Row],[ow]], ETMRoutes, 3, FALSE)),IF(ISNA(VLOOKUP(MBSchedule[[#This Row],[re]], ETMRoutes, 3, FALSE)),"U","R"), "O")</f>
        <v>O</v>
      </c>
    </row>
    <row r="428" spans="1:31">
      <c r="A428" s="104" t="str">
        <f t="shared" si="6"/>
        <v>MRG</v>
      </c>
      <c r="B428" s="90"/>
      <c r="C428" s="90"/>
      <c r="D428" s="140" t="str">
        <f>_xlfn.IFNA(VLOOKUP(MBSchedule[[#This Row],[From-a]],Loc2Code,2,FALSE),"")</f>
        <v/>
      </c>
      <c r="E428" s="140" t="str">
        <f>_xlfn.IFNA(VLOOKUP(MBSchedule[[#This Row],[Via-a]],Loc2Code,2,FALSE),"")</f>
        <v/>
      </c>
      <c r="F428" s="140" t="str">
        <f>_xlfn.IFNA(VLOOKUP(MBSchedule[[#This Row],[To-a]],Loc2Code,2,FALSE),"")</f>
        <v/>
      </c>
      <c r="G428" s="140" t="str">
        <f>_xlfn.IFNA(VLOOKUP(MBSchedule[[#This Row],[From Code]],Code2Loc,2,FALSE),"")</f>
        <v/>
      </c>
      <c r="H428" s="140" t="str">
        <f>_xlfn.IFNA(VLOOKUP(MBSchedule[[#This Row],[Via1 Code]],Code2Loc,2,FALSE),"")</f>
        <v/>
      </c>
      <c r="I428" s="140" t="str">
        <f>_xlfn.IFNA(VLOOKUP(MBSchedule[[#This Row],[Destination Code]],Code2Loc,2,FALSE),"")</f>
        <v/>
      </c>
      <c r="J428" s="122">
        <f>TIME(TRUNC(MBSchedule[[#This Row],[Dept.]]),60*(MBSchedule[[#This Row],[Dept.]]-TRUNC(MBSchedule[[#This Row],[Dept.]]))/0.6,0)</f>
        <v>0</v>
      </c>
      <c r="K428" s="122" t="str">
        <f>IF(ISBLANK(MBSchedule[[#This Row],[Via Dep]]),"", TIME(TRUNC(MBSchedule[[#This Row],[Via Dep]]),60*(MBSchedule[[#This Row],[Via Dep]]-TRUNC(MBSchedule[[#This Row],[Via Dep]]))/0.6,0))</f>
        <v/>
      </c>
      <c r="L428" s="122" t="str">
        <f>IF(ISBLANK(MBSchedule[[#This Row],[Arrv.]]),"", TIME(TRUNC(MBSchedule[[#This Row],[Arrv.]]),60*(MBSchedule[[#This Row],[Arrv.]]-TRUNC(MBSchedule[[#This Row],[Arrv.]]))/0.6,0))</f>
        <v/>
      </c>
      <c r="M428" s="90"/>
      <c r="N428" s="90"/>
      <c r="O428" s="90"/>
      <c r="P428" s="152"/>
      <c r="Q428" s="123"/>
      <c r="R428" s="90"/>
      <c r="S428" s="123"/>
      <c r="T428" s="152"/>
      <c r="U428" s="152"/>
      <c r="V428" s="152"/>
      <c r="W428" s="158"/>
      <c r="X428" s="90"/>
      <c r="Y428" s="92"/>
      <c r="Z428" s="142" t="e" cm="1">
        <f t="array" ref="Z428">IF(
ISNUMBER(FIND("A",$B428)),
$B428 &amp; IF(ISNUMBER(FIND("A",     INDEX($B429:$B$3247,MATCH(FALSE,ISBLANK($B429:$B$3247),0)))),"", INDEX($B429:$B$3247,MATCH(FALSE,ISBLANK($B429:$B$3247),0))  ),$Z427
)</f>
        <v>#N/A</v>
      </c>
      <c r="AA428" s="140" t="e" cm="1">
        <f t="array" ref="AA428">IF(
ISNUMBER(FIND("A",$C428)),
$C428 &amp; IF(ISNUMBER(FIND("A",     INDEX($C429:$C$3247,MATCH(FALSE,ISBLANK($C429:$C$3247),0)))),"", INDEX($C429:$C$3247,MATCH(FALSE,ISBLANK($C429:$C$3247),0))  ),$AA427
)</f>
        <v>#N/A</v>
      </c>
      <c r="AB428" s="90" t="e">
        <f>_xlfn.IFNA(VLOOKUP(MBSchedule[[#This Row],[ow]], ETMRoutes, 3, FALSE),VLOOKUP(MBSchedule[[#This Row],[re]], ETMRoutes, 3, FALSE))</f>
        <v>#REF!</v>
      </c>
      <c r="AC42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D42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E428" s="90" t="str">
        <f>IF(ISNA(VLOOKUP(MBSchedule[[#This Row],[ow]], ETMRoutes, 3, FALSE)),IF(ISNA(VLOOKUP(MBSchedule[[#This Row],[re]], ETMRoutes, 3, FALSE)),"U","R"), "O")</f>
        <v>O</v>
      </c>
    </row>
    <row r="429" spans="1:31">
      <c r="A429" s="104" t="str">
        <f t="shared" si="6"/>
        <v>MRG</v>
      </c>
      <c r="B429" s="109"/>
      <c r="C429" s="109"/>
      <c r="D429" s="144" t="str">
        <f>_xlfn.IFNA(VLOOKUP(MBSchedule[[#This Row],[From-a]],Loc2Code,2,FALSE),"")</f>
        <v/>
      </c>
      <c r="E429" s="144" t="str">
        <f>_xlfn.IFNA(VLOOKUP(MBSchedule[[#This Row],[Via-a]],Loc2Code,2,FALSE),"")</f>
        <v/>
      </c>
      <c r="F429" s="144" t="str">
        <f>_xlfn.IFNA(VLOOKUP(MBSchedule[[#This Row],[To-a]],Loc2Code,2,FALSE),"")</f>
        <v/>
      </c>
      <c r="G429" s="144" t="str">
        <f>_xlfn.IFNA(VLOOKUP(MBSchedule[[#This Row],[From Code]],Code2Loc,2,FALSE),"")</f>
        <v/>
      </c>
      <c r="H429" s="144" t="str">
        <f>_xlfn.IFNA(VLOOKUP(MBSchedule[[#This Row],[Via1 Code]],Code2Loc,2,FALSE),"")</f>
        <v/>
      </c>
      <c r="I429" s="144" t="str">
        <f>_xlfn.IFNA(VLOOKUP(MBSchedule[[#This Row],[Destination Code]],Code2Loc,2,FALSE),"")</f>
        <v/>
      </c>
      <c r="J429" s="132">
        <f>TIME(TRUNC(MBSchedule[[#This Row],[Dept.]]),60*(MBSchedule[[#This Row],[Dept.]]-TRUNC(MBSchedule[[#This Row],[Dept.]]))/0.6,0)</f>
        <v>0</v>
      </c>
      <c r="K429" s="132" t="str">
        <f>IF(ISBLANK(MBSchedule[[#This Row],[Via Dep]]),"", TIME(TRUNC(MBSchedule[[#This Row],[Via Dep]]),60*(MBSchedule[[#This Row],[Via Dep]]-TRUNC(MBSchedule[[#This Row],[Via Dep]]))/0.6,0))</f>
        <v/>
      </c>
      <c r="L429" s="132" t="str">
        <f>IF(ISBLANK(MBSchedule[[#This Row],[Arrv.]]),"", TIME(TRUNC(MBSchedule[[#This Row],[Arrv.]]),60*(MBSchedule[[#This Row],[Arrv.]]-TRUNC(MBSchedule[[#This Row],[Arrv.]]))/0.6,0))</f>
        <v/>
      </c>
      <c r="M429" s="109"/>
      <c r="N429" s="109"/>
      <c r="O429" s="109"/>
      <c r="P429" s="154"/>
      <c r="Q429" s="133"/>
      <c r="R429" s="109"/>
      <c r="S429" s="133"/>
      <c r="T429" s="154"/>
      <c r="U429" s="154"/>
      <c r="V429" s="154"/>
      <c r="W429" s="159"/>
      <c r="X429" s="109"/>
      <c r="Y429" s="150"/>
      <c r="Z429" s="142" t="e" cm="1">
        <f t="array" ref="Z429">IF(
ISNUMBER(FIND("A",$B429)),
$B429 &amp; IF(ISNUMBER(FIND("A",     INDEX($B430:$B$3247,MATCH(FALSE,ISBLANK($B430:$B$3247),0)))),"", INDEX($B430:$B$3247,MATCH(FALSE,ISBLANK($B430:$B$3247),0))  ),$Z428
)</f>
        <v>#N/A</v>
      </c>
      <c r="AA429" s="144" t="s">
        <v>357</v>
      </c>
      <c r="AB429" s="109" t="e">
        <f>_xlfn.IFNA(VLOOKUP(MBSchedule[[#This Row],[ow]], ETMRoutes, 3, FALSE),VLOOKUP(MBSchedule[[#This Row],[re]], ETMRoutes, 3, FALSE))</f>
        <v>#REF!</v>
      </c>
      <c r="AC429" s="109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D429" s="109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E429" s="109" t="str">
        <f>IF(ISNA(VLOOKUP(MBSchedule[[#This Row],[ow]], ETMRoutes, 3, FALSE)),IF(ISNA(VLOOKUP(MBSchedule[[#This Row],[re]], ETMRoutes, 3, FALSE)),"U","R"), "O")</f>
        <v>O</v>
      </c>
    </row>
  </sheetData>
  <conditionalFormatting sqref="D2:D346">
    <cfRule type="expression" dxfId="164" priority="1" stopIfTrue="1">
      <formula>"NOT(ISFORMULA(D2)"</formula>
    </cfRule>
  </conditionalFormatting>
  <dataValidations count="1">
    <dataValidation type="list" allowBlank="1" showInputMessage="1" showErrorMessage="1" sqref="D1:F1048576" xr:uid="{A012A686-78E4-48B6-AA57-DAB57397A40E}">
      <formula1>Codes</formula1>
    </dataValidation>
  </dataValidations>
  <pageMargins left="0.56000000000000005" right="0.45" top="0.61" bottom="0.55000000000000004" header="0.3" footer="0.3"/>
  <pageSetup paperSize="5" orientation="landscape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4CC1-619B-4574-9CF4-E292427A67AF}">
  <sheetPr>
    <tabColor theme="9" tint="-0.249977111117893"/>
  </sheetPr>
  <dimension ref="A3:F271"/>
  <sheetViews>
    <sheetView workbookViewId="0">
      <pane ySplit="3" topLeftCell="A252" activePane="bottomLeft" state="frozen"/>
      <selection pane="bottomLeft" activeCell="F259" sqref="F259"/>
    </sheetView>
  </sheetViews>
  <sheetFormatPr defaultRowHeight="14.4"/>
  <cols>
    <col min="1" max="1" width="20.5546875" bestFit="1" customWidth="1"/>
    <col min="2" max="2" width="10.88671875" bestFit="1" customWidth="1"/>
    <col min="3" max="3" width="31.88671875" bestFit="1" customWidth="1"/>
    <col min="4" max="4" width="4.5546875" bestFit="1" customWidth="1"/>
    <col min="5" max="5" width="5" bestFit="1" customWidth="1"/>
    <col min="6" max="6" width="13.109375" bestFit="1" customWidth="1"/>
  </cols>
  <sheetData>
    <row r="3" spans="1:6">
      <c r="A3" s="139" t="s">
        <v>3332</v>
      </c>
      <c r="B3" s="139" t="s">
        <v>3402</v>
      </c>
      <c r="C3" s="139" t="s">
        <v>6</v>
      </c>
      <c r="D3" t="s">
        <v>20</v>
      </c>
      <c r="E3" t="s">
        <v>3383</v>
      </c>
      <c r="F3" t="s">
        <v>3403</v>
      </c>
    </row>
    <row r="4" spans="1:6">
      <c r="A4" t="s">
        <v>3406</v>
      </c>
      <c r="B4" t="s">
        <v>3406</v>
      </c>
      <c r="C4" t="s">
        <v>3351</v>
      </c>
      <c r="D4" s="108"/>
      <c r="E4" s="108">
        <v>7</v>
      </c>
      <c r="F4" s="108"/>
    </row>
    <row r="5" spans="1:6">
      <c r="B5" t="s">
        <v>357</v>
      </c>
      <c r="C5" t="s">
        <v>3351</v>
      </c>
      <c r="D5" s="108"/>
      <c r="E5" s="108">
        <v>1</v>
      </c>
      <c r="F5" s="108"/>
    </row>
    <row r="6" spans="1:6">
      <c r="A6" t="s">
        <v>3407</v>
      </c>
      <c r="D6" s="108"/>
      <c r="E6" s="108">
        <v>8</v>
      </c>
      <c r="F6" s="108"/>
    </row>
    <row r="7" spans="1:6">
      <c r="A7" t="s">
        <v>181</v>
      </c>
      <c r="B7" t="s">
        <v>182</v>
      </c>
      <c r="C7" t="s">
        <v>3360</v>
      </c>
      <c r="D7" s="108">
        <v>80</v>
      </c>
      <c r="E7" s="108">
        <v>2</v>
      </c>
      <c r="F7" s="108"/>
    </row>
    <row r="8" spans="1:6">
      <c r="C8" t="s">
        <v>3347</v>
      </c>
      <c r="D8" s="108">
        <v>50</v>
      </c>
      <c r="E8" s="108">
        <v>2</v>
      </c>
      <c r="F8" s="108" t="s">
        <v>183</v>
      </c>
    </row>
    <row r="9" spans="1:6">
      <c r="C9" t="s">
        <v>3385</v>
      </c>
      <c r="D9" s="108">
        <v>82</v>
      </c>
      <c r="E9" s="108">
        <v>2</v>
      </c>
      <c r="F9" s="108"/>
    </row>
    <row r="10" spans="1:6">
      <c r="A10" t="s">
        <v>3408</v>
      </c>
      <c r="D10" s="108">
        <v>212</v>
      </c>
      <c r="E10" s="108">
        <v>6</v>
      </c>
      <c r="F10" s="108" t="s">
        <v>183</v>
      </c>
    </row>
    <row r="11" spans="1:6">
      <c r="A11" t="s">
        <v>70</v>
      </c>
      <c r="B11" t="s">
        <v>71</v>
      </c>
      <c r="C11" t="s">
        <v>3384</v>
      </c>
      <c r="D11" s="108">
        <v>4</v>
      </c>
      <c r="E11" s="108">
        <v>1</v>
      </c>
      <c r="F11" s="108"/>
    </row>
    <row r="12" spans="1:6">
      <c r="C12" t="s">
        <v>3335</v>
      </c>
      <c r="D12" s="108">
        <v>4</v>
      </c>
      <c r="E12" s="108">
        <v>1</v>
      </c>
      <c r="F12" s="108"/>
    </row>
    <row r="13" spans="1:6">
      <c r="C13" t="s">
        <v>3385</v>
      </c>
      <c r="D13" s="108">
        <v>123</v>
      </c>
      <c r="E13" s="108">
        <v>3</v>
      </c>
      <c r="F13" s="108"/>
    </row>
    <row r="14" spans="1:6">
      <c r="C14" t="s">
        <v>3336</v>
      </c>
      <c r="D14" s="108">
        <v>41</v>
      </c>
      <c r="E14" s="108">
        <v>1</v>
      </c>
      <c r="F14" s="108"/>
    </row>
    <row r="15" spans="1:6">
      <c r="C15" t="s">
        <v>3337</v>
      </c>
      <c r="D15" s="108">
        <v>32</v>
      </c>
      <c r="E15" s="108">
        <v>4</v>
      </c>
      <c r="F15" s="108" t="s">
        <v>58</v>
      </c>
    </row>
    <row r="16" spans="1:6">
      <c r="A16" t="s">
        <v>3363</v>
      </c>
      <c r="D16" s="108">
        <v>204</v>
      </c>
      <c r="E16" s="108">
        <v>10</v>
      </c>
      <c r="F16" s="108" t="s">
        <v>58</v>
      </c>
    </row>
    <row r="17" spans="1:6">
      <c r="A17" t="s">
        <v>29</v>
      </c>
      <c r="B17" t="s">
        <v>30</v>
      </c>
      <c r="C17" t="s">
        <v>3338</v>
      </c>
      <c r="D17" s="108">
        <v>15</v>
      </c>
      <c r="E17" s="108">
        <v>1</v>
      </c>
      <c r="F17" s="108"/>
    </row>
    <row r="18" spans="1:6">
      <c r="C18" t="s">
        <v>3386</v>
      </c>
      <c r="D18" s="108">
        <v>15</v>
      </c>
      <c r="E18" s="108">
        <v>1</v>
      </c>
      <c r="F18" s="108" t="s">
        <v>23</v>
      </c>
    </row>
    <row r="19" spans="1:6">
      <c r="C19" t="s">
        <v>3339</v>
      </c>
      <c r="D19" s="108">
        <v>52</v>
      </c>
      <c r="E19" s="108">
        <v>1</v>
      </c>
      <c r="F19" s="108"/>
    </row>
    <row r="20" spans="1:6">
      <c r="C20" t="s">
        <v>3387</v>
      </c>
      <c r="D20" s="108">
        <v>110</v>
      </c>
      <c r="E20" s="108">
        <v>2</v>
      </c>
      <c r="F20" s="108"/>
    </row>
    <row r="21" spans="1:6">
      <c r="C21" t="s">
        <v>3388</v>
      </c>
      <c r="D21" s="108">
        <v>18</v>
      </c>
      <c r="E21" s="108">
        <v>1</v>
      </c>
      <c r="F21" s="108"/>
    </row>
    <row r="22" spans="1:6">
      <c r="C22" t="s">
        <v>3340</v>
      </c>
      <c r="D22" s="108">
        <v>65</v>
      </c>
      <c r="E22" s="108">
        <v>1</v>
      </c>
      <c r="F22" s="108"/>
    </row>
    <row r="23" spans="1:6">
      <c r="A23" t="s">
        <v>3364</v>
      </c>
      <c r="D23" s="108">
        <v>275</v>
      </c>
      <c r="E23" s="108">
        <v>7</v>
      </c>
      <c r="F23" s="108" t="s">
        <v>23</v>
      </c>
    </row>
    <row r="24" spans="1:6">
      <c r="A24" t="s">
        <v>177</v>
      </c>
      <c r="B24" t="s">
        <v>3317</v>
      </c>
      <c r="C24" t="s">
        <v>3333</v>
      </c>
      <c r="D24" s="108">
        <v>13</v>
      </c>
      <c r="E24" s="108">
        <v>1</v>
      </c>
      <c r="F24" s="108"/>
    </row>
    <row r="25" spans="1:6">
      <c r="C25" t="s">
        <v>3334</v>
      </c>
      <c r="D25" s="108">
        <v>100</v>
      </c>
      <c r="E25" s="108">
        <v>2</v>
      </c>
      <c r="F25" s="108" t="s">
        <v>179</v>
      </c>
    </row>
    <row r="26" spans="1:6">
      <c r="B26" t="s">
        <v>178</v>
      </c>
      <c r="C26" t="s">
        <v>3342</v>
      </c>
      <c r="D26" s="108">
        <v>37</v>
      </c>
      <c r="E26" s="108">
        <v>1</v>
      </c>
      <c r="F26" s="108"/>
    </row>
    <row r="27" spans="1:6">
      <c r="C27" t="s">
        <v>3334</v>
      </c>
      <c r="D27" s="108">
        <v>50</v>
      </c>
      <c r="E27" s="108">
        <v>1</v>
      </c>
      <c r="F27" s="108"/>
    </row>
    <row r="28" spans="1:6">
      <c r="A28" t="s">
        <v>3409</v>
      </c>
      <c r="D28" s="108">
        <v>200</v>
      </c>
      <c r="E28" s="108">
        <v>5</v>
      </c>
      <c r="F28" s="108" t="s">
        <v>179</v>
      </c>
    </row>
    <row r="29" spans="1:6">
      <c r="A29" t="s">
        <v>21</v>
      </c>
      <c r="B29" t="s">
        <v>22</v>
      </c>
      <c r="C29" t="s">
        <v>3342</v>
      </c>
      <c r="D29" s="108">
        <v>222</v>
      </c>
      <c r="E29" s="108">
        <v>6</v>
      </c>
      <c r="F29" s="108" t="s">
        <v>23</v>
      </c>
    </row>
    <row r="30" spans="1:6">
      <c r="C30" t="s">
        <v>3343</v>
      </c>
      <c r="D30" s="108">
        <v>34</v>
      </c>
      <c r="E30" s="108">
        <v>2</v>
      </c>
      <c r="F30" s="108"/>
    </row>
    <row r="31" spans="1:6">
      <c r="A31" t="s">
        <v>3365</v>
      </c>
      <c r="D31" s="108">
        <v>256</v>
      </c>
      <c r="E31" s="108">
        <v>8</v>
      </c>
      <c r="F31" s="108" t="s">
        <v>23</v>
      </c>
    </row>
    <row r="32" spans="1:6">
      <c r="A32" t="s">
        <v>146</v>
      </c>
      <c r="B32" t="s">
        <v>147</v>
      </c>
      <c r="C32" t="s">
        <v>3333</v>
      </c>
      <c r="D32" s="108">
        <v>22</v>
      </c>
      <c r="E32" s="108">
        <v>1</v>
      </c>
      <c r="F32" s="108"/>
    </row>
    <row r="33" spans="1:6">
      <c r="C33" t="s">
        <v>3343</v>
      </c>
      <c r="D33" s="108">
        <v>34</v>
      </c>
      <c r="E33" s="108">
        <v>2</v>
      </c>
      <c r="F33" s="108"/>
    </row>
    <row r="34" spans="1:6">
      <c r="C34" t="s">
        <v>3410</v>
      </c>
      <c r="D34" s="108">
        <v>56</v>
      </c>
      <c r="E34" s="108">
        <v>2</v>
      </c>
      <c r="F34" s="108"/>
    </row>
    <row r="35" spans="1:6">
      <c r="C35" t="s">
        <v>3411</v>
      </c>
      <c r="D35" s="108">
        <v>28</v>
      </c>
      <c r="E35" s="108">
        <v>1</v>
      </c>
      <c r="F35" s="108" t="s">
        <v>148</v>
      </c>
    </row>
    <row r="36" spans="1:6">
      <c r="C36" t="s">
        <v>3412</v>
      </c>
      <c r="D36" s="108">
        <v>32</v>
      </c>
      <c r="E36" s="108">
        <v>2</v>
      </c>
      <c r="F36" s="108"/>
    </row>
    <row r="37" spans="1:6">
      <c r="C37" t="s">
        <v>3413</v>
      </c>
      <c r="D37" s="108">
        <v>14</v>
      </c>
      <c r="E37" s="108">
        <v>2</v>
      </c>
      <c r="F37" s="108"/>
    </row>
    <row r="38" spans="1:6">
      <c r="A38" t="s">
        <v>3414</v>
      </c>
      <c r="D38" s="108">
        <v>186</v>
      </c>
      <c r="E38" s="108">
        <v>10</v>
      </c>
      <c r="F38" s="108" t="s">
        <v>148</v>
      </c>
    </row>
    <row r="39" spans="1:6">
      <c r="A39" t="s">
        <v>135</v>
      </c>
      <c r="B39" t="s">
        <v>136</v>
      </c>
      <c r="C39" t="s">
        <v>3415</v>
      </c>
      <c r="D39" s="108">
        <v>28</v>
      </c>
      <c r="E39" s="108">
        <v>2</v>
      </c>
      <c r="F39" s="108" t="s">
        <v>25</v>
      </c>
    </row>
    <row r="40" spans="1:6">
      <c r="C40" t="s">
        <v>3340</v>
      </c>
      <c r="D40" s="108">
        <v>260</v>
      </c>
      <c r="E40" s="108">
        <v>4</v>
      </c>
      <c r="F40" s="108"/>
    </row>
    <row r="41" spans="1:6">
      <c r="A41" t="s">
        <v>3416</v>
      </c>
      <c r="D41" s="108">
        <v>288</v>
      </c>
      <c r="E41" s="108">
        <v>6</v>
      </c>
      <c r="F41" s="108" t="s">
        <v>25</v>
      </c>
    </row>
    <row r="42" spans="1:6">
      <c r="A42" t="s">
        <v>38</v>
      </c>
      <c r="B42" t="s">
        <v>39</v>
      </c>
      <c r="C42" t="s">
        <v>3344</v>
      </c>
      <c r="D42" s="108">
        <v>56</v>
      </c>
      <c r="E42" s="108">
        <v>2</v>
      </c>
      <c r="F42" s="108"/>
    </row>
    <row r="43" spans="1:6">
      <c r="C43" t="s">
        <v>3343</v>
      </c>
      <c r="D43" s="108">
        <v>68</v>
      </c>
      <c r="E43" s="108">
        <v>4</v>
      </c>
      <c r="F43" s="108"/>
    </row>
    <row r="44" spans="1:6">
      <c r="C44" t="s">
        <v>3345</v>
      </c>
      <c r="D44" s="108">
        <v>48</v>
      </c>
      <c r="E44" s="108">
        <v>4</v>
      </c>
      <c r="F44" s="108" t="s">
        <v>49</v>
      </c>
    </row>
    <row r="45" spans="1:6">
      <c r="A45" t="s">
        <v>3366</v>
      </c>
      <c r="D45" s="108">
        <v>172</v>
      </c>
      <c r="E45" s="108">
        <v>10</v>
      </c>
      <c r="F45" s="108" t="s">
        <v>49</v>
      </c>
    </row>
    <row r="46" spans="1:6">
      <c r="A46" t="s">
        <v>61</v>
      </c>
      <c r="B46" t="s">
        <v>62</v>
      </c>
      <c r="C46" t="s">
        <v>3389</v>
      </c>
      <c r="D46" s="108">
        <v>98</v>
      </c>
      <c r="E46" s="108">
        <v>2</v>
      </c>
      <c r="F46" s="108"/>
    </row>
    <row r="47" spans="1:6">
      <c r="C47" t="s">
        <v>3340</v>
      </c>
      <c r="D47" s="108">
        <v>260</v>
      </c>
      <c r="E47" s="108">
        <v>4</v>
      </c>
      <c r="F47" s="108" t="s">
        <v>33</v>
      </c>
    </row>
    <row r="48" spans="1:6">
      <c r="A48" t="s">
        <v>3367</v>
      </c>
      <c r="D48" s="108">
        <v>358</v>
      </c>
      <c r="E48" s="108">
        <v>6</v>
      </c>
      <c r="F48" s="108" t="s">
        <v>33</v>
      </c>
    </row>
    <row r="49" spans="1:6">
      <c r="A49" t="s">
        <v>193</v>
      </c>
      <c r="B49" t="s">
        <v>194</v>
      </c>
      <c r="C49" t="s">
        <v>3417</v>
      </c>
      <c r="D49" s="108">
        <v>4</v>
      </c>
      <c r="E49" s="108">
        <v>1</v>
      </c>
      <c r="F49" s="108"/>
    </row>
    <row r="50" spans="1:6">
      <c r="C50" t="s">
        <v>3342</v>
      </c>
      <c r="D50" s="108">
        <v>148</v>
      </c>
      <c r="E50" s="108">
        <v>4</v>
      </c>
      <c r="F50" s="108"/>
    </row>
    <row r="51" spans="1:6">
      <c r="C51" t="s">
        <v>3384</v>
      </c>
      <c r="D51" s="108">
        <v>4</v>
      </c>
      <c r="E51" s="108">
        <v>1</v>
      </c>
      <c r="F51" s="108"/>
    </row>
    <row r="52" spans="1:6">
      <c r="C52" t="s">
        <v>3385</v>
      </c>
      <c r="D52" s="108">
        <v>82</v>
      </c>
      <c r="E52" s="108">
        <v>2</v>
      </c>
      <c r="F52" s="108"/>
    </row>
    <row r="53" spans="1:6">
      <c r="C53" t="s">
        <v>3418</v>
      </c>
      <c r="D53" s="108">
        <v>40</v>
      </c>
      <c r="E53" s="108">
        <v>2</v>
      </c>
      <c r="F53" s="108" t="s">
        <v>195</v>
      </c>
    </row>
    <row r="54" spans="1:6">
      <c r="A54" t="s">
        <v>3419</v>
      </c>
      <c r="D54" s="108">
        <v>278</v>
      </c>
      <c r="E54" s="108">
        <v>10</v>
      </c>
      <c r="F54" s="108" t="s">
        <v>195</v>
      </c>
    </row>
    <row r="55" spans="1:6">
      <c r="A55" t="s">
        <v>166</v>
      </c>
      <c r="B55" t="s">
        <v>167</v>
      </c>
      <c r="C55" t="s">
        <v>3342</v>
      </c>
      <c r="D55" s="108">
        <v>74</v>
      </c>
      <c r="E55" s="108">
        <v>2</v>
      </c>
      <c r="F55" s="108"/>
    </row>
    <row r="56" spans="1:6">
      <c r="C56" t="s">
        <v>3420</v>
      </c>
      <c r="D56" s="108">
        <v>30</v>
      </c>
      <c r="E56" s="108">
        <v>2</v>
      </c>
      <c r="F56" s="108"/>
    </row>
    <row r="57" spans="1:6">
      <c r="C57" t="s">
        <v>3347</v>
      </c>
      <c r="D57" s="108">
        <v>40</v>
      </c>
      <c r="E57" s="108">
        <v>2</v>
      </c>
      <c r="F57" s="108" t="s">
        <v>169</v>
      </c>
    </row>
    <row r="58" spans="1:6">
      <c r="C58" t="s">
        <v>3340</v>
      </c>
      <c r="D58" s="108">
        <v>130</v>
      </c>
      <c r="E58" s="108">
        <v>2</v>
      </c>
      <c r="F58" s="108"/>
    </row>
    <row r="59" spans="1:6">
      <c r="A59" t="s">
        <v>3421</v>
      </c>
      <c r="D59" s="108">
        <v>274</v>
      </c>
      <c r="E59" s="108">
        <v>8</v>
      </c>
      <c r="F59" s="108" t="s">
        <v>169</v>
      </c>
    </row>
    <row r="60" spans="1:6">
      <c r="A60" t="s">
        <v>78</v>
      </c>
      <c r="B60" t="s">
        <v>79</v>
      </c>
      <c r="C60" t="s">
        <v>3390</v>
      </c>
      <c r="D60" s="108">
        <v>32</v>
      </c>
      <c r="E60" s="108">
        <v>2</v>
      </c>
      <c r="F60" s="108"/>
    </row>
    <row r="61" spans="1:6">
      <c r="C61" t="s">
        <v>3343</v>
      </c>
      <c r="D61" s="108">
        <v>17</v>
      </c>
      <c r="E61" s="108">
        <v>1</v>
      </c>
      <c r="F61" s="108"/>
    </row>
    <row r="62" spans="1:6">
      <c r="C62" t="s">
        <v>3384</v>
      </c>
      <c r="D62" s="108">
        <v>4</v>
      </c>
      <c r="E62" s="108">
        <v>1</v>
      </c>
      <c r="F62" s="108"/>
    </row>
    <row r="63" spans="1:6">
      <c r="C63" t="s">
        <v>3346</v>
      </c>
      <c r="D63" s="108">
        <v>96</v>
      </c>
      <c r="E63" s="108">
        <v>6</v>
      </c>
      <c r="F63" s="108"/>
    </row>
    <row r="64" spans="1:6">
      <c r="C64" t="s">
        <v>3391</v>
      </c>
      <c r="D64" s="108">
        <v>31</v>
      </c>
      <c r="E64" s="108">
        <v>1</v>
      </c>
      <c r="F64" s="108"/>
    </row>
    <row r="65" spans="1:6">
      <c r="C65" t="s">
        <v>3392</v>
      </c>
      <c r="D65" s="108">
        <v>20</v>
      </c>
      <c r="E65" s="108">
        <v>1</v>
      </c>
      <c r="F65" s="108" t="s">
        <v>58</v>
      </c>
    </row>
    <row r="66" spans="1:6">
      <c r="A66" t="s">
        <v>3368</v>
      </c>
      <c r="D66" s="108">
        <v>200</v>
      </c>
      <c r="E66" s="108">
        <v>12</v>
      </c>
      <c r="F66" s="108" t="s">
        <v>58</v>
      </c>
    </row>
    <row r="67" spans="1:6">
      <c r="A67" t="s">
        <v>81</v>
      </c>
      <c r="B67" t="s">
        <v>82</v>
      </c>
      <c r="C67" t="s">
        <v>3390</v>
      </c>
      <c r="D67" s="108">
        <v>32</v>
      </c>
      <c r="E67" s="108">
        <v>2</v>
      </c>
      <c r="F67" s="108"/>
    </row>
    <row r="68" spans="1:6">
      <c r="C68" t="s">
        <v>3384</v>
      </c>
      <c r="D68" s="108">
        <v>8</v>
      </c>
      <c r="E68" s="108">
        <v>2</v>
      </c>
      <c r="F68" s="108"/>
    </row>
    <row r="69" spans="1:6">
      <c r="C69" t="s">
        <v>3393</v>
      </c>
      <c r="D69" s="108">
        <v>106</v>
      </c>
      <c r="E69" s="108">
        <v>2</v>
      </c>
      <c r="F69" s="108"/>
    </row>
    <row r="70" spans="1:6">
      <c r="C70" t="s">
        <v>3385</v>
      </c>
      <c r="D70" s="108">
        <v>82</v>
      </c>
      <c r="E70" s="108">
        <v>2</v>
      </c>
      <c r="F70" s="108" t="s">
        <v>58</v>
      </c>
    </row>
    <row r="71" spans="1:6">
      <c r="A71" t="s">
        <v>3369</v>
      </c>
      <c r="D71" s="108">
        <v>228</v>
      </c>
      <c r="E71" s="108">
        <v>8</v>
      </c>
      <c r="F71" s="108" t="s">
        <v>58</v>
      </c>
    </row>
    <row r="72" spans="1:6">
      <c r="A72" t="s">
        <v>171</v>
      </c>
      <c r="B72" t="s">
        <v>172</v>
      </c>
      <c r="C72" t="s">
        <v>3334</v>
      </c>
      <c r="D72" s="108">
        <v>82</v>
      </c>
      <c r="E72" s="108">
        <v>2</v>
      </c>
      <c r="F72" s="108"/>
    </row>
    <row r="73" spans="1:6">
      <c r="C73" t="s">
        <v>3385</v>
      </c>
      <c r="D73" s="108">
        <v>41</v>
      </c>
      <c r="E73" s="108">
        <v>1</v>
      </c>
      <c r="F73" s="108"/>
    </row>
    <row r="74" spans="1:6">
      <c r="C74" t="s">
        <v>3422</v>
      </c>
      <c r="D74" s="108">
        <v>135</v>
      </c>
      <c r="E74" s="108">
        <v>3</v>
      </c>
      <c r="F74" s="108" t="s">
        <v>140</v>
      </c>
    </row>
    <row r="75" spans="1:6">
      <c r="C75" t="s">
        <v>3423</v>
      </c>
      <c r="D75" s="108">
        <v>15</v>
      </c>
      <c r="E75" s="108">
        <v>1</v>
      </c>
      <c r="F75" s="108"/>
    </row>
    <row r="76" spans="1:6">
      <c r="A76" t="s">
        <v>3424</v>
      </c>
      <c r="D76" s="108">
        <v>273</v>
      </c>
      <c r="E76" s="108">
        <v>7</v>
      </c>
      <c r="F76" s="108" t="s">
        <v>140</v>
      </c>
    </row>
    <row r="77" spans="1:6">
      <c r="A77" t="s">
        <v>117</v>
      </c>
      <c r="B77" t="s">
        <v>118</v>
      </c>
      <c r="C77" t="s">
        <v>3425</v>
      </c>
      <c r="D77" s="108">
        <v>10</v>
      </c>
      <c r="E77" s="108">
        <v>1</v>
      </c>
      <c r="F77" s="108"/>
    </row>
    <row r="78" spans="1:6">
      <c r="C78" t="s">
        <v>3426</v>
      </c>
      <c r="D78" s="108">
        <v>6</v>
      </c>
      <c r="E78" s="108">
        <v>1</v>
      </c>
      <c r="F78" s="108"/>
    </row>
    <row r="79" spans="1:6">
      <c r="C79" t="s">
        <v>3333</v>
      </c>
      <c r="D79" s="108">
        <v>4</v>
      </c>
      <c r="E79" s="108">
        <v>1</v>
      </c>
      <c r="F79" s="108"/>
    </row>
    <row r="80" spans="1:6">
      <c r="C80" t="s">
        <v>3342</v>
      </c>
      <c r="D80" s="108">
        <v>74</v>
      </c>
      <c r="E80" s="108">
        <v>2</v>
      </c>
      <c r="F80" s="108"/>
    </row>
    <row r="81" spans="1:6">
      <c r="C81" t="s">
        <v>3334</v>
      </c>
      <c r="D81" s="108">
        <v>104</v>
      </c>
      <c r="E81" s="108">
        <v>2</v>
      </c>
      <c r="F81" s="108" t="s">
        <v>331</v>
      </c>
    </row>
    <row r="82" spans="1:6">
      <c r="A82" t="s">
        <v>3427</v>
      </c>
      <c r="D82" s="108">
        <v>198</v>
      </c>
      <c r="E82" s="108">
        <v>7</v>
      </c>
      <c r="F82" s="108" t="s">
        <v>331</v>
      </c>
    </row>
    <row r="83" spans="1:6">
      <c r="A83" t="s">
        <v>103</v>
      </c>
      <c r="B83" t="s">
        <v>104</v>
      </c>
      <c r="C83" t="s">
        <v>3348</v>
      </c>
      <c r="D83" s="108">
        <v>40</v>
      </c>
      <c r="E83" s="108">
        <v>2</v>
      </c>
      <c r="F83" s="108" t="s">
        <v>105</v>
      </c>
    </row>
    <row r="84" spans="1:6">
      <c r="C84" t="s">
        <v>3349</v>
      </c>
      <c r="D84" s="108">
        <v>20</v>
      </c>
      <c r="E84" s="108">
        <v>1</v>
      </c>
      <c r="F84" s="108"/>
    </row>
    <row r="85" spans="1:6">
      <c r="C85" t="s">
        <v>3394</v>
      </c>
      <c r="D85" s="108">
        <v>20</v>
      </c>
      <c r="E85" s="108">
        <v>1</v>
      </c>
      <c r="F85" s="108"/>
    </row>
    <row r="86" spans="1:6">
      <c r="C86" t="s">
        <v>3350</v>
      </c>
      <c r="D86" s="108">
        <v>43</v>
      </c>
      <c r="E86" s="108">
        <v>1</v>
      </c>
      <c r="F86" s="108"/>
    </row>
    <row r="87" spans="1:6">
      <c r="C87" t="s">
        <v>3395</v>
      </c>
      <c r="D87" s="108">
        <v>63</v>
      </c>
      <c r="E87" s="108">
        <v>1</v>
      </c>
      <c r="F87" s="108"/>
    </row>
    <row r="88" spans="1:6">
      <c r="A88" t="s">
        <v>3370</v>
      </c>
      <c r="D88" s="108">
        <v>186</v>
      </c>
      <c r="E88" s="108">
        <v>6</v>
      </c>
      <c r="F88" s="108" t="s">
        <v>105</v>
      </c>
    </row>
    <row r="89" spans="1:6">
      <c r="A89" t="s">
        <v>122</v>
      </c>
      <c r="B89" t="s">
        <v>123</v>
      </c>
      <c r="C89" t="s">
        <v>3348</v>
      </c>
      <c r="D89" s="108">
        <v>72</v>
      </c>
      <c r="E89" s="108">
        <v>4</v>
      </c>
      <c r="F89" s="108"/>
    </row>
    <row r="90" spans="1:6">
      <c r="C90" t="s">
        <v>3333</v>
      </c>
      <c r="D90" s="108">
        <v>90</v>
      </c>
      <c r="E90" s="108">
        <v>4</v>
      </c>
      <c r="F90" s="108"/>
    </row>
    <row r="91" spans="1:6">
      <c r="C91" t="s">
        <v>3410</v>
      </c>
      <c r="D91" s="108">
        <v>56</v>
      </c>
      <c r="E91" s="108">
        <v>2</v>
      </c>
      <c r="F91" s="108" t="s">
        <v>124</v>
      </c>
    </row>
    <row r="92" spans="1:6">
      <c r="C92" t="s">
        <v>3335</v>
      </c>
      <c r="D92" s="108">
        <v>24</v>
      </c>
      <c r="E92" s="108">
        <v>6</v>
      </c>
      <c r="F92" s="108"/>
    </row>
    <row r="93" spans="1:6">
      <c r="A93" t="s">
        <v>3428</v>
      </c>
      <c r="D93" s="108">
        <v>242</v>
      </c>
      <c r="E93" s="108">
        <v>16</v>
      </c>
      <c r="F93" s="108" t="s">
        <v>124</v>
      </c>
    </row>
    <row r="94" spans="1:6">
      <c r="A94" t="s">
        <v>56</v>
      </c>
      <c r="B94" t="s">
        <v>57</v>
      </c>
      <c r="C94" t="s">
        <v>3385</v>
      </c>
      <c r="D94" s="108">
        <v>205</v>
      </c>
      <c r="E94" s="108">
        <v>5</v>
      </c>
      <c r="F94" s="108" t="s">
        <v>33</v>
      </c>
    </row>
    <row r="95" spans="1:6">
      <c r="C95" t="s">
        <v>3336</v>
      </c>
      <c r="D95" s="108">
        <v>45</v>
      </c>
      <c r="E95" s="108">
        <v>1</v>
      </c>
      <c r="F95" s="108"/>
    </row>
    <row r="96" spans="1:6">
      <c r="C96" t="s">
        <v>3337</v>
      </c>
      <c r="D96" s="108">
        <v>8</v>
      </c>
      <c r="E96" s="108">
        <v>1</v>
      </c>
      <c r="F96" s="108"/>
    </row>
    <row r="97" spans="1:6">
      <c r="A97" t="s">
        <v>3371</v>
      </c>
      <c r="D97" s="108">
        <v>258</v>
      </c>
      <c r="E97" s="108">
        <v>7</v>
      </c>
      <c r="F97" s="108" t="s">
        <v>33</v>
      </c>
    </row>
    <row r="98" spans="1:6">
      <c r="A98" t="s">
        <v>151</v>
      </c>
      <c r="B98" t="s">
        <v>152</v>
      </c>
      <c r="C98" t="s">
        <v>3333</v>
      </c>
      <c r="D98" s="108">
        <v>48</v>
      </c>
      <c r="E98" s="108">
        <v>4</v>
      </c>
      <c r="F98" s="108"/>
    </row>
    <row r="99" spans="1:6">
      <c r="C99" t="s">
        <v>3343</v>
      </c>
      <c r="D99" s="108">
        <v>68</v>
      </c>
      <c r="E99" s="108">
        <v>4</v>
      </c>
      <c r="F99" s="108"/>
    </row>
    <row r="100" spans="1:6">
      <c r="C100" t="s">
        <v>3420</v>
      </c>
      <c r="D100" s="108">
        <v>40</v>
      </c>
      <c r="E100" s="108">
        <v>2</v>
      </c>
      <c r="F100" s="108" t="s">
        <v>353</v>
      </c>
    </row>
    <row r="101" spans="1:6">
      <c r="A101" t="s">
        <v>3429</v>
      </c>
      <c r="D101" s="108">
        <v>156</v>
      </c>
      <c r="E101" s="108">
        <v>10</v>
      </c>
      <c r="F101" s="108" t="s">
        <v>353</v>
      </c>
    </row>
    <row r="102" spans="1:6">
      <c r="A102" t="s">
        <v>100</v>
      </c>
      <c r="B102" t="s">
        <v>101</v>
      </c>
      <c r="C102" t="s">
        <v>3343</v>
      </c>
      <c r="D102" s="108">
        <v>51</v>
      </c>
      <c r="E102" s="108">
        <v>3</v>
      </c>
      <c r="F102" s="108"/>
    </row>
    <row r="103" spans="1:6">
      <c r="C103" t="s">
        <v>3352</v>
      </c>
      <c r="D103" s="108">
        <v>185</v>
      </c>
      <c r="E103" s="108">
        <v>5</v>
      </c>
      <c r="F103" s="108"/>
    </row>
    <row r="104" spans="1:6">
      <c r="C104" t="s">
        <v>3353</v>
      </c>
      <c r="D104" s="108">
        <v>54</v>
      </c>
      <c r="E104" s="108">
        <v>1</v>
      </c>
      <c r="F104" s="108" t="s">
        <v>24</v>
      </c>
    </row>
    <row r="105" spans="1:6">
      <c r="A105" t="s">
        <v>3372</v>
      </c>
      <c r="D105" s="108">
        <v>290</v>
      </c>
      <c r="E105" s="108">
        <v>9</v>
      </c>
      <c r="F105" s="108" t="s">
        <v>24</v>
      </c>
    </row>
    <row r="106" spans="1:6">
      <c r="A106" t="s">
        <v>109</v>
      </c>
      <c r="B106" t="s">
        <v>110</v>
      </c>
      <c r="C106" t="s">
        <v>3430</v>
      </c>
      <c r="D106" s="108">
        <v>45</v>
      </c>
      <c r="E106" s="108">
        <v>1</v>
      </c>
      <c r="F106" s="108" t="s">
        <v>111</v>
      </c>
    </row>
    <row r="107" spans="1:6">
      <c r="C107" t="s">
        <v>3431</v>
      </c>
      <c r="D107" s="108">
        <v>45</v>
      </c>
      <c r="E107" s="108">
        <v>1</v>
      </c>
      <c r="F107" s="108"/>
    </row>
    <row r="108" spans="1:6">
      <c r="C108" t="s">
        <v>3334</v>
      </c>
      <c r="D108" s="108">
        <v>123</v>
      </c>
      <c r="E108" s="108">
        <v>3</v>
      </c>
      <c r="F108" s="108"/>
    </row>
    <row r="109" spans="1:6">
      <c r="C109" t="s">
        <v>3347</v>
      </c>
      <c r="D109" s="108">
        <v>41</v>
      </c>
      <c r="E109" s="108">
        <v>1</v>
      </c>
      <c r="F109" s="108"/>
    </row>
    <row r="110" spans="1:6">
      <c r="A110" t="s">
        <v>3432</v>
      </c>
      <c r="D110" s="108">
        <v>254</v>
      </c>
      <c r="E110" s="108">
        <v>6</v>
      </c>
      <c r="F110" s="108" t="s">
        <v>111</v>
      </c>
    </row>
    <row r="111" spans="1:6">
      <c r="A111" t="s">
        <v>346</v>
      </c>
      <c r="B111" t="s">
        <v>147</v>
      </c>
      <c r="C111" t="s">
        <v>3412</v>
      </c>
      <c r="D111" s="108">
        <v>16</v>
      </c>
      <c r="E111" s="108">
        <v>1</v>
      </c>
      <c r="F111" s="108"/>
    </row>
    <row r="112" spans="1:6">
      <c r="A112" t="s">
        <v>3433</v>
      </c>
      <c r="D112" s="108">
        <v>16</v>
      </c>
      <c r="E112" s="108">
        <v>1</v>
      </c>
      <c r="F112" s="108"/>
    </row>
    <row r="113" spans="1:6">
      <c r="A113" t="s">
        <v>326</v>
      </c>
      <c r="B113" t="s">
        <v>204</v>
      </c>
      <c r="C113" t="s">
        <v>3434</v>
      </c>
      <c r="D113" s="108">
        <v>90</v>
      </c>
      <c r="E113" s="108">
        <v>2</v>
      </c>
      <c r="F113" s="108"/>
    </row>
    <row r="114" spans="1:6">
      <c r="C114" t="s">
        <v>3435</v>
      </c>
      <c r="D114" s="108">
        <v>54</v>
      </c>
      <c r="E114" s="108">
        <v>1</v>
      </c>
      <c r="F114" s="108"/>
    </row>
    <row r="115" spans="1:6">
      <c r="C115" t="s">
        <v>3436</v>
      </c>
      <c r="D115" s="108">
        <v>54</v>
      </c>
      <c r="E115" s="108">
        <v>1</v>
      </c>
      <c r="F115" s="108"/>
    </row>
    <row r="116" spans="1:6">
      <c r="A116" t="s">
        <v>3437</v>
      </c>
      <c r="D116" s="108">
        <v>198</v>
      </c>
      <c r="E116" s="108">
        <v>4</v>
      </c>
      <c r="F116" s="108"/>
    </row>
    <row r="117" spans="1:6">
      <c r="A117" t="s">
        <v>202</v>
      </c>
      <c r="B117" t="s">
        <v>203</v>
      </c>
      <c r="C117" t="s">
        <v>3438</v>
      </c>
      <c r="D117" s="108">
        <v>14</v>
      </c>
      <c r="E117" s="108">
        <v>1</v>
      </c>
      <c r="F117" s="108"/>
    </row>
    <row r="118" spans="1:6">
      <c r="C118" t="s">
        <v>3439</v>
      </c>
      <c r="D118" s="108">
        <v>96</v>
      </c>
      <c r="E118" s="108">
        <v>4</v>
      </c>
      <c r="F118" s="108" t="s">
        <v>96</v>
      </c>
    </row>
    <row r="119" spans="1:6">
      <c r="C119" t="s">
        <v>3440</v>
      </c>
      <c r="D119" s="108">
        <v>28</v>
      </c>
      <c r="E119" s="108">
        <v>4</v>
      </c>
      <c r="F119" s="108"/>
    </row>
    <row r="120" spans="1:6">
      <c r="C120" t="s">
        <v>3441</v>
      </c>
      <c r="D120" s="108">
        <v>76</v>
      </c>
      <c r="E120" s="108">
        <v>2</v>
      </c>
      <c r="F120" s="108"/>
    </row>
    <row r="121" spans="1:6">
      <c r="C121" t="s">
        <v>3442</v>
      </c>
      <c r="D121" s="108">
        <v>21</v>
      </c>
      <c r="E121" s="108">
        <v>3</v>
      </c>
      <c r="F121" s="108"/>
    </row>
    <row r="122" spans="1:6">
      <c r="C122" t="s">
        <v>3443</v>
      </c>
      <c r="D122" s="108">
        <v>31</v>
      </c>
      <c r="E122" s="108">
        <v>1</v>
      </c>
      <c r="F122" s="108"/>
    </row>
    <row r="123" spans="1:6">
      <c r="A123" t="s">
        <v>3444</v>
      </c>
      <c r="D123" s="108">
        <v>266</v>
      </c>
      <c r="E123" s="108">
        <v>15</v>
      </c>
      <c r="F123" s="108" t="s">
        <v>96</v>
      </c>
    </row>
    <row r="124" spans="1:6">
      <c r="A124" t="s">
        <v>174</v>
      </c>
      <c r="B124" t="s">
        <v>175</v>
      </c>
      <c r="C124" t="s">
        <v>3342</v>
      </c>
      <c r="D124" s="108">
        <v>185</v>
      </c>
      <c r="E124" s="108">
        <v>5</v>
      </c>
      <c r="F124" s="108"/>
    </row>
    <row r="125" spans="1:6">
      <c r="C125" t="s">
        <v>3384</v>
      </c>
      <c r="D125" s="108">
        <v>8</v>
      </c>
      <c r="E125" s="108">
        <v>2</v>
      </c>
      <c r="F125" s="108"/>
    </row>
    <row r="126" spans="1:6">
      <c r="C126" t="s">
        <v>3335</v>
      </c>
      <c r="D126" s="108">
        <v>4</v>
      </c>
      <c r="E126" s="108">
        <v>1</v>
      </c>
      <c r="F126" s="108"/>
    </row>
    <row r="127" spans="1:6">
      <c r="C127" t="s">
        <v>3336</v>
      </c>
      <c r="D127" s="108">
        <v>41</v>
      </c>
      <c r="E127" s="108">
        <v>1</v>
      </c>
      <c r="F127" s="108" t="s">
        <v>65</v>
      </c>
    </row>
    <row r="128" spans="1:6">
      <c r="A128" t="s">
        <v>3445</v>
      </c>
      <c r="D128" s="108">
        <v>238</v>
      </c>
      <c r="E128" s="108">
        <v>9</v>
      </c>
      <c r="F128" s="108" t="s">
        <v>65</v>
      </c>
    </row>
    <row r="129" spans="1:6">
      <c r="A129" t="s">
        <v>66</v>
      </c>
      <c r="B129" t="s">
        <v>67</v>
      </c>
      <c r="C129" t="s">
        <v>3387</v>
      </c>
      <c r="D129" s="108">
        <v>58</v>
      </c>
      <c r="E129" s="108">
        <v>1</v>
      </c>
      <c r="F129" s="108"/>
    </row>
    <row r="130" spans="1:6">
      <c r="C130" t="s">
        <v>3388</v>
      </c>
      <c r="D130" s="108">
        <v>7</v>
      </c>
      <c r="E130" s="108">
        <v>1</v>
      </c>
      <c r="F130" s="108"/>
    </row>
    <row r="131" spans="1:6">
      <c r="C131" t="s">
        <v>3340</v>
      </c>
      <c r="D131" s="108">
        <v>195</v>
      </c>
      <c r="E131" s="108">
        <v>3</v>
      </c>
      <c r="F131" s="108" t="s">
        <v>33</v>
      </c>
    </row>
    <row r="132" spans="1:6">
      <c r="A132" t="s">
        <v>3373</v>
      </c>
      <c r="D132" s="108">
        <v>260</v>
      </c>
      <c r="E132" s="108">
        <v>5</v>
      </c>
      <c r="F132" s="108" t="s">
        <v>33</v>
      </c>
    </row>
    <row r="133" spans="1:6">
      <c r="A133" t="s">
        <v>137</v>
      </c>
      <c r="B133" t="s">
        <v>138</v>
      </c>
      <c r="C133" t="s">
        <v>3410</v>
      </c>
      <c r="D133" s="108">
        <v>17</v>
      </c>
      <c r="E133" s="108">
        <v>1</v>
      </c>
      <c r="F133" s="108"/>
    </row>
    <row r="134" spans="1:6">
      <c r="C134" t="s">
        <v>3446</v>
      </c>
      <c r="D134" s="108">
        <v>60</v>
      </c>
      <c r="E134" s="108">
        <v>3</v>
      </c>
      <c r="F134" s="108" t="s">
        <v>344</v>
      </c>
    </row>
    <row r="135" spans="1:6">
      <c r="C135" t="s">
        <v>3413</v>
      </c>
      <c r="D135" s="108">
        <v>60</v>
      </c>
      <c r="E135" s="108">
        <v>4</v>
      </c>
      <c r="F135" s="108"/>
    </row>
    <row r="136" spans="1:6">
      <c r="C136" t="s">
        <v>3447</v>
      </c>
      <c r="D136" s="108">
        <v>37</v>
      </c>
      <c r="E136" s="108">
        <v>1</v>
      </c>
      <c r="F136" s="108"/>
    </row>
    <row r="137" spans="1:6">
      <c r="A137" t="s">
        <v>3448</v>
      </c>
      <c r="D137" s="108">
        <v>174</v>
      </c>
      <c r="E137" s="108">
        <v>9</v>
      </c>
      <c r="F137" s="108" t="s">
        <v>344</v>
      </c>
    </row>
    <row r="138" spans="1:6">
      <c r="A138" t="s">
        <v>220</v>
      </c>
      <c r="B138" t="s">
        <v>212</v>
      </c>
      <c r="C138" t="s">
        <v>3449</v>
      </c>
      <c r="D138" s="108">
        <v>80</v>
      </c>
      <c r="E138" s="108">
        <v>4</v>
      </c>
      <c r="F138" s="108"/>
    </row>
    <row r="139" spans="1:6">
      <c r="C139" t="s">
        <v>3450</v>
      </c>
      <c r="D139" s="108">
        <v>66</v>
      </c>
      <c r="E139" s="108">
        <v>2</v>
      </c>
      <c r="F139" s="108"/>
    </row>
    <row r="140" spans="1:6">
      <c r="C140" t="s">
        <v>3451</v>
      </c>
      <c r="D140" s="108">
        <v>90</v>
      </c>
      <c r="E140" s="108">
        <v>2</v>
      </c>
      <c r="F140" s="108"/>
    </row>
    <row r="141" spans="1:6">
      <c r="A141" t="s">
        <v>3452</v>
      </c>
      <c r="D141" s="108">
        <v>236</v>
      </c>
      <c r="E141" s="108">
        <v>8</v>
      </c>
      <c r="F141" s="108"/>
    </row>
    <row r="142" spans="1:6">
      <c r="A142" t="s">
        <v>84</v>
      </c>
      <c r="B142" t="s">
        <v>85</v>
      </c>
      <c r="C142" t="s">
        <v>3343</v>
      </c>
      <c r="D142" s="108">
        <v>17</v>
      </c>
      <c r="E142" s="108">
        <v>1</v>
      </c>
      <c r="F142" s="108" t="s">
        <v>24</v>
      </c>
    </row>
    <row r="143" spans="1:6">
      <c r="C143" t="s">
        <v>3396</v>
      </c>
      <c r="D143" s="108">
        <v>120</v>
      </c>
      <c r="E143" s="108">
        <v>3</v>
      </c>
      <c r="F143" s="108"/>
    </row>
    <row r="144" spans="1:6">
      <c r="C144" t="s">
        <v>3397</v>
      </c>
      <c r="D144" s="108">
        <v>21</v>
      </c>
      <c r="E144" s="108">
        <v>1</v>
      </c>
      <c r="F144" s="108"/>
    </row>
    <row r="145" spans="1:6">
      <c r="C145" t="s">
        <v>3398</v>
      </c>
      <c r="D145" s="108">
        <v>44</v>
      </c>
      <c r="E145" s="108">
        <v>1</v>
      </c>
      <c r="F145" s="108"/>
    </row>
    <row r="146" spans="1:6">
      <c r="A146" t="s">
        <v>3374</v>
      </c>
      <c r="D146" s="108">
        <v>202</v>
      </c>
      <c r="E146" s="108">
        <v>6</v>
      </c>
      <c r="F146" s="108" t="s">
        <v>24</v>
      </c>
    </row>
    <row r="147" spans="1:6">
      <c r="A147" t="s">
        <v>154</v>
      </c>
      <c r="B147" t="s">
        <v>155</v>
      </c>
      <c r="C147" t="s">
        <v>3453</v>
      </c>
      <c r="D147" s="108">
        <v>34</v>
      </c>
      <c r="E147" s="108">
        <v>2</v>
      </c>
      <c r="F147" s="108" t="s">
        <v>156</v>
      </c>
    </row>
    <row r="148" spans="1:6">
      <c r="C148" t="s">
        <v>3454</v>
      </c>
      <c r="D148" s="108">
        <v>86</v>
      </c>
      <c r="E148" s="108">
        <v>2</v>
      </c>
      <c r="F148" s="108"/>
    </row>
    <row r="149" spans="1:6">
      <c r="C149" t="s">
        <v>3355</v>
      </c>
      <c r="D149" s="108">
        <v>80</v>
      </c>
      <c r="E149" s="108">
        <v>2</v>
      </c>
      <c r="F149" s="108"/>
    </row>
    <row r="150" spans="1:6">
      <c r="C150" t="s">
        <v>3343</v>
      </c>
      <c r="D150" s="108">
        <v>34</v>
      </c>
      <c r="E150" s="108">
        <v>2</v>
      </c>
      <c r="F150" s="108"/>
    </row>
    <row r="151" spans="1:6">
      <c r="A151" t="s">
        <v>3455</v>
      </c>
      <c r="D151" s="108">
        <v>234</v>
      </c>
      <c r="E151" s="108">
        <v>8</v>
      </c>
      <c r="F151" s="108" t="s">
        <v>156</v>
      </c>
    </row>
    <row r="152" spans="1:6">
      <c r="A152" t="s">
        <v>98</v>
      </c>
      <c r="B152" t="s">
        <v>99</v>
      </c>
      <c r="C152" t="s">
        <v>3342</v>
      </c>
      <c r="D152" s="108">
        <v>37</v>
      </c>
      <c r="E152" s="108">
        <v>1</v>
      </c>
      <c r="F152" s="108"/>
    </row>
    <row r="153" spans="1:6">
      <c r="C153" t="s">
        <v>3343</v>
      </c>
      <c r="D153" s="108">
        <v>17</v>
      </c>
      <c r="E153" s="108">
        <v>1</v>
      </c>
      <c r="F153" s="108" t="s">
        <v>24</v>
      </c>
    </row>
    <row r="154" spans="1:6">
      <c r="C154" t="s">
        <v>3353</v>
      </c>
      <c r="D154" s="108">
        <v>54</v>
      </c>
      <c r="E154" s="108">
        <v>1</v>
      </c>
      <c r="F154" s="108"/>
    </row>
    <row r="155" spans="1:6">
      <c r="C155" t="s">
        <v>3385</v>
      </c>
      <c r="D155" s="108">
        <v>82</v>
      </c>
      <c r="E155" s="108">
        <v>2</v>
      </c>
      <c r="F155" s="108"/>
    </row>
    <row r="156" spans="1:6">
      <c r="A156" t="s">
        <v>3375</v>
      </c>
      <c r="D156" s="108">
        <v>190</v>
      </c>
      <c r="E156" s="108">
        <v>5</v>
      </c>
      <c r="F156" s="108" t="s">
        <v>24</v>
      </c>
    </row>
    <row r="157" spans="1:6">
      <c r="A157" t="s">
        <v>113</v>
      </c>
      <c r="B157" t="s">
        <v>114</v>
      </c>
      <c r="C157" t="s">
        <v>3430</v>
      </c>
      <c r="D157" s="108">
        <v>90</v>
      </c>
      <c r="E157" s="108">
        <v>2</v>
      </c>
      <c r="F157" s="108" t="s">
        <v>111</v>
      </c>
    </row>
    <row r="158" spans="1:6">
      <c r="C158" t="s">
        <v>3334</v>
      </c>
      <c r="D158" s="108">
        <v>164</v>
      </c>
      <c r="E158" s="108">
        <v>4</v>
      </c>
      <c r="F158" s="108"/>
    </row>
    <row r="159" spans="1:6">
      <c r="A159" t="s">
        <v>3456</v>
      </c>
      <c r="D159" s="108">
        <v>254</v>
      </c>
      <c r="E159" s="108">
        <v>6</v>
      </c>
      <c r="F159" s="108" t="s">
        <v>111</v>
      </c>
    </row>
    <row r="160" spans="1:6">
      <c r="A160" t="s">
        <v>130</v>
      </c>
      <c r="B160" t="s">
        <v>131</v>
      </c>
      <c r="C160" t="s">
        <v>3342</v>
      </c>
      <c r="D160" s="108">
        <v>37</v>
      </c>
      <c r="E160" s="108">
        <v>1</v>
      </c>
      <c r="F160" s="108"/>
    </row>
    <row r="161" spans="1:6">
      <c r="C161" t="s">
        <v>3410</v>
      </c>
      <c r="D161" s="108">
        <v>140</v>
      </c>
      <c r="E161" s="108">
        <v>5</v>
      </c>
      <c r="F161" s="108" t="s">
        <v>124</v>
      </c>
    </row>
    <row r="162" spans="1:6">
      <c r="C162" t="s">
        <v>3346</v>
      </c>
      <c r="D162" s="108">
        <v>40</v>
      </c>
      <c r="E162" s="108">
        <v>2</v>
      </c>
      <c r="F162" s="108"/>
    </row>
    <row r="163" spans="1:6">
      <c r="C163" t="s">
        <v>3457</v>
      </c>
      <c r="D163" s="108">
        <v>65</v>
      </c>
      <c r="E163" s="108">
        <v>1</v>
      </c>
      <c r="F163" s="108"/>
    </row>
    <row r="164" spans="1:6">
      <c r="A164" t="s">
        <v>3458</v>
      </c>
      <c r="D164" s="108">
        <v>282</v>
      </c>
      <c r="E164" s="108">
        <v>9</v>
      </c>
      <c r="F164" s="108" t="s">
        <v>124</v>
      </c>
    </row>
    <row r="165" spans="1:6">
      <c r="A165" t="s">
        <v>89</v>
      </c>
      <c r="B165" t="s">
        <v>90</v>
      </c>
      <c r="C165" t="s">
        <v>3343</v>
      </c>
      <c r="D165" s="108">
        <v>68</v>
      </c>
      <c r="E165" s="108">
        <v>4</v>
      </c>
      <c r="F165" s="108" t="s">
        <v>3404</v>
      </c>
    </row>
    <row r="166" spans="1:6">
      <c r="C166" t="s">
        <v>3396</v>
      </c>
      <c r="D166" s="108">
        <v>160</v>
      </c>
      <c r="E166" s="108">
        <v>4</v>
      </c>
      <c r="F166" s="108"/>
    </row>
    <row r="167" spans="1:6">
      <c r="C167" t="s">
        <v>3399</v>
      </c>
      <c r="D167" s="108">
        <v>28</v>
      </c>
      <c r="E167" s="108">
        <v>4</v>
      </c>
      <c r="F167" s="108"/>
    </row>
    <row r="168" spans="1:6">
      <c r="A168" t="s">
        <v>3376</v>
      </c>
      <c r="D168" s="108">
        <v>256</v>
      </c>
      <c r="E168" s="108">
        <v>12</v>
      </c>
      <c r="F168" s="108" t="s">
        <v>3404</v>
      </c>
    </row>
    <row r="169" spans="1:6">
      <c r="A169" t="s">
        <v>162</v>
      </c>
      <c r="B169" t="s">
        <v>163</v>
      </c>
      <c r="C169" t="s">
        <v>3333</v>
      </c>
      <c r="D169" s="108">
        <v>15</v>
      </c>
      <c r="E169" s="108">
        <v>1</v>
      </c>
      <c r="F169" s="108"/>
    </row>
    <row r="170" spans="1:6">
      <c r="C170" t="s">
        <v>3342</v>
      </c>
      <c r="D170" s="108">
        <v>74</v>
      </c>
      <c r="E170" s="108">
        <v>2</v>
      </c>
      <c r="F170" s="108"/>
    </row>
    <row r="171" spans="1:6">
      <c r="C171" t="s">
        <v>3334</v>
      </c>
      <c r="D171" s="108">
        <v>50</v>
      </c>
      <c r="E171" s="108">
        <v>1</v>
      </c>
      <c r="F171" s="108"/>
    </row>
    <row r="172" spans="1:6">
      <c r="C172" t="s">
        <v>3352</v>
      </c>
      <c r="D172" s="108">
        <v>37</v>
      </c>
      <c r="E172" s="108">
        <v>1</v>
      </c>
      <c r="F172" s="108"/>
    </row>
    <row r="173" spans="1:6">
      <c r="C173" t="s">
        <v>3459</v>
      </c>
      <c r="D173" s="108">
        <v>36</v>
      </c>
      <c r="E173" s="108">
        <v>2</v>
      </c>
      <c r="F173" s="108" t="s">
        <v>164</v>
      </c>
    </row>
    <row r="174" spans="1:6">
      <c r="A174" t="s">
        <v>3460</v>
      </c>
      <c r="D174" s="108">
        <v>212</v>
      </c>
      <c r="E174" s="108">
        <v>7</v>
      </c>
      <c r="F174" s="108" t="s">
        <v>164</v>
      </c>
    </row>
    <row r="175" spans="1:6">
      <c r="A175" t="s">
        <v>63</v>
      </c>
      <c r="B175" t="s">
        <v>64</v>
      </c>
      <c r="C175" t="s">
        <v>3385</v>
      </c>
      <c r="D175" s="108">
        <v>164</v>
      </c>
      <c r="E175" s="108">
        <v>4</v>
      </c>
      <c r="F175" s="108"/>
    </row>
    <row r="176" spans="1:6">
      <c r="C176" t="s">
        <v>3336</v>
      </c>
      <c r="D176" s="108">
        <v>82</v>
      </c>
      <c r="E176" s="108">
        <v>2</v>
      </c>
      <c r="F176" s="108"/>
    </row>
    <row r="177" spans="1:6">
      <c r="C177" t="s">
        <v>3400</v>
      </c>
      <c r="D177" s="108">
        <v>16</v>
      </c>
      <c r="E177" s="108">
        <v>2</v>
      </c>
      <c r="F177" s="108" t="s">
        <v>33</v>
      </c>
    </row>
    <row r="178" spans="1:6">
      <c r="A178" t="s">
        <v>3377</v>
      </c>
      <c r="D178" s="108">
        <v>262</v>
      </c>
      <c r="E178" s="108">
        <v>8</v>
      </c>
      <c r="F178" s="108" t="s">
        <v>33</v>
      </c>
    </row>
    <row r="179" spans="1:6">
      <c r="A179" t="s">
        <v>190</v>
      </c>
      <c r="B179" t="s">
        <v>191</v>
      </c>
      <c r="C179" t="s">
        <v>3333</v>
      </c>
      <c r="D179" s="108">
        <v>60</v>
      </c>
      <c r="E179" s="108">
        <v>4</v>
      </c>
      <c r="F179" s="108"/>
    </row>
    <row r="180" spans="1:6">
      <c r="C180" t="s">
        <v>3342</v>
      </c>
      <c r="D180" s="108">
        <v>148</v>
      </c>
      <c r="E180" s="108">
        <v>4</v>
      </c>
      <c r="F180" s="108" t="s">
        <v>23</v>
      </c>
    </row>
    <row r="181" spans="1:6">
      <c r="A181" t="s">
        <v>3461</v>
      </c>
      <c r="D181" s="108">
        <v>208</v>
      </c>
      <c r="E181" s="108">
        <v>8</v>
      </c>
      <c r="F181" s="108" t="s">
        <v>23</v>
      </c>
    </row>
    <row r="182" spans="1:6">
      <c r="A182" t="s">
        <v>94</v>
      </c>
      <c r="B182" t="s">
        <v>95</v>
      </c>
      <c r="C182" t="s">
        <v>3342</v>
      </c>
      <c r="D182" s="108">
        <v>37</v>
      </c>
      <c r="E182" s="108">
        <v>1</v>
      </c>
      <c r="F182" s="108"/>
    </row>
    <row r="183" spans="1:6">
      <c r="C183" t="s">
        <v>3355</v>
      </c>
      <c r="D183" s="108">
        <v>40</v>
      </c>
      <c r="E183" s="108">
        <v>1</v>
      </c>
      <c r="F183" s="108"/>
    </row>
    <row r="184" spans="1:6">
      <c r="C184" t="s">
        <v>3343</v>
      </c>
      <c r="D184" s="108">
        <v>34</v>
      </c>
      <c r="E184" s="108">
        <v>2</v>
      </c>
      <c r="F184" s="108"/>
    </row>
    <row r="185" spans="1:6">
      <c r="C185" t="s">
        <v>3356</v>
      </c>
      <c r="D185" s="108">
        <v>68</v>
      </c>
      <c r="E185" s="108">
        <v>1</v>
      </c>
      <c r="F185" s="108"/>
    </row>
    <row r="186" spans="1:6">
      <c r="C186" t="s">
        <v>3353</v>
      </c>
      <c r="D186" s="108">
        <v>54</v>
      </c>
      <c r="E186" s="108">
        <v>1</v>
      </c>
      <c r="F186" s="108"/>
    </row>
    <row r="187" spans="1:6">
      <c r="C187" t="s">
        <v>3357</v>
      </c>
      <c r="D187" s="108">
        <v>21</v>
      </c>
      <c r="E187" s="108">
        <v>1</v>
      </c>
      <c r="F187" s="108" t="s">
        <v>24</v>
      </c>
    </row>
    <row r="188" spans="1:6">
      <c r="C188" t="s">
        <v>3358</v>
      </c>
      <c r="D188" s="108">
        <v>24</v>
      </c>
      <c r="E188" s="108">
        <v>1</v>
      </c>
      <c r="F188" s="108"/>
    </row>
    <row r="189" spans="1:6">
      <c r="A189" t="s">
        <v>3378</v>
      </c>
      <c r="D189" s="108">
        <v>278</v>
      </c>
      <c r="E189" s="108">
        <v>8</v>
      </c>
      <c r="F189" s="108" t="s">
        <v>24</v>
      </c>
    </row>
    <row r="190" spans="1:6">
      <c r="A190" t="s">
        <v>186</v>
      </c>
      <c r="B190" t="s">
        <v>187</v>
      </c>
      <c r="C190" t="s">
        <v>3342</v>
      </c>
      <c r="D190" s="108">
        <v>37</v>
      </c>
      <c r="E190" s="108">
        <v>1</v>
      </c>
      <c r="F190" s="108"/>
    </row>
    <row r="191" spans="1:6">
      <c r="C191" t="s">
        <v>3384</v>
      </c>
      <c r="D191" s="108">
        <v>8</v>
      </c>
      <c r="E191" s="108">
        <v>2</v>
      </c>
      <c r="F191" s="108"/>
    </row>
    <row r="192" spans="1:6">
      <c r="C192" t="s">
        <v>3462</v>
      </c>
      <c r="D192" s="108">
        <v>10</v>
      </c>
      <c r="E192" s="108">
        <v>1</v>
      </c>
      <c r="F192" s="108" t="s">
        <v>188</v>
      </c>
    </row>
    <row r="193" spans="1:6">
      <c r="C193" t="s">
        <v>3413</v>
      </c>
      <c r="D193" s="108">
        <v>20</v>
      </c>
      <c r="E193" s="108">
        <v>2</v>
      </c>
      <c r="F193" s="108"/>
    </row>
    <row r="194" spans="1:6">
      <c r="C194" t="s">
        <v>3385</v>
      </c>
      <c r="D194" s="108">
        <v>123</v>
      </c>
      <c r="E194" s="108">
        <v>3</v>
      </c>
      <c r="F194" s="108"/>
    </row>
    <row r="195" spans="1:6">
      <c r="C195" t="s">
        <v>3463</v>
      </c>
      <c r="D195" s="108">
        <v>10</v>
      </c>
      <c r="E195" s="108">
        <v>1</v>
      </c>
      <c r="F195" s="108"/>
    </row>
    <row r="196" spans="1:6">
      <c r="A196" t="s">
        <v>3464</v>
      </c>
      <c r="D196" s="108">
        <v>208</v>
      </c>
      <c r="E196" s="108">
        <v>10</v>
      </c>
      <c r="F196" s="108" t="s">
        <v>188</v>
      </c>
    </row>
    <row r="197" spans="1:6">
      <c r="A197" t="s">
        <v>128</v>
      </c>
      <c r="B197" t="s">
        <v>129</v>
      </c>
      <c r="C197" t="s">
        <v>3333</v>
      </c>
      <c r="D197" s="108">
        <v>4</v>
      </c>
      <c r="E197" s="108">
        <v>1</v>
      </c>
      <c r="F197" s="108"/>
    </row>
    <row r="198" spans="1:6">
      <c r="C198" t="s">
        <v>3342</v>
      </c>
      <c r="D198" s="108">
        <v>111</v>
      </c>
      <c r="E198" s="108">
        <v>3</v>
      </c>
      <c r="F198" s="108"/>
    </row>
    <row r="199" spans="1:6">
      <c r="C199" t="s">
        <v>3410</v>
      </c>
      <c r="D199" s="108">
        <v>56</v>
      </c>
      <c r="E199" s="108">
        <v>2</v>
      </c>
      <c r="F199" s="108" t="s">
        <v>124</v>
      </c>
    </row>
    <row r="200" spans="1:6">
      <c r="C200" t="s">
        <v>3334</v>
      </c>
      <c r="D200" s="108">
        <v>41</v>
      </c>
      <c r="E200" s="108">
        <v>1</v>
      </c>
      <c r="F200" s="108"/>
    </row>
    <row r="201" spans="1:6">
      <c r="C201" t="s">
        <v>3335</v>
      </c>
      <c r="D201" s="108">
        <v>16</v>
      </c>
      <c r="E201" s="108">
        <v>4</v>
      </c>
      <c r="F201" s="108"/>
    </row>
    <row r="202" spans="1:6">
      <c r="A202" t="s">
        <v>3465</v>
      </c>
      <c r="D202" s="108">
        <v>228</v>
      </c>
      <c r="E202" s="108">
        <v>11</v>
      </c>
      <c r="F202" s="108" t="s">
        <v>124</v>
      </c>
    </row>
    <row r="203" spans="1:6">
      <c r="A203" t="s">
        <v>211</v>
      </c>
      <c r="B203" t="s">
        <v>206</v>
      </c>
      <c r="C203" t="s">
        <v>3466</v>
      </c>
      <c r="D203" s="108">
        <v>24</v>
      </c>
      <c r="E203" s="108">
        <v>1</v>
      </c>
      <c r="F203" s="108"/>
    </row>
    <row r="204" spans="1:6">
      <c r="C204" t="s">
        <v>3439</v>
      </c>
      <c r="D204" s="108">
        <v>96</v>
      </c>
      <c r="E204" s="108">
        <v>4</v>
      </c>
      <c r="F204" s="108"/>
    </row>
    <row r="205" spans="1:6">
      <c r="C205" t="s">
        <v>3440</v>
      </c>
      <c r="D205" s="108">
        <v>21</v>
      </c>
      <c r="E205" s="108">
        <v>3</v>
      </c>
      <c r="F205" s="108"/>
    </row>
    <row r="206" spans="1:6">
      <c r="C206" t="s">
        <v>3443</v>
      </c>
      <c r="D206" s="108">
        <v>62</v>
      </c>
      <c r="E206" s="108">
        <v>2</v>
      </c>
      <c r="F206" s="108" t="s">
        <v>92</v>
      </c>
    </row>
    <row r="207" spans="1:6">
      <c r="C207" t="s">
        <v>3467</v>
      </c>
      <c r="D207" s="108">
        <v>31</v>
      </c>
      <c r="E207" s="108">
        <v>1</v>
      </c>
      <c r="F207" s="108"/>
    </row>
    <row r="208" spans="1:6">
      <c r="A208" t="s">
        <v>3468</v>
      </c>
      <c r="D208" s="108">
        <v>234</v>
      </c>
      <c r="E208" s="108">
        <v>11</v>
      </c>
      <c r="F208" s="108" t="s">
        <v>92</v>
      </c>
    </row>
    <row r="209" spans="1:6">
      <c r="A209" t="s">
        <v>207</v>
      </c>
      <c r="B209" t="s">
        <v>198</v>
      </c>
      <c r="C209" t="s">
        <v>3466</v>
      </c>
      <c r="D209" s="108">
        <v>8</v>
      </c>
      <c r="E209" s="108">
        <v>1</v>
      </c>
      <c r="F209" s="108"/>
    </row>
    <row r="210" spans="1:6">
      <c r="C210" t="s">
        <v>3438</v>
      </c>
      <c r="D210" s="108">
        <v>28</v>
      </c>
      <c r="E210" s="108">
        <v>2</v>
      </c>
      <c r="F210" s="108"/>
    </row>
    <row r="211" spans="1:6">
      <c r="C211" t="s">
        <v>3439</v>
      </c>
      <c r="D211" s="108">
        <v>96</v>
      </c>
      <c r="E211" s="108">
        <v>4</v>
      </c>
      <c r="F211" s="108"/>
    </row>
    <row r="212" spans="1:6">
      <c r="C212" t="s">
        <v>3440</v>
      </c>
      <c r="D212" s="108">
        <v>7</v>
      </c>
      <c r="E212" s="108">
        <v>1</v>
      </c>
      <c r="F212" s="108"/>
    </row>
    <row r="213" spans="1:6">
      <c r="C213" t="s">
        <v>3347</v>
      </c>
      <c r="D213" s="108">
        <v>32</v>
      </c>
      <c r="E213" s="108">
        <v>1</v>
      </c>
      <c r="F213" s="108" t="s">
        <v>209</v>
      </c>
    </row>
    <row r="214" spans="1:6">
      <c r="C214" t="s">
        <v>3443</v>
      </c>
      <c r="D214" s="108">
        <v>31</v>
      </c>
      <c r="E214" s="108">
        <v>1</v>
      </c>
      <c r="F214" s="108"/>
    </row>
    <row r="215" spans="1:6">
      <c r="A215" t="s">
        <v>3469</v>
      </c>
      <c r="D215" s="108">
        <v>202</v>
      </c>
      <c r="E215" s="108">
        <v>10</v>
      </c>
      <c r="F215" s="108" t="s">
        <v>209</v>
      </c>
    </row>
    <row r="216" spans="1:6">
      <c r="A216" t="s">
        <v>338</v>
      </c>
      <c r="B216" t="s">
        <v>120</v>
      </c>
      <c r="C216" t="s">
        <v>3334</v>
      </c>
      <c r="D216" s="108">
        <v>52</v>
      </c>
      <c r="E216" s="108">
        <v>1</v>
      </c>
      <c r="F216" s="108"/>
    </row>
    <row r="217" spans="1:6">
      <c r="A217" t="s">
        <v>3470</v>
      </c>
      <c r="D217" s="108">
        <v>52</v>
      </c>
      <c r="E217" s="108">
        <v>1</v>
      </c>
      <c r="F217" s="108"/>
    </row>
    <row r="218" spans="1:6">
      <c r="A218" t="s">
        <v>74</v>
      </c>
      <c r="B218" t="s">
        <v>75</v>
      </c>
      <c r="C218" t="s">
        <v>3342</v>
      </c>
      <c r="D218" s="108">
        <v>37</v>
      </c>
      <c r="E218" s="108">
        <v>1</v>
      </c>
      <c r="F218" s="108"/>
    </row>
    <row r="219" spans="1:6">
      <c r="C219" t="s">
        <v>3359</v>
      </c>
      <c r="D219" s="108">
        <v>45</v>
      </c>
      <c r="E219" s="108">
        <v>2</v>
      </c>
      <c r="F219" s="108"/>
    </row>
    <row r="220" spans="1:6">
      <c r="C220" t="s">
        <v>3384</v>
      </c>
      <c r="D220" s="108">
        <v>7</v>
      </c>
      <c r="E220" s="108">
        <v>1</v>
      </c>
      <c r="F220" s="108"/>
    </row>
    <row r="221" spans="1:6">
      <c r="C221" t="s">
        <v>3361</v>
      </c>
      <c r="D221" s="108">
        <v>119</v>
      </c>
      <c r="E221" s="108">
        <v>2</v>
      </c>
      <c r="F221" s="108"/>
    </row>
    <row r="222" spans="1:6">
      <c r="C222" t="s">
        <v>3401</v>
      </c>
      <c r="D222" s="108">
        <v>41</v>
      </c>
      <c r="E222" s="108">
        <v>1</v>
      </c>
      <c r="F222" s="108" t="s">
        <v>58</v>
      </c>
    </row>
    <row r="223" spans="1:6">
      <c r="A223" t="s">
        <v>3379</v>
      </c>
      <c r="D223" s="108">
        <v>249</v>
      </c>
      <c r="E223" s="108">
        <v>7</v>
      </c>
      <c r="F223" s="108" t="s">
        <v>58</v>
      </c>
    </row>
    <row r="224" spans="1:6">
      <c r="A224" t="s">
        <v>3405</v>
      </c>
      <c r="B224" t="s">
        <v>208</v>
      </c>
      <c r="C224" t="s">
        <v>3439</v>
      </c>
      <c r="D224" s="108">
        <v>72</v>
      </c>
      <c r="E224" s="108">
        <v>3</v>
      </c>
      <c r="F224" s="108"/>
    </row>
    <row r="225" spans="1:6">
      <c r="C225" t="s">
        <v>3440</v>
      </c>
      <c r="D225" s="108">
        <v>21</v>
      </c>
      <c r="E225" s="108">
        <v>3</v>
      </c>
      <c r="F225" s="108"/>
    </row>
    <row r="226" spans="1:6">
      <c r="C226" t="s">
        <v>3347</v>
      </c>
      <c r="D226" s="108">
        <v>35</v>
      </c>
      <c r="E226" s="108">
        <v>1</v>
      </c>
      <c r="F226" s="108" t="s">
        <v>218</v>
      </c>
    </row>
    <row r="227" spans="1:6">
      <c r="C227" t="s">
        <v>3443</v>
      </c>
      <c r="D227" s="108">
        <v>62</v>
      </c>
      <c r="E227" s="108">
        <v>2</v>
      </c>
      <c r="F227" s="108"/>
    </row>
    <row r="228" spans="1:6">
      <c r="C228" t="s">
        <v>3354</v>
      </c>
      <c r="D228" s="108">
        <v>4</v>
      </c>
      <c r="E228" s="108">
        <v>1</v>
      </c>
      <c r="F228" s="108"/>
    </row>
    <row r="229" spans="1:6">
      <c r="A229" t="s">
        <v>3471</v>
      </c>
      <c r="D229" s="108">
        <v>194</v>
      </c>
      <c r="E229" s="108">
        <v>10</v>
      </c>
      <c r="F229" s="108" t="s">
        <v>218</v>
      </c>
    </row>
    <row r="230" spans="1:6">
      <c r="A230" t="s">
        <v>47</v>
      </c>
      <c r="B230" t="s">
        <v>48</v>
      </c>
      <c r="C230" t="s">
        <v>3342</v>
      </c>
      <c r="D230" s="108">
        <v>111</v>
      </c>
      <c r="E230" s="108">
        <v>3</v>
      </c>
      <c r="F230" s="108"/>
    </row>
    <row r="231" spans="1:6">
      <c r="C231" t="s">
        <v>3345</v>
      </c>
      <c r="D231" s="108">
        <v>24</v>
      </c>
      <c r="E231" s="108">
        <v>2</v>
      </c>
      <c r="F231" s="108"/>
    </row>
    <row r="232" spans="1:6">
      <c r="C232" t="s">
        <v>3335</v>
      </c>
      <c r="D232" s="108">
        <v>13</v>
      </c>
      <c r="E232" s="108">
        <v>1</v>
      </c>
      <c r="F232" s="108"/>
    </row>
    <row r="233" spans="1:6">
      <c r="C233" t="s">
        <v>3389</v>
      </c>
      <c r="D233" s="108">
        <v>98</v>
      </c>
      <c r="E233" s="108">
        <v>2</v>
      </c>
      <c r="F233" s="108" t="s">
        <v>49</v>
      </c>
    </row>
    <row r="234" spans="1:6">
      <c r="C234" t="s">
        <v>3336</v>
      </c>
      <c r="D234" s="108">
        <v>50</v>
      </c>
      <c r="E234" s="108">
        <v>1</v>
      </c>
      <c r="F234" s="108"/>
    </row>
    <row r="235" spans="1:6">
      <c r="A235" t="s">
        <v>3380</v>
      </c>
      <c r="D235" s="108">
        <v>296</v>
      </c>
      <c r="E235" s="108">
        <v>9</v>
      </c>
      <c r="F235" s="108" t="s">
        <v>49</v>
      </c>
    </row>
    <row r="236" spans="1:6">
      <c r="A236" t="s">
        <v>141</v>
      </c>
      <c r="B236" t="s">
        <v>142</v>
      </c>
      <c r="C236" t="s">
        <v>3333</v>
      </c>
      <c r="D236" s="108">
        <v>53</v>
      </c>
      <c r="E236" s="108">
        <v>3</v>
      </c>
      <c r="F236" s="108" t="s">
        <v>143</v>
      </c>
    </row>
    <row r="237" spans="1:6">
      <c r="C237" t="s">
        <v>3410</v>
      </c>
      <c r="D237" s="108">
        <v>109</v>
      </c>
      <c r="E237" s="108">
        <v>4</v>
      </c>
      <c r="F237" s="108"/>
    </row>
    <row r="238" spans="1:6">
      <c r="C238" t="s">
        <v>3446</v>
      </c>
      <c r="D238" s="108">
        <v>20</v>
      </c>
      <c r="E238" s="108">
        <v>1</v>
      </c>
      <c r="F238" s="108"/>
    </row>
    <row r="239" spans="1:6">
      <c r="C239" t="s">
        <v>3472</v>
      </c>
      <c r="D239" s="108">
        <v>6</v>
      </c>
      <c r="E239" s="108">
        <v>1</v>
      </c>
      <c r="F239" s="108"/>
    </row>
    <row r="240" spans="1:6">
      <c r="A240" t="s">
        <v>3473</v>
      </c>
      <c r="D240" s="108">
        <v>188</v>
      </c>
      <c r="E240" s="108">
        <v>9</v>
      </c>
      <c r="F240" s="108" t="s">
        <v>143</v>
      </c>
    </row>
    <row r="241" spans="1:6">
      <c r="A241" t="s">
        <v>119</v>
      </c>
      <c r="B241" t="s">
        <v>120</v>
      </c>
      <c r="C241" t="s">
        <v>3334</v>
      </c>
      <c r="D241" s="108">
        <v>104</v>
      </c>
      <c r="E241" s="108">
        <v>2</v>
      </c>
      <c r="F241" s="108"/>
    </row>
    <row r="242" spans="1:6">
      <c r="C242" t="s">
        <v>3340</v>
      </c>
      <c r="D242" s="108">
        <v>52</v>
      </c>
      <c r="E242" s="108">
        <v>1</v>
      </c>
      <c r="F242" s="108"/>
    </row>
    <row r="243" spans="1:6">
      <c r="C243" t="s">
        <v>3341</v>
      </c>
      <c r="D243" s="108">
        <v>6</v>
      </c>
      <c r="E243" s="108">
        <v>1</v>
      </c>
      <c r="F243" s="108" t="s">
        <v>331</v>
      </c>
    </row>
    <row r="244" spans="1:6">
      <c r="A244" t="s">
        <v>3474</v>
      </c>
      <c r="D244" s="108">
        <v>162</v>
      </c>
      <c r="E244" s="108">
        <v>4</v>
      </c>
      <c r="F244" s="108" t="s">
        <v>331</v>
      </c>
    </row>
    <row r="245" spans="1:6">
      <c r="A245" t="s">
        <v>53</v>
      </c>
      <c r="B245" t="s">
        <v>54</v>
      </c>
      <c r="C245" t="s">
        <v>3342</v>
      </c>
      <c r="D245" s="108">
        <v>111</v>
      </c>
      <c r="E245" s="108">
        <v>3</v>
      </c>
      <c r="F245" s="108"/>
    </row>
    <row r="246" spans="1:6">
      <c r="C246" t="s">
        <v>3345</v>
      </c>
      <c r="D246" s="108">
        <v>12</v>
      </c>
      <c r="E246" s="108">
        <v>1</v>
      </c>
      <c r="F246" s="108"/>
    </row>
    <row r="247" spans="1:6">
      <c r="C247" t="s">
        <v>3362</v>
      </c>
      <c r="D247" s="108">
        <v>56</v>
      </c>
      <c r="E247" s="108">
        <v>2</v>
      </c>
      <c r="F247" s="108"/>
    </row>
    <row r="248" spans="1:6">
      <c r="C248" t="s">
        <v>3389</v>
      </c>
      <c r="D248" s="108">
        <v>49</v>
      </c>
      <c r="E248" s="108">
        <v>1</v>
      </c>
      <c r="F248" s="108" t="s">
        <v>49</v>
      </c>
    </row>
    <row r="249" spans="1:6">
      <c r="A249" t="s">
        <v>3381</v>
      </c>
      <c r="D249" s="108">
        <v>228</v>
      </c>
      <c r="E249" s="108">
        <v>7</v>
      </c>
      <c r="F249" s="108" t="s">
        <v>49</v>
      </c>
    </row>
    <row r="250" spans="1:6">
      <c r="A250" t="s">
        <v>115</v>
      </c>
      <c r="B250" t="s">
        <v>116</v>
      </c>
      <c r="C250" t="s">
        <v>3333</v>
      </c>
      <c r="D250" s="108">
        <v>15</v>
      </c>
      <c r="E250" s="108">
        <v>1</v>
      </c>
      <c r="F250" s="108"/>
    </row>
    <row r="251" spans="1:6">
      <c r="C251" t="s">
        <v>3342</v>
      </c>
      <c r="D251" s="108">
        <v>74</v>
      </c>
      <c r="E251" s="108">
        <v>2</v>
      </c>
      <c r="F251" s="108"/>
    </row>
    <row r="252" spans="1:6">
      <c r="C252" t="s">
        <v>3334</v>
      </c>
      <c r="D252" s="108">
        <v>52</v>
      </c>
      <c r="E252" s="108">
        <v>1</v>
      </c>
      <c r="F252" s="108" t="s">
        <v>331</v>
      </c>
    </row>
    <row r="253" spans="1:6">
      <c r="C253" t="s">
        <v>3362</v>
      </c>
      <c r="D253" s="108">
        <v>28</v>
      </c>
      <c r="E253" s="108">
        <v>1</v>
      </c>
      <c r="F253" s="108"/>
    </row>
    <row r="254" spans="1:6">
      <c r="C254" t="s">
        <v>3340</v>
      </c>
      <c r="D254" s="108">
        <v>65</v>
      </c>
      <c r="E254" s="108">
        <v>1</v>
      </c>
      <c r="F254" s="108"/>
    </row>
    <row r="255" spans="1:6">
      <c r="A255" t="s">
        <v>3475</v>
      </c>
      <c r="D255" s="108">
        <v>234</v>
      </c>
      <c r="E255" s="108">
        <v>6</v>
      </c>
      <c r="F255" s="108" t="s">
        <v>331</v>
      </c>
    </row>
    <row r="256" spans="1:6">
      <c r="A256" t="s">
        <v>132</v>
      </c>
      <c r="B256" t="s">
        <v>133</v>
      </c>
      <c r="C256" t="s">
        <v>3476</v>
      </c>
      <c r="D256" s="108">
        <v>14</v>
      </c>
      <c r="E256" s="108">
        <v>1</v>
      </c>
      <c r="F256" s="108" t="s">
        <v>25</v>
      </c>
    </row>
    <row r="257" spans="1:6">
      <c r="C257" t="s">
        <v>3415</v>
      </c>
      <c r="D257" s="108">
        <v>14</v>
      </c>
      <c r="E257" s="108">
        <v>1</v>
      </c>
      <c r="F257" s="108"/>
    </row>
    <row r="258" spans="1:6">
      <c r="C258" t="s">
        <v>3340</v>
      </c>
      <c r="D258" s="108">
        <v>390</v>
      </c>
      <c r="E258" s="108">
        <v>6</v>
      </c>
      <c r="F258" s="108"/>
    </row>
    <row r="259" spans="1:6">
      <c r="A259" t="s">
        <v>3477</v>
      </c>
      <c r="D259" s="108">
        <v>418</v>
      </c>
      <c r="E259" s="108">
        <v>8</v>
      </c>
      <c r="F259" s="108" t="s">
        <v>25</v>
      </c>
    </row>
    <row r="260" spans="1:6">
      <c r="A260" t="s">
        <v>68</v>
      </c>
      <c r="B260" t="s">
        <v>69</v>
      </c>
      <c r="C260" t="s">
        <v>3342</v>
      </c>
      <c r="D260" s="108">
        <v>111</v>
      </c>
      <c r="E260" s="108">
        <v>3</v>
      </c>
      <c r="F260" s="108"/>
    </row>
    <row r="261" spans="1:6">
      <c r="C261" t="s">
        <v>3345</v>
      </c>
      <c r="D261" s="108">
        <v>12</v>
      </c>
      <c r="E261" s="108">
        <v>1</v>
      </c>
      <c r="F261" s="108"/>
    </row>
    <row r="262" spans="1:6">
      <c r="C262" t="s">
        <v>3362</v>
      </c>
      <c r="D262" s="108">
        <v>56</v>
      </c>
      <c r="E262" s="108">
        <v>2</v>
      </c>
      <c r="F262" s="108"/>
    </row>
    <row r="263" spans="1:6">
      <c r="C263" t="s">
        <v>3389</v>
      </c>
      <c r="D263" s="108">
        <v>49</v>
      </c>
      <c r="E263" s="108">
        <v>1</v>
      </c>
      <c r="F263" s="108"/>
    </row>
    <row r="264" spans="1:6">
      <c r="C264" t="s">
        <v>3340</v>
      </c>
      <c r="D264" s="108">
        <v>130</v>
      </c>
      <c r="E264" s="108">
        <v>2</v>
      </c>
      <c r="F264" s="108" t="s">
        <v>33</v>
      </c>
    </row>
    <row r="265" spans="1:6">
      <c r="A265" t="s">
        <v>3382</v>
      </c>
      <c r="D265" s="108">
        <v>358</v>
      </c>
      <c r="E265" s="108">
        <v>9</v>
      </c>
      <c r="F265" s="108" t="s">
        <v>33</v>
      </c>
    </row>
    <row r="266" spans="1:6">
      <c r="A266" t="s">
        <v>159</v>
      </c>
      <c r="B266" t="s">
        <v>160</v>
      </c>
      <c r="C266" t="s">
        <v>3338</v>
      </c>
      <c r="D266" s="108">
        <v>15</v>
      </c>
      <c r="E266" s="108">
        <v>1</v>
      </c>
      <c r="F266" s="108"/>
    </row>
    <row r="267" spans="1:6">
      <c r="C267" t="s">
        <v>3342</v>
      </c>
      <c r="D267" s="108">
        <v>74</v>
      </c>
      <c r="E267" s="108">
        <v>2</v>
      </c>
      <c r="F267" s="108"/>
    </row>
    <row r="268" spans="1:6">
      <c r="C268" t="s">
        <v>3362</v>
      </c>
      <c r="D268" s="108">
        <v>28</v>
      </c>
      <c r="E268" s="108">
        <v>1</v>
      </c>
      <c r="F268" s="108"/>
    </row>
    <row r="269" spans="1:6">
      <c r="C269" t="s">
        <v>3478</v>
      </c>
      <c r="D269" s="108">
        <v>52</v>
      </c>
      <c r="E269" s="108">
        <v>1</v>
      </c>
      <c r="F269" s="108" t="s">
        <v>31</v>
      </c>
    </row>
    <row r="270" spans="1:6">
      <c r="C270" t="s">
        <v>3340</v>
      </c>
      <c r="D270" s="108">
        <v>65</v>
      </c>
      <c r="E270" s="108">
        <v>1</v>
      </c>
      <c r="F270" s="108"/>
    </row>
    <row r="271" spans="1:6">
      <c r="A271" t="s">
        <v>3479</v>
      </c>
      <c r="D271" s="108">
        <v>234</v>
      </c>
      <c r="E271" s="108">
        <v>6</v>
      </c>
      <c r="F271" s="10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1900-2BD3-4582-9D62-7B5F9E9F5E26}">
  <sheetPr>
    <tabColor theme="9" tint="-0.249977111117893"/>
  </sheetPr>
  <dimension ref="A1:O13"/>
  <sheetViews>
    <sheetView workbookViewId="0">
      <selection activeCell="A20" sqref="A20"/>
    </sheetView>
  </sheetViews>
  <sheetFormatPr defaultRowHeight="14.4"/>
  <cols>
    <col min="1" max="1" width="9.6640625" bestFit="1" customWidth="1"/>
    <col min="2" max="2" width="8.5546875" bestFit="1" customWidth="1"/>
    <col min="3" max="3" width="10.5546875" bestFit="1" customWidth="1"/>
    <col min="4" max="4" width="8.5546875" bestFit="1" customWidth="1"/>
    <col min="5" max="5" width="8.21875" style="186" customWidth="1"/>
    <col min="6" max="6" width="8" style="186" customWidth="1"/>
    <col min="7" max="7" width="7.109375" style="186" customWidth="1"/>
    <col min="8" max="8" width="7.33203125" bestFit="1" customWidth="1"/>
    <col min="9" max="9" width="7.109375" bestFit="1" customWidth="1"/>
    <col min="10" max="10" width="8.21875" bestFit="1" customWidth="1"/>
    <col min="11" max="11" width="9.5546875" bestFit="1" customWidth="1"/>
    <col min="12" max="13" width="11.44140625" bestFit="1" customWidth="1"/>
    <col min="14" max="14" width="12.77734375" bestFit="1" customWidth="1"/>
    <col min="15" max="15" width="9.5546875" customWidth="1"/>
  </cols>
  <sheetData>
    <row r="1" spans="1:15" ht="15.6">
      <c r="A1" s="160" t="s">
        <v>330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</row>
    <row r="2" spans="1:15" ht="15.6">
      <c r="A2" s="162" t="s">
        <v>35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</row>
    <row r="3" spans="1:15" ht="15.6">
      <c r="A3" s="162" t="s">
        <v>2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</row>
    <row r="4" spans="1:15" ht="15.6">
      <c r="A4" s="34"/>
      <c r="B4" s="65"/>
      <c r="C4" s="99" t="s">
        <v>328</v>
      </c>
      <c r="D4" s="66"/>
      <c r="E4" s="184"/>
      <c r="F4" s="184"/>
      <c r="G4" s="184"/>
      <c r="H4" s="66"/>
      <c r="I4" s="76"/>
      <c r="J4" s="66"/>
      <c r="K4" s="66"/>
      <c r="L4" s="163" t="s">
        <v>3</v>
      </c>
      <c r="M4" s="163"/>
      <c r="N4" s="163"/>
      <c r="O4" s="163"/>
    </row>
    <row r="5" spans="1:15" ht="15.6">
      <c r="A5" s="1"/>
      <c r="B5" s="2"/>
      <c r="C5" s="103" t="s">
        <v>3480</v>
      </c>
      <c r="D5" s="3" t="s">
        <v>66</v>
      </c>
      <c r="E5" s="185"/>
      <c r="F5" s="185"/>
      <c r="G5" s="185"/>
      <c r="H5" s="3"/>
      <c r="I5" s="3"/>
      <c r="J5" s="3"/>
      <c r="K5" s="3"/>
      <c r="L5" s="3"/>
      <c r="M5" s="2"/>
      <c r="N5" s="3"/>
      <c r="O5" s="3"/>
    </row>
    <row r="8" spans="1:15">
      <c r="A8" t="s">
        <v>5</v>
      </c>
      <c r="B8" t="s">
        <v>14</v>
      </c>
      <c r="C8" t="s">
        <v>3322</v>
      </c>
      <c r="D8" t="s">
        <v>15</v>
      </c>
      <c r="E8" s="186" t="s">
        <v>3329</v>
      </c>
      <c r="F8" s="186" t="s">
        <v>3330</v>
      </c>
      <c r="G8" s="186" t="s">
        <v>3331</v>
      </c>
      <c r="H8" t="s">
        <v>7</v>
      </c>
      <c r="I8" t="s">
        <v>18</v>
      </c>
      <c r="J8" t="s">
        <v>19</v>
      </c>
      <c r="K8" t="s">
        <v>10</v>
      </c>
      <c r="L8" t="s">
        <v>11</v>
      </c>
      <c r="M8" t="s">
        <v>359</v>
      </c>
      <c r="N8" t="s">
        <v>13</v>
      </c>
      <c r="O8" t="s">
        <v>3326</v>
      </c>
    </row>
    <row r="9" spans="1:15">
      <c r="A9" s="108" t="s">
        <v>67</v>
      </c>
      <c r="B9" s="108" t="s">
        <v>2319</v>
      </c>
      <c r="C9" s="108" t="s">
        <v>3482</v>
      </c>
      <c r="D9" s="108" t="s">
        <v>1754</v>
      </c>
      <c r="E9" s="186">
        <v>0.2986111111111111</v>
      </c>
      <c r="G9" s="186">
        <v>0.3125</v>
      </c>
      <c r="H9">
        <v>7</v>
      </c>
      <c r="N9" s="108"/>
      <c r="O9" t="s">
        <v>3482</v>
      </c>
    </row>
    <row r="10" spans="1:15">
      <c r="A10" s="108"/>
      <c r="B10" s="108" t="s">
        <v>1754</v>
      </c>
      <c r="C10" s="108" t="s">
        <v>831</v>
      </c>
      <c r="D10" s="108" t="s">
        <v>1844</v>
      </c>
      <c r="E10" s="186">
        <v>0.38541666666666669</v>
      </c>
      <c r="G10" s="186">
        <v>0.45833333333333331</v>
      </c>
      <c r="H10">
        <v>58</v>
      </c>
      <c r="N10" s="108"/>
      <c r="O10" t="s">
        <v>3483</v>
      </c>
    </row>
    <row r="11" spans="1:15">
      <c r="A11" s="108"/>
      <c r="B11" s="108" t="s">
        <v>1844</v>
      </c>
      <c r="C11" s="108" t="s">
        <v>831</v>
      </c>
      <c r="D11" s="108" t="s">
        <v>2319</v>
      </c>
      <c r="E11" s="186">
        <v>0.50347222222222221</v>
      </c>
      <c r="G11" s="186">
        <v>0.58680555555555558</v>
      </c>
      <c r="H11">
        <v>65</v>
      </c>
      <c r="N11" s="108"/>
      <c r="O11" t="s">
        <v>3482</v>
      </c>
    </row>
    <row r="12" spans="1:15">
      <c r="A12" s="108"/>
      <c r="B12" s="108" t="s">
        <v>2319</v>
      </c>
      <c r="C12" s="108" t="s">
        <v>831</v>
      </c>
      <c r="D12" s="108" t="s">
        <v>1844</v>
      </c>
      <c r="E12" s="186">
        <v>0.60069444444444442</v>
      </c>
      <c r="G12" s="186">
        <v>0.68402777777777779</v>
      </c>
      <c r="H12">
        <v>65</v>
      </c>
      <c r="N12" s="108" t="s">
        <v>45</v>
      </c>
      <c r="O12" t="s">
        <v>3482</v>
      </c>
    </row>
    <row r="13" spans="1:15">
      <c r="A13" s="108"/>
      <c r="B13" s="108" t="s">
        <v>1844</v>
      </c>
      <c r="C13" s="108" t="s">
        <v>831</v>
      </c>
      <c r="D13" s="108" t="s">
        <v>2319</v>
      </c>
      <c r="E13" s="186">
        <v>0.69444444444444442</v>
      </c>
      <c r="G13" s="186">
        <v>0.3611111111111111</v>
      </c>
      <c r="H13">
        <v>65</v>
      </c>
      <c r="I13">
        <v>1</v>
      </c>
      <c r="J13">
        <v>1</v>
      </c>
      <c r="M13">
        <v>260</v>
      </c>
      <c r="N13" s="108" t="s">
        <v>60</v>
      </c>
      <c r="O13" t="s">
        <v>3482</v>
      </c>
    </row>
  </sheetData>
  <mergeCells count="4">
    <mergeCell ref="A1:O1"/>
    <mergeCell ref="A2:O2"/>
    <mergeCell ref="A3:O3"/>
    <mergeCell ref="L4:O4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BBF9CD-029B-4779-9540-10FA28424354}">
          <x14:formula1>
            <xm:f>Vehicles!$B$2:$B$55</xm:f>
          </x14:formula1>
          <xm:sqref>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0523-D108-4547-907F-3F14AAA71883}">
  <sheetPr>
    <tabColor theme="9" tint="-0.249977111117893"/>
  </sheetPr>
  <dimension ref="A1:C415"/>
  <sheetViews>
    <sheetView zoomScale="107" workbookViewId="0">
      <pane ySplit="3" topLeftCell="A36" activePane="bottomLeft" state="frozen"/>
      <selection pane="bottomLeft" activeCell="G48" sqref="G48"/>
    </sheetView>
  </sheetViews>
  <sheetFormatPr defaultRowHeight="14.4"/>
  <cols>
    <col min="1" max="1" width="35.77734375" bestFit="1" customWidth="1"/>
    <col min="2" max="2" width="11" bestFit="1" customWidth="1"/>
    <col min="3" max="3" width="11.77734375" style="186" bestFit="1" customWidth="1"/>
  </cols>
  <sheetData>
    <row r="1" spans="1:3">
      <c r="A1" s="139" t="s">
        <v>3327</v>
      </c>
      <c r="B1" t="s" vm="1">
        <v>3484</v>
      </c>
    </row>
    <row r="3" spans="1:3">
      <c r="A3" s="139" t="s">
        <v>3332</v>
      </c>
      <c r="B3" s="139" t="s">
        <v>3325</v>
      </c>
      <c r="C3" s="188" t="s">
        <v>3329</v>
      </c>
    </row>
    <row r="4" spans="1:3">
      <c r="A4" s="187" t="s">
        <v>3351</v>
      </c>
      <c r="B4" s="187" t="s">
        <v>3486</v>
      </c>
      <c r="C4" s="189">
        <v>0</v>
      </c>
    </row>
    <row r="5" spans="1:3">
      <c r="A5" s="187" t="s">
        <v>3425</v>
      </c>
      <c r="B5" s="187" t="s">
        <v>3486</v>
      </c>
      <c r="C5" s="189">
        <v>0.52430555555555558</v>
      </c>
    </row>
    <row r="6" spans="1:3">
      <c r="A6" s="187" t="s">
        <v>3426</v>
      </c>
      <c r="B6" s="187" t="s">
        <v>3487</v>
      </c>
      <c r="C6" s="189">
        <v>0.59027777777777779</v>
      </c>
    </row>
    <row r="7" spans="1:3">
      <c r="A7" s="187" t="s">
        <v>3430</v>
      </c>
      <c r="B7" s="187" t="s">
        <v>3486</v>
      </c>
      <c r="C7" s="189">
        <v>0.27777777777777779</v>
      </c>
    </row>
    <row r="8" spans="1:3">
      <c r="C8" s="189">
        <v>0.74305555555555547</v>
      </c>
    </row>
    <row r="9" spans="1:3">
      <c r="A9" s="187" t="s">
        <v>3431</v>
      </c>
      <c r="B9" s="187" t="s">
        <v>3487</v>
      </c>
      <c r="C9" s="189">
        <v>0.27777777777777779</v>
      </c>
    </row>
    <row r="10" spans="1:3">
      <c r="A10" s="187" t="s">
        <v>3348</v>
      </c>
      <c r="B10" s="187" t="s">
        <v>3488</v>
      </c>
      <c r="C10" s="189">
        <v>0.33680555555555558</v>
      </c>
    </row>
    <row r="11" spans="1:3">
      <c r="C11" s="189">
        <v>0.59375</v>
      </c>
    </row>
    <row r="12" spans="1:3">
      <c r="C12" s="189">
        <v>0.71875</v>
      </c>
    </row>
    <row r="13" spans="1:3">
      <c r="B13" s="187" t="s">
        <v>3487</v>
      </c>
      <c r="C13" s="189">
        <v>0.29166666666666669</v>
      </c>
    </row>
    <row r="14" spans="1:3">
      <c r="C14" s="189">
        <v>0.3576388888888889</v>
      </c>
    </row>
    <row r="15" spans="1:3">
      <c r="C15" s="189">
        <v>0.63541666666666663</v>
      </c>
    </row>
    <row r="16" spans="1:3">
      <c r="A16" s="187" t="s">
        <v>3453</v>
      </c>
      <c r="B16" s="187" t="s">
        <v>3488</v>
      </c>
      <c r="C16" s="189">
        <v>0.79166666666666663</v>
      </c>
    </row>
    <row r="17" spans="1:3">
      <c r="B17" s="187" t="s">
        <v>3487</v>
      </c>
      <c r="C17" s="189">
        <v>0.29166666666666669</v>
      </c>
    </row>
    <row r="18" spans="1:3">
      <c r="A18" s="187" t="s">
        <v>3344</v>
      </c>
      <c r="B18" s="187" t="s">
        <v>3488</v>
      </c>
      <c r="C18" s="189">
        <v>0.33333333333333331</v>
      </c>
    </row>
    <row r="19" spans="1:3">
      <c r="B19" s="187" t="s">
        <v>3487</v>
      </c>
      <c r="C19" s="189">
        <v>0.36458333333333331</v>
      </c>
    </row>
    <row r="20" spans="1:3">
      <c r="A20" s="187" t="s">
        <v>3333</v>
      </c>
      <c r="B20" s="187" t="s">
        <v>3488</v>
      </c>
      <c r="C20" s="189">
        <v>0.31597222222222221</v>
      </c>
    </row>
    <row r="21" spans="1:3">
      <c r="C21" s="189">
        <v>0.35416666666666669</v>
      </c>
    </row>
    <row r="22" spans="1:3">
      <c r="C22" s="189">
        <v>0.38541666666666669</v>
      </c>
    </row>
    <row r="23" spans="1:3">
      <c r="C23" s="189">
        <v>0.3923611111111111</v>
      </c>
    </row>
    <row r="24" spans="1:3">
      <c r="C24" s="189">
        <v>0.51041666666666663</v>
      </c>
    </row>
    <row r="25" spans="1:3">
      <c r="C25" s="189">
        <v>0.52083333333333337</v>
      </c>
    </row>
    <row r="26" spans="1:3">
      <c r="C26" s="189">
        <v>0.54166666666666663</v>
      </c>
    </row>
    <row r="27" spans="1:3">
      <c r="C27" s="189">
        <v>0.59722222222222221</v>
      </c>
    </row>
    <row r="28" spans="1:3">
      <c r="C28" s="189">
        <v>0.66666666666666663</v>
      </c>
    </row>
    <row r="29" spans="1:3">
      <c r="C29" s="189">
        <v>0.75</v>
      </c>
    </row>
    <row r="30" spans="1:3">
      <c r="B30" s="187" t="s">
        <v>3487</v>
      </c>
      <c r="C30" s="189">
        <v>0.35069444444444442</v>
      </c>
    </row>
    <row r="31" spans="1:3">
      <c r="C31" s="189">
        <v>0.3611111111111111</v>
      </c>
    </row>
    <row r="32" spans="1:3">
      <c r="C32" s="189">
        <v>0.39583333333333331</v>
      </c>
    </row>
    <row r="33" spans="1:3">
      <c r="C33" s="189">
        <v>0.40972222222222227</v>
      </c>
    </row>
    <row r="34" spans="1:3">
      <c r="C34" s="189">
        <v>0.4513888888888889</v>
      </c>
    </row>
    <row r="35" spans="1:3">
      <c r="C35" s="189">
        <v>0.50347222222222221</v>
      </c>
    </row>
    <row r="36" spans="1:3">
      <c r="C36" s="189">
        <v>0.54513888888888895</v>
      </c>
    </row>
    <row r="37" spans="1:3">
      <c r="C37" s="189">
        <v>0.55902777777777779</v>
      </c>
    </row>
    <row r="38" spans="1:3">
      <c r="C38" s="189">
        <v>0.60416666666666663</v>
      </c>
    </row>
    <row r="39" spans="1:3">
      <c r="C39" s="189">
        <v>0.62847222222222221</v>
      </c>
    </row>
    <row r="40" spans="1:3">
      <c r="A40" s="187" t="s">
        <v>3417</v>
      </c>
      <c r="B40" s="187" t="s">
        <v>3486</v>
      </c>
      <c r="C40" s="189">
        <v>0.39583333333333331</v>
      </c>
    </row>
    <row r="41" spans="1:3">
      <c r="A41" s="187" t="s">
        <v>3338</v>
      </c>
      <c r="B41" s="187" t="s">
        <v>3488</v>
      </c>
      <c r="C41" s="189">
        <v>0.29166666666666669</v>
      </c>
    </row>
    <row r="42" spans="1:3">
      <c r="B42" s="187" t="s">
        <v>3487</v>
      </c>
      <c r="C42" s="189">
        <v>0.3125</v>
      </c>
    </row>
    <row r="43" spans="1:3">
      <c r="A43" s="187" t="s">
        <v>3342</v>
      </c>
      <c r="B43" s="187" t="s">
        <v>3488</v>
      </c>
      <c r="C43" s="189">
        <v>0.34027777777777773</v>
      </c>
    </row>
    <row r="44" spans="1:3">
      <c r="C44" s="189">
        <v>0.36805555555555558</v>
      </c>
    </row>
    <row r="45" spans="1:3">
      <c r="C45" s="189">
        <v>0.37152777777777773</v>
      </c>
    </row>
    <row r="46" spans="1:3">
      <c r="C46" s="189">
        <v>0.39583333333333331</v>
      </c>
    </row>
    <row r="47" spans="1:3">
      <c r="C47" s="189">
        <v>0.39930555555555558</v>
      </c>
    </row>
    <row r="48" spans="1:3">
      <c r="C48" s="189">
        <v>0.44791666666666669</v>
      </c>
    </row>
    <row r="49" spans="2:3">
      <c r="C49" s="189">
        <v>0.47222222222222227</v>
      </c>
    </row>
    <row r="50" spans="2:3">
      <c r="C50" s="189">
        <v>0.4826388888888889</v>
      </c>
    </row>
    <row r="51" spans="2:3">
      <c r="C51" s="189">
        <v>0.48958333333333331</v>
      </c>
    </row>
    <row r="52" spans="2:3">
      <c r="C52" s="189">
        <v>0.51041666666666663</v>
      </c>
    </row>
    <row r="53" spans="2:3">
      <c r="C53" s="189">
        <v>0.53125</v>
      </c>
    </row>
    <row r="54" spans="2:3">
      <c r="C54" s="189">
        <v>0.54513888888888895</v>
      </c>
    </row>
    <row r="55" spans="2:3">
      <c r="C55" s="189">
        <v>0.59375</v>
      </c>
    </row>
    <row r="56" spans="2:3">
      <c r="C56" s="189">
        <v>0.61458333333333337</v>
      </c>
    </row>
    <row r="57" spans="2:3">
      <c r="C57" s="189">
        <v>0.64583333333333337</v>
      </c>
    </row>
    <row r="58" spans="2:3">
      <c r="C58" s="189">
        <v>0.65277777777777779</v>
      </c>
    </row>
    <row r="59" spans="2:3">
      <c r="C59" s="189">
        <v>0.70833333333333337</v>
      </c>
    </row>
    <row r="60" spans="2:3">
      <c r="C60" s="189">
        <v>0.71527777777777779</v>
      </c>
    </row>
    <row r="61" spans="2:3">
      <c r="C61" s="189">
        <v>0.74652777777777779</v>
      </c>
    </row>
    <row r="62" spans="2:3">
      <c r="B62" s="187" t="s">
        <v>3487</v>
      </c>
      <c r="C62" s="189">
        <v>0.27777777777777779</v>
      </c>
    </row>
    <row r="63" spans="2:3">
      <c r="C63" s="189">
        <v>0.30902777777777779</v>
      </c>
    </row>
    <row r="64" spans="2:3">
      <c r="C64" s="189">
        <v>0.3125</v>
      </c>
    </row>
    <row r="65" spans="3:3">
      <c r="C65" s="189">
        <v>0.34027777777777773</v>
      </c>
    </row>
    <row r="66" spans="3:3">
      <c r="C66" s="189">
        <v>0.3576388888888889</v>
      </c>
    </row>
    <row r="67" spans="3:3">
      <c r="C67" s="189">
        <v>0.37152777777777773</v>
      </c>
    </row>
    <row r="68" spans="3:3">
      <c r="C68" s="189">
        <v>0.37847222222222227</v>
      </c>
    </row>
    <row r="69" spans="3:3">
      <c r="C69" s="189">
        <v>0.3923611111111111</v>
      </c>
    </row>
    <row r="70" spans="3:3">
      <c r="C70" s="189">
        <v>0.40277777777777773</v>
      </c>
    </row>
    <row r="71" spans="3:3">
      <c r="C71" s="189">
        <v>0.41666666666666669</v>
      </c>
    </row>
    <row r="72" spans="3:3">
      <c r="C72" s="189">
        <v>0.44097222222222227</v>
      </c>
    </row>
    <row r="73" spans="3:3">
      <c r="C73" s="189">
        <v>0.46875</v>
      </c>
    </row>
    <row r="74" spans="3:3">
      <c r="C74" s="189">
        <v>0.51041666666666663</v>
      </c>
    </row>
    <row r="75" spans="3:3">
      <c r="C75" s="189">
        <v>0.54513888888888895</v>
      </c>
    </row>
    <row r="76" spans="3:3">
      <c r="C76" s="189">
        <v>0.55208333333333337</v>
      </c>
    </row>
    <row r="77" spans="3:3">
      <c r="C77" s="189">
        <v>0.59027777777777779</v>
      </c>
    </row>
    <row r="78" spans="3:3">
      <c r="C78" s="189">
        <v>0.61111111111111105</v>
      </c>
    </row>
    <row r="79" spans="3:3">
      <c r="C79" s="189">
        <v>0.61458333333333337</v>
      </c>
    </row>
    <row r="80" spans="3:3">
      <c r="C80" s="189">
        <v>0.625</v>
      </c>
    </row>
    <row r="81" spans="1:3">
      <c r="C81" s="189">
        <v>0.64583333333333337</v>
      </c>
    </row>
    <row r="82" spans="1:3">
      <c r="C82" s="189">
        <v>0.67013888888888884</v>
      </c>
    </row>
    <row r="83" spans="1:3">
      <c r="C83" s="189">
        <v>0.68055555555555547</v>
      </c>
    </row>
    <row r="84" spans="1:3">
      <c r="C84" s="189">
        <v>0.69444444444444453</v>
      </c>
    </row>
    <row r="85" spans="1:3">
      <c r="C85" s="189">
        <v>0.70833333333333337</v>
      </c>
    </row>
    <row r="86" spans="1:3">
      <c r="C86" s="189">
        <v>0.71875</v>
      </c>
    </row>
    <row r="87" spans="1:3">
      <c r="A87" s="187" t="s">
        <v>3454</v>
      </c>
      <c r="B87" s="187" t="s">
        <v>3488</v>
      </c>
      <c r="C87" s="189">
        <v>0.33333333333333331</v>
      </c>
    </row>
    <row r="88" spans="1:3">
      <c r="B88" s="187" t="s">
        <v>3487</v>
      </c>
      <c r="C88" s="189">
        <v>0.39583333333333331</v>
      </c>
    </row>
    <row r="89" spans="1:3">
      <c r="A89" s="187" t="s">
        <v>3355</v>
      </c>
      <c r="B89" s="187" t="s">
        <v>3488</v>
      </c>
      <c r="C89" s="189">
        <v>0.47916666666666669</v>
      </c>
    </row>
    <row r="90" spans="1:3">
      <c r="C90" s="189">
        <v>0.55555555555555558</v>
      </c>
    </row>
    <row r="91" spans="1:3">
      <c r="C91" s="189">
        <v>0.72916666666666663</v>
      </c>
    </row>
    <row r="92" spans="1:3">
      <c r="A92" s="187" t="s">
        <v>3390</v>
      </c>
      <c r="B92" s="187" t="s">
        <v>3488</v>
      </c>
      <c r="C92" s="189">
        <v>0.28472222222222221</v>
      </c>
    </row>
    <row r="93" spans="1:3">
      <c r="C93" s="189">
        <v>0.53819444444444442</v>
      </c>
    </row>
    <row r="94" spans="1:3">
      <c r="C94" s="189">
        <v>0.6875</v>
      </c>
    </row>
    <row r="95" spans="1:3">
      <c r="B95" s="187" t="s">
        <v>3487</v>
      </c>
      <c r="C95" s="189">
        <v>0.64583333333333337</v>
      </c>
    </row>
    <row r="96" spans="1:3">
      <c r="A96" s="187" t="s">
        <v>3349</v>
      </c>
      <c r="B96" s="187" t="s">
        <v>3487</v>
      </c>
      <c r="C96" s="189">
        <v>0.62152777777777779</v>
      </c>
    </row>
    <row r="97" spans="1:3">
      <c r="A97" s="187" t="s">
        <v>3359</v>
      </c>
      <c r="B97" s="187" t="s">
        <v>3488</v>
      </c>
      <c r="C97" s="189">
        <v>0.32291666666666669</v>
      </c>
    </row>
    <row r="98" spans="1:3">
      <c r="C98" s="189">
        <v>0.57291666666666663</v>
      </c>
    </row>
    <row r="99" spans="1:3">
      <c r="A99" s="187" t="s">
        <v>3343</v>
      </c>
      <c r="B99" s="187" t="s">
        <v>3488</v>
      </c>
      <c r="C99" s="189">
        <v>0.3125</v>
      </c>
    </row>
    <row r="100" spans="1:3">
      <c r="C100" s="189">
        <v>0.35416666666666669</v>
      </c>
    </row>
    <row r="101" spans="1:3">
      <c r="C101" s="189">
        <v>0.4375</v>
      </c>
    </row>
    <row r="102" spans="1:3">
      <c r="C102" s="189">
        <v>0.4513888888888889</v>
      </c>
    </row>
    <row r="103" spans="1:3">
      <c r="C103" s="189">
        <v>0.46875</v>
      </c>
    </row>
    <row r="104" spans="1:3">
      <c r="C104" s="189">
        <v>0.50694444444444442</v>
      </c>
    </row>
    <row r="105" spans="1:3">
      <c r="C105" s="189">
        <v>0.52777777777777779</v>
      </c>
    </row>
    <row r="106" spans="1:3">
      <c r="C106" s="189">
        <v>0.61458333333333337</v>
      </c>
    </row>
    <row r="107" spans="1:3">
      <c r="C107" s="189">
        <v>0.63194444444444442</v>
      </c>
    </row>
    <row r="108" spans="1:3">
      <c r="C108" s="189">
        <v>0.65277777777777779</v>
      </c>
    </row>
    <row r="109" spans="1:3">
      <c r="C109" s="189">
        <v>0.69444444444444453</v>
      </c>
    </row>
    <row r="110" spans="1:3">
      <c r="C110" s="189">
        <v>0.71527777777777779</v>
      </c>
    </row>
    <row r="111" spans="1:3">
      <c r="C111" s="189">
        <v>0.76388888888888884</v>
      </c>
    </row>
    <row r="112" spans="1:3">
      <c r="C112" s="189">
        <v>0.79861111111111116</v>
      </c>
    </row>
    <row r="113" spans="1:3">
      <c r="B113" s="187" t="s">
        <v>3487</v>
      </c>
      <c r="C113" s="189">
        <v>0.29166666666666669</v>
      </c>
    </row>
    <row r="114" spans="1:3">
      <c r="C114" s="189">
        <v>0.34722222222222227</v>
      </c>
    </row>
    <row r="115" spans="1:3">
      <c r="C115" s="189">
        <v>0.3611111111111111</v>
      </c>
    </row>
    <row r="116" spans="1:3">
      <c r="C116" s="189">
        <v>0.39583333333333331</v>
      </c>
    </row>
    <row r="117" spans="1:3">
      <c r="C117" s="189">
        <v>0.47916666666666669</v>
      </c>
    </row>
    <row r="118" spans="1:3">
      <c r="C118" s="189">
        <v>0.51041666666666663</v>
      </c>
    </row>
    <row r="119" spans="1:3">
      <c r="C119" s="189">
        <v>0.52777777777777779</v>
      </c>
    </row>
    <row r="120" spans="1:3">
      <c r="C120" s="189">
        <v>0.55555555555555558</v>
      </c>
    </row>
    <row r="121" spans="1:3">
      <c r="C121" s="189">
        <v>0.67708333333333337</v>
      </c>
    </row>
    <row r="122" spans="1:3">
      <c r="C122" s="189">
        <v>0.6875</v>
      </c>
    </row>
    <row r="123" spans="1:3">
      <c r="C123" s="189">
        <v>0.69791666666666663</v>
      </c>
    </row>
    <row r="124" spans="1:3">
      <c r="C124" s="189">
        <v>0.72916666666666663</v>
      </c>
    </row>
    <row r="125" spans="1:3">
      <c r="A125" s="187" t="s">
        <v>3410</v>
      </c>
      <c r="B125" s="187" t="s">
        <v>3488</v>
      </c>
      <c r="C125" s="189">
        <v>0.30208333333333331</v>
      </c>
    </row>
    <row r="126" spans="1:3">
      <c r="C126" s="189">
        <v>0.4375</v>
      </c>
    </row>
    <row r="127" spans="1:3">
      <c r="C127" s="189">
        <v>0.54166666666666663</v>
      </c>
    </row>
    <row r="128" spans="1:3">
      <c r="C128" s="189">
        <v>0.64583333333333337</v>
      </c>
    </row>
    <row r="129" spans="1:3">
      <c r="C129" s="189">
        <v>0.73958333333333337</v>
      </c>
    </row>
    <row r="130" spans="1:3">
      <c r="C130" s="189">
        <v>0.76736111111111116</v>
      </c>
    </row>
    <row r="131" spans="1:3">
      <c r="C131" s="189">
        <v>0.77430555555555547</v>
      </c>
    </row>
    <row r="132" spans="1:3">
      <c r="B132" s="187" t="s">
        <v>3487</v>
      </c>
      <c r="C132" s="189">
        <v>0.2638888888888889</v>
      </c>
    </row>
    <row r="133" spans="1:3">
      <c r="C133" s="189">
        <v>0.28125</v>
      </c>
    </row>
    <row r="134" spans="1:3">
      <c r="C134" s="189">
        <v>0.30208333333333331</v>
      </c>
    </row>
    <row r="135" spans="1:3">
      <c r="C135" s="189">
        <v>0.34375</v>
      </c>
    </row>
    <row r="136" spans="1:3">
      <c r="C136" s="189">
        <v>0.4861111111111111</v>
      </c>
    </row>
    <row r="137" spans="1:3">
      <c r="C137" s="189">
        <v>0.56944444444444442</v>
      </c>
    </row>
    <row r="138" spans="1:3">
      <c r="C138" s="189">
        <v>0.57291666666666663</v>
      </c>
    </row>
    <row r="139" spans="1:3">
      <c r="C139" s="189">
        <v>0.60416666666666663</v>
      </c>
    </row>
    <row r="140" spans="1:3">
      <c r="C140" s="189">
        <v>0.67708333333333337</v>
      </c>
    </row>
    <row r="141" spans="1:3">
      <c r="A141" s="187" t="s">
        <v>3394</v>
      </c>
      <c r="B141" s="187" t="s">
        <v>3488</v>
      </c>
      <c r="C141" s="189">
        <v>0.34375</v>
      </c>
    </row>
    <row r="142" spans="1:3">
      <c r="A142" s="187" t="s">
        <v>3386</v>
      </c>
      <c r="B142" s="187" t="s">
        <v>3487</v>
      </c>
      <c r="C142" s="189">
        <v>0.70833333333333337</v>
      </c>
    </row>
    <row r="143" spans="1:3">
      <c r="A143" s="187" t="s">
        <v>3334</v>
      </c>
      <c r="B143" s="187" t="s">
        <v>3488</v>
      </c>
      <c r="C143" s="189">
        <v>0.31944444444444448</v>
      </c>
    </row>
    <row r="144" spans="1:3">
      <c r="C144" s="189">
        <v>0.35069444444444442</v>
      </c>
    </row>
    <row r="145" spans="1:3">
      <c r="C145" s="189">
        <v>0.3576388888888889</v>
      </c>
    </row>
    <row r="146" spans="1:3">
      <c r="C146" s="189">
        <v>0.4236111111111111</v>
      </c>
    </row>
    <row r="147" spans="1:3">
      <c r="C147" s="189">
        <v>0.47569444444444442</v>
      </c>
    </row>
    <row r="148" spans="1:3">
      <c r="C148" s="189">
        <v>0.54861111111111105</v>
      </c>
    </row>
    <row r="149" spans="1:3">
      <c r="C149" s="189">
        <v>0.68055555555555547</v>
      </c>
    </row>
    <row r="150" spans="1:3">
      <c r="C150" s="189">
        <v>0.73611111111111116</v>
      </c>
    </row>
    <row r="151" spans="1:3">
      <c r="C151" s="189">
        <v>0.73958333333333337</v>
      </c>
    </row>
    <row r="152" spans="1:3">
      <c r="B152" s="187" t="s">
        <v>3487</v>
      </c>
      <c r="C152" s="189">
        <v>0.23958333333333334</v>
      </c>
    </row>
    <row r="153" spans="1:3">
      <c r="C153" s="189">
        <v>0.29166666666666669</v>
      </c>
    </row>
    <row r="154" spans="1:3">
      <c r="C154" s="189">
        <v>0.33333333333333331</v>
      </c>
    </row>
    <row r="155" spans="1:3">
      <c r="C155" s="189">
        <v>0.43402777777777773</v>
      </c>
    </row>
    <row r="156" spans="1:3">
      <c r="C156" s="189">
        <v>0.44097222222222227</v>
      </c>
    </row>
    <row r="157" spans="1:3">
      <c r="C157" s="189">
        <v>0.44444444444444442</v>
      </c>
    </row>
    <row r="158" spans="1:3">
      <c r="C158" s="189">
        <v>0.59375</v>
      </c>
    </row>
    <row r="159" spans="1:3">
      <c r="C159" s="189">
        <v>0.66666666666666663</v>
      </c>
    </row>
    <row r="160" spans="1:3">
      <c r="A160" s="187" t="s">
        <v>3352</v>
      </c>
      <c r="B160" s="187" t="s">
        <v>3488</v>
      </c>
      <c r="C160" s="189">
        <v>0.44097222222222227</v>
      </c>
    </row>
    <row r="161" spans="1:3">
      <c r="C161" s="189">
        <v>0.58680555555555558</v>
      </c>
    </row>
    <row r="162" spans="1:3">
      <c r="B162" s="187" t="s">
        <v>3487</v>
      </c>
      <c r="C162" s="189">
        <v>0.31944444444444448</v>
      </c>
    </row>
    <row r="163" spans="1:3">
      <c r="C163" s="189">
        <v>0.375</v>
      </c>
    </row>
    <row r="164" spans="1:3">
      <c r="C164" s="189">
        <v>0.51736111111111105</v>
      </c>
    </row>
    <row r="165" spans="1:3">
      <c r="C165" s="189">
        <v>0.72569444444444453</v>
      </c>
    </row>
    <row r="166" spans="1:3">
      <c r="A166" s="187" t="s">
        <v>3420</v>
      </c>
      <c r="B166" s="187" t="s">
        <v>3486</v>
      </c>
      <c r="C166" s="189">
        <v>0.33333333333333331</v>
      </c>
    </row>
    <row r="167" spans="1:3">
      <c r="C167" s="189">
        <v>0.41319444444444442</v>
      </c>
    </row>
    <row r="168" spans="1:3">
      <c r="C168" s="189">
        <v>0.4513888888888889</v>
      </c>
    </row>
    <row r="169" spans="1:3">
      <c r="C169" s="189">
        <v>0.76388888888888884</v>
      </c>
    </row>
    <row r="170" spans="1:3">
      <c r="A170" s="187" t="s">
        <v>3411</v>
      </c>
      <c r="B170" s="187" t="s">
        <v>3486</v>
      </c>
      <c r="C170" s="189">
        <v>0.70486111111111116</v>
      </c>
    </row>
    <row r="171" spans="1:3">
      <c r="A171" s="187" t="s">
        <v>3412</v>
      </c>
      <c r="B171" s="187" t="s">
        <v>3488</v>
      </c>
      <c r="C171" s="189">
        <v>0.51388888888888895</v>
      </c>
    </row>
    <row r="172" spans="1:3">
      <c r="B172" s="187" t="s">
        <v>3487</v>
      </c>
      <c r="C172" s="189">
        <v>0.2986111111111111</v>
      </c>
    </row>
    <row r="173" spans="1:3">
      <c r="C173" s="189">
        <v>0.625</v>
      </c>
    </row>
    <row r="174" spans="1:3">
      <c r="A174" s="187" t="s">
        <v>3384</v>
      </c>
      <c r="B174" s="187" t="s">
        <v>3488</v>
      </c>
      <c r="C174" s="189">
        <v>0.5</v>
      </c>
    </row>
    <row r="175" spans="1:3">
      <c r="C175" s="189">
        <v>0.625</v>
      </c>
    </row>
    <row r="176" spans="1:3">
      <c r="B176" s="187" t="s">
        <v>3487</v>
      </c>
      <c r="C176" s="189">
        <v>0.27777777777777779</v>
      </c>
    </row>
    <row r="177" spans="1:3">
      <c r="C177" s="189">
        <v>0.30902777777777779</v>
      </c>
    </row>
    <row r="178" spans="1:3">
      <c r="C178" s="189">
        <v>0.31597222222222221</v>
      </c>
    </row>
    <row r="179" spans="1:3">
      <c r="C179" s="189">
        <v>0.32291666666666669</v>
      </c>
    </row>
    <row r="180" spans="1:3">
      <c r="C180" s="189">
        <v>0.52083333333333337</v>
      </c>
    </row>
    <row r="181" spans="1:3">
      <c r="C181" s="189">
        <v>0.63194444444444442</v>
      </c>
    </row>
    <row r="182" spans="1:3">
      <c r="C182" s="189">
        <v>0.65625</v>
      </c>
    </row>
    <row r="183" spans="1:3">
      <c r="C183" s="189">
        <v>0.69444444444444453</v>
      </c>
    </row>
    <row r="184" spans="1:3">
      <c r="A184" s="187" t="s">
        <v>3459</v>
      </c>
      <c r="B184" s="187" t="s">
        <v>3486</v>
      </c>
      <c r="C184" s="189">
        <v>0.27083333333333331</v>
      </c>
    </row>
    <row r="185" spans="1:3">
      <c r="C185" s="189">
        <v>0.71180555555555547</v>
      </c>
    </row>
    <row r="186" spans="1:3">
      <c r="A186" s="187" t="s">
        <v>3345</v>
      </c>
      <c r="B186" s="187" t="s">
        <v>3488</v>
      </c>
      <c r="C186" s="189">
        <v>0.5</v>
      </c>
    </row>
    <row r="187" spans="1:3">
      <c r="C187" s="189">
        <v>0.66666666666666663</v>
      </c>
    </row>
    <row r="188" spans="1:3">
      <c r="C188" s="189">
        <v>0.75</v>
      </c>
    </row>
    <row r="189" spans="1:3">
      <c r="B189" s="187" t="s">
        <v>3487</v>
      </c>
      <c r="C189" s="189">
        <v>0.25</v>
      </c>
    </row>
    <row r="190" spans="1:3">
      <c r="C190" s="189">
        <v>0.27430555555555552</v>
      </c>
    </row>
    <row r="191" spans="1:3">
      <c r="C191" s="189">
        <v>0.28125</v>
      </c>
    </row>
    <row r="192" spans="1:3">
      <c r="C192" s="189">
        <v>0.5625</v>
      </c>
    </row>
    <row r="193" spans="1:3">
      <c r="C193" s="189">
        <v>0.67361111111111116</v>
      </c>
    </row>
    <row r="194" spans="1:3">
      <c r="A194" s="187" t="s">
        <v>3362</v>
      </c>
      <c r="B194" s="187" t="s">
        <v>3488</v>
      </c>
      <c r="C194" s="189">
        <v>0.43402777777777773</v>
      </c>
    </row>
    <row r="195" spans="1:3">
      <c r="C195" s="189">
        <v>0.56944444444444442</v>
      </c>
    </row>
    <row r="196" spans="1:3">
      <c r="B196" s="187" t="s">
        <v>3487</v>
      </c>
      <c r="C196" s="189">
        <v>0.46875</v>
      </c>
    </row>
    <row r="197" spans="1:3">
      <c r="C197" s="189">
        <v>0.56944444444444442</v>
      </c>
    </row>
    <row r="198" spans="1:3">
      <c r="C198" s="189">
        <v>0.61458333333333337</v>
      </c>
    </row>
    <row r="199" spans="1:3">
      <c r="C199" s="189">
        <v>0.65625</v>
      </c>
    </row>
    <row r="200" spans="1:3">
      <c r="A200" s="187" t="s">
        <v>3396</v>
      </c>
      <c r="B200" s="187" t="s">
        <v>3486</v>
      </c>
      <c r="C200" s="189">
        <v>0.35069444444444442</v>
      </c>
    </row>
    <row r="201" spans="1:3">
      <c r="C201" s="189">
        <v>0.44444444444444442</v>
      </c>
    </row>
    <row r="202" spans="1:3">
      <c r="C202" s="189">
        <v>0.5</v>
      </c>
    </row>
    <row r="203" spans="1:3">
      <c r="C203" s="189">
        <v>0.59375</v>
      </c>
    </row>
    <row r="204" spans="1:3">
      <c r="C204" s="189">
        <v>0.65625</v>
      </c>
    </row>
    <row r="205" spans="1:3">
      <c r="C205" s="189">
        <v>0.70138888888888884</v>
      </c>
    </row>
    <row r="206" spans="1:3">
      <c r="C206" s="189">
        <v>0.72916666666666663</v>
      </c>
    </row>
    <row r="207" spans="1:3">
      <c r="A207" s="187" t="s">
        <v>3335</v>
      </c>
      <c r="B207" s="187" t="s">
        <v>3488</v>
      </c>
      <c r="C207" s="189">
        <v>0.42708333333333331</v>
      </c>
    </row>
    <row r="208" spans="1:3">
      <c r="C208" s="189">
        <v>0.51388888888888895</v>
      </c>
    </row>
    <row r="209" spans="1:3">
      <c r="C209" s="189">
        <v>0.57291666666666663</v>
      </c>
    </row>
    <row r="210" spans="1:3">
      <c r="C210" s="189">
        <v>0.67708333333333337</v>
      </c>
    </row>
    <row r="211" spans="1:3">
      <c r="C211" s="189">
        <v>0.71180555555555547</v>
      </c>
    </row>
    <row r="212" spans="1:3">
      <c r="B212" s="187" t="s">
        <v>3487</v>
      </c>
      <c r="C212" s="189">
        <v>0.2986111111111111</v>
      </c>
    </row>
    <row r="213" spans="1:3">
      <c r="C213" s="189">
        <v>0.40972222222222227</v>
      </c>
    </row>
    <row r="214" spans="1:3">
      <c r="C214" s="189">
        <v>0.44444444444444442</v>
      </c>
    </row>
    <row r="215" spans="1:3">
      <c r="C215" s="189">
        <v>0.46875</v>
      </c>
    </row>
    <row r="216" spans="1:3">
      <c r="C216" s="189">
        <v>0.53472222222222221</v>
      </c>
    </row>
    <row r="217" spans="1:3">
      <c r="C217" s="189">
        <v>0.625</v>
      </c>
    </row>
    <row r="218" spans="1:3">
      <c r="C218" s="189">
        <v>0.69444444444444453</v>
      </c>
    </row>
    <row r="219" spans="1:3">
      <c r="C219" s="189">
        <v>0.75347222222222221</v>
      </c>
    </row>
    <row r="220" spans="1:3">
      <c r="A220" s="187" t="s">
        <v>3446</v>
      </c>
      <c r="B220" s="187" t="s">
        <v>3488</v>
      </c>
      <c r="C220" s="189">
        <v>0.45833333333333331</v>
      </c>
    </row>
    <row r="221" spans="1:3">
      <c r="C221" s="189">
        <v>0.77430555555555547</v>
      </c>
    </row>
    <row r="222" spans="1:3">
      <c r="B222" s="187" t="s">
        <v>3487</v>
      </c>
      <c r="C222" s="189">
        <v>0.28472222222222221</v>
      </c>
    </row>
    <row r="223" spans="1:3">
      <c r="C223" s="189">
        <v>0.34027777777777773</v>
      </c>
    </row>
    <row r="224" spans="1:3">
      <c r="A224" s="187" t="s">
        <v>3346</v>
      </c>
      <c r="B224" s="187" t="s">
        <v>3488</v>
      </c>
      <c r="C224" s="189">
        <v>0.33333333333333331</v>
      </c>
    </row>
    <row r="225" spans="1:3">
      <c r="C225" s="189">
        <v>0.41666666666666669</v>
      </c>
    </row>
    <row r="226" spans="1:3">
      <c r="C226" s="189">
        <v>0.47222222222222227</v>
      </c>
    </row>
    <row r="227" spans="1:3">
      <c r="C227" s="189">
        <v>0.61458333333333337</v>
      </c>
    </row>
    <row r="228" spans="1:3">
      <c r="B228" s="187" t="s">
        <v>3487</v>
      </c>
      <c r="C228" s="189">
        <v>0.35416666666666669</v>
      </c>
    </row>
    <row r="229" spans="1:3">
      <c r="C229" s="189">
        <v>0.44444444444444442</v>
      </c>
    </row>
    <row r="230" spans="1:3">
      <c r="C230" s="189">
        <v>0.5</v>
      </c>
    </row>
    <row r="231" spans="1:3">
      <c r="C231" s="189">
        <v>0.66666666666666663</v>
      </c>
    </row>
    <row r="232" spans="1:3">
      <c r="A232" s="187" t="s">
        <v>3462</v>
      </c>
      <c r="B232" s="187" t="s">
        <v>3488</v>
      </c>
      <c r="C232" s="189">
        <v>0.73611111111111116</v>
      </c>
    </row>
    <row r="233" spans="1:3">
      <c r="A233" s="187" t="s">
        <v>3413</v>
      </c>
      <c r="B233" s="187" t="s">
        <v>3488</v>
      </c>
      <c r="C233" s="189">
        <v>0.31944444444444448</v>
      </c>
    </row>
    <row r="234" spans="1:3">
      <c r="C234" s="189">
        <v>0.33680555555555558</v>
      </c>
    </row>
    <row r="235" spans="1:3">
      <c r="C235" s="189">
        <v>0.64930555555555558</v>
      </c>
    </row>
    <row r="236" spans="1:3">
      <c r="C236" s="189">
        <v>0.6875</v>
      </c>
    </row>
    <row r="237" spans="1:3">
      <c r="B237" s="187" t="s">
        <v>3487</v>
      </c>
      <c r="C237" s="189">
        <v>0.34027777777777773</v>
      </c>
    </row>
    <row r="238" spans="1:3">
      <c r="C238" s="189">
        <v>0.36458333333333331</v>
      </c>
    </row>
    <row r="239" spans="1:3">
      <c r="C239" s="189">
        <v>0.69444444444444453</v>
      </c>
    </row>
    <row r="240" spans="1:3">
      <c r="C240" s="189">
        <v>0.70833333333333337</v>
      </c>
    </row>
    <row r="241" spans="1:3">
      <c r="A241" s="187" t="s">
        <v>3478</v>
      </c>
      <c r="B241" s="187" t="s">
        <v>3486</v>
      </c>
      <c r="C241" s="189">
        <v>0.75694444444444453</v>
      </c>
    </row>
    <row r="242" spans="1:3">
      <c r="A242" s="187" t="s">
        <v>3339</v>
      </c>
      <c r="B242" s="187" t="s">
        <v>3487</v>
      </c>
      <c r="C242" s="189">
        <v>0.31944444444444448</v>
      </c>
    </row>
    <row r="243" spans="1:3">
      <c r="A243" s="187" t="s">
        <v>3476</v>
      </c>
      <c r="B243" s="187" t="s">
        <v>3488</v>
      </c>
      <c r="C243" s="189">
        <v>0.85763888888888884</v>
      </c>
    </row>
    <row r="244" spans="1:3">
      <c r="A244" s="187" t="s">
        <v>3360</v>
      </c>
      <c r="B244" s="187" t="s">
        <v>3488</v>
      </c>
      <c r="C244" s="189">
        <v>0.34375</v>
      </c>
    </row>
    <row r="245" spans="1:3">
      <c r="B245" s="187" t="s">
        <v>3487</v>
      </c>
      <c r="C245" s="189">
        <v>0.41319444444444442</v>
      </c>
    </row>
    <row r="246" spans="1:3">
      <c r="A246" s="187" t="s">
        <v>3415</v>
      </c>
      <c r="B246" s="187" t="s">
        <v>3488</v>
      </c>
      <c r="C246" s="189">
        <v>0.81944444444444453</v>
      </c>
    </row>
    <row r="247" spans="1:3">
      <c r="B247" s="187" t="s">
        <v>3487</v>
      </c>
      <c r="C247" s="189">
        <v>0.22916666666666666</v>
      </c>
    </row>
    <row r="248" spans="1:3">
      <c r="C248" s="189">
        <v>0.25</v>
      </c>
    </row>
    <row r="249" spans="1:3">
      <c r="A249" s="187" t="s">
        <v>3466</v>
      </c>
      <c r="B249" s="187" t="s">
        <v>3488</v>
      </c>
      <c r="C249" s="189">
        <v>0.375</v>
      </c>
    </row>
    <row r="250" spans="1:3">
      <c r="B250" s="187" t="s">
        <v>3487</v>
      </c>
      <c r="C250" s="189">
        <v>0.30555555555555552</v>
      </c>
    </row>
    <row r="251" spans="1:3">
      <c r="A251" s="187" t="s">
        <v>3356</v>
      </c>
      <c r="B251" s="187" t="s">
        <v>3486</v>
      </c>
      <c r="C251" s="189">
        <v>0.64583333333333337</v>
      </c>
    </row>
    <row r="252" spans="1:3">
      <c r="A252" s="187" t="s">
        <v>3438</v>
      </c>
      <c r="B252" s="187" t="s">
        <v>3488</v>
      </c>
      <c r="C252" s="189">
        <v>0.42708333333333331</v>
      </c>
    </row>
    <row r="253" spans="1:3">
      <c r="C253" s="189">
        <v>0.72916666666666663</v>
      </c>
    </row>
    <row r="254" spans="1:3">
      <c r="B254" s="187" t="s">
        <v>3487</v>
      </c>
      <c r="C254" s="189">
        <v>0.4548611111111111</v>
      </c>
    </row>
    <row r="255" spans="1:3">
      <c r="A255" s="187" t="s">
        <v>3439</v>
      </c>
      <c r="B255" s="187" t="s">
        <v>3488</v>
      </c>
      <c r="C255" s="189">
        <v>0.31597222222222221</v>
      </c>
    </row>
    <row r="256" spans="1:3">
      <c r="C256" s="189">
        <v>0.37847222222222227</v>
      </c>
    </row>
    <row r="257" spans="1:3">
      <c r="C257" s="189">
        <v>0.84375</v>
      </c>
    </row>
    <row r="258" spans="1:3">
      <c r="B258" s="187" t="s">
        <v>3487</v>
      </c>
      <c r="C258" s="189">
        <v>0.27430555555555552</v>
      </c>
    </row>
    <row r="259" spans="1:3">
      <c r="C259" s="189">
        <v>0.31944444444444448</v>
      </c>
    </row>
    <row r="260" spans="1:3">
      <c r="C260" s="189">
        <v>0.34027777777777773</v>
      </c>
    </row>
    <row r="261" spans="1:3">
      <c r="C261" s="189">
        <v>0.38194444444444442</v>
      </c>
    </row>
    <row r="262" spans="1:3">
      <c r="C262" s="189">
        <v>0.47916666666666669</v>
      </c>
    </row>
    <row r="263" spans="1:3">
      <c r="C263" s="189">
        <v>0.49652777777777773</v>
      </c>
    </row>
    <row r="264" spans="1:3">
      <c r="C264" s="189">
        <v>0.55555555555555558</v>
      </c>
    </row>
    <row r="265" spans="1:3">
      <c r="C265" s="189">
        <v>0.58680555555555558</v>
      </c>
    </row>
    <row r="266" spans="1:3">
      <c r="C266" s="189">
        <v>0.66319444444444442</v>
      </c>
    </row>
    <row r="267" spans="1:3">
      <c r="C267" s="189">
        <v>0.74305555555555547</v>
      </c>
    </row>
    <row r="268" spans="1:3">
      <c r="C268" s="189">
        <v>0.76736111111111116</v>
      </c>
    </row>
    <row r="269" spans="1:3">
      <c r="C269" s="189">
        <v>0.80208333333333337</v>
      </c>
    </row>
    <row r="270" spans="1:3">
      <c r="A270" s="187" t="s">
        <v>3449</v>
      </c>
      <c r="B270" s="187" t="s">
        <v>3488</v>
      </c>
      <c r="C270" s="189">
        <v>0.47569444444444442</v>
      </c>
    </row>
    <row r="271" spans="1:3">
      <c r="C271" s="189">
        <v>0.625</v>
      </c>
    </row>
    <row r="272" spans="1:3">
      <c r="B272" s="187" t="s">
        <v>3487</v>
      </c>
      <c r="C272" s="189">
        <v>0.375</v>
      </c>
    </row>
    <row r="273" spans="1:3">
      <c r="C273" s="189">
        <v>0.55555555555555558</v>
      </c>
    </row>
    <row r="274" spans="1:3">
      <c r="A274" s="187" t="s">
        <v>3440</v>
      </c>
      <c r="B274" s="187" t="s">
        <v>3487</v>
      </c>
      <c r="C274" s="189">
        <v>0.25694444444444448</v>
      </c>
    </row>
    <row r="275" spans="1:3">
      <c r="C275" s="189">
        <v>0.32291666666666669</v>
      </c>
    </row>
    <row r="276" spans="1:3">
      <c r="C276" s="189">
        <v>0.37152777777777773</v>
      </c>
    </row>
    <row r="277" spans="1:3">
      <c r="C277" s="189">
        <v>0.46180555555555558</v>
      </c>
    </row>
    <row r="278" spans="1:3">
      <c r="C278" s="189">
        <v>0.53819444444444442</v>
      </c>
    </row>
    <row r="279" spans="1:3">
      <c r="C279" s="189">
        <v>0.56944444444444442</v>
      </c>
    </row>
    <row r="280" spans="1:3">
      <c r="C280" s="189">
        <v>0.64930555555555558</v>
      </c>
    </row>
    <row r="281" spans="1:3">
      <c r="C281" s="189">
        <v>0.70138888888888884</v>
      </c>
    </row>
    <row r="282" spans="1:3">
      <c r="C282" s="189">
        <v>0.71527777777777779</v>
      </c>
    </row>
    <row r="283" spans="1:3">
      <c r="C283" s="189">
        <v>0.75347222222222221</v>
      </c>
    </row>
    <row r="284" spans="1:3">
      <c r="C284" s="189">
        <v>0.78472222222222221</v>
      </c>
    </row>
    <row r="285" spans="1:3">
      <c r="A285" s="187" t="s">
        <v>3391</v>
      </c>
      <c r="B285" s="187" t="s">
        <v>3486</v>
      </c>
      <c r="C285" s="189">
        <v>0.58680555555555558</v>
      </c>
    </row>
    <row r="286" spans="1:3">
      <c r="A286" s="187" t="s">
        <v>3392</v>
      </c>
      <c r="B286" s="187" t="s">
        <v>3486</v>
      </c>
      <c r="C286" s="189">
        <v>0.73958333333333337</v>
      </c>
    </row>
    <row r="287" spans="1:3">
      <c r="A287" s="187" t="s">
        <v>3393</v>
      </c>
      <c r="B287" s="187" t="s">
        <v>3487</v>
      </c>
      <c r="C287" s="189">
        <v>0.30902777777777779</v>
      </c>
    </row>
    <row r="288" spans="1:3">
      <c r="C288" s="189">
        <v>0.57291666666666663</v>
      </c>
    </row>
    <row r="289" spans="1:3">
      <c r="A289" s="187" t="s">
        <v>3350</v>
      </c>
      <c r="B289" s="187" t="s">
        <v>3488</v>
      </c>
      <c r="C289" s="189">
        <v>0.48958333333333331</v>
      </c>
    </row>
    <row r="290" spans="1:3">
      <c r="A290" s="187" t="s">
        <v>3361</v>
      </c>
      <c r="B290" s="187" t="s">
        <v>3487</v>
      </c>
      <c r="C290" s="189">
        <v>0.3576388888888889</v>
      </c>
    </row>
    <row r="291" spans="1:3">
      <c r="C291" s="189">
        <v>0.60416666666666663</v>
      </c>
    </row>
    <row r="292" spans="1:3">
      <c r="A292" s="187" t="s">
        <v>3441</v>
      </c>
      <c r="B292" s="187" t="s">
        <v>3488</v>
      </c>
      <c r="C292" s="189">
        <v>0.27430555555555552</v>
      </c>
    </row>
    <row r="293" spans="1:3">
      <c r="C293" s="189">
        <v>0.44791666666666669</v>
      </c>
    </row>
    <row r="294" spans="1:3">
      <c r="A294" s="187" t="s">
        <v>3442</v>
      </c>
      <c r="B294" s="187" t="s">
        <v>3486</v>
      </c>
      <c r="C294" s="189">
        <v>0.35416666666666669</v>
      </c>
    </row>
    <row r="295" spans="1:3">
      <c r="C295" s="189">
        <v>0.54861111111111105</v>
      </c>
    </row>
    <row r="296" spans="1:3">
      <c r="C296" s="189">
        <v>0.76388888888888884</v>
      </c>
    </row>
    <row r="297" spans="1:3">
      <c r="A297" s="187" t="s">
        <v>3450</v>
      </c>
      <c r="B297" s="187" t="s">
        <v>3488</v>
      </c>
      <c r="C297" s="189">
        <v>0.77083333333333337</v>
      </c>
    </row>
    <row r="298" spans="1:3">
      <c r="B298" s="187" t="s">
        <v>3487</v>
      </c>
      <c r="C298" s="189">
        <v>0.22916666666666666</v>
      </c>
    </row>
    <row r="299" spans="1:3">
      <c r="A299" s="187" t="s">
        <v>3353</v>
      </c>
      <c r="B299" s="187" t="s">
        <v>3486</v>
      </c>
      <c r="C299" s="189">
        <v>0.2986111111111111</v>
      </c>
    </row>
    <row r="300" spans="1:3">
      <c r="C300" s="189">
        <v>0.3125</v>
      </c>
    </row>
    <row r="301" spans="1:3">
      <c r="C301" s="189">
        <v>0.78472222222222221</v>
      </c>
    </row>
    <row r="302" spans="1:3">
      <c r="A302" s="187" t="s">
        <v>3357</v>
      </c>
      <c r="B302" s="187" t="s">
        <v>3486</v>
      </c>
      <c r="C302" s="189">
        <v>0.78125</v>
      </c>
    </row>
    <row r="303" spans="1:3">
      <c r="A303" s="187" t="s">
        <v>3397</v>
      </c>
      <c r="B303" s="187" t="s">
        <v>3486</v>
      </c>
      <c r="C303" s="189">
        <v>0.27083333333333331</v>
      </c>
    </row>
    <row r="304" spans="1:3">
      <c r="A304" s="187" t="s">
        <v>3457</v>
      </c>
      <c r="B304" s="187" t="s">
        <v>3486</v>
      </c>
      <c r="C304" s="189">
        <v>0.4513888888888889</v>
      </c>
    </row>
    <row r="305" spans="1:3">
      <c r="A305" s="187" t="s">
        <v>3447</v>
      </c>
      <c r="B305" s="187" t="s">
        <v>3486</v>
      </c>
      <c r="C305" s="189">
        <v>0.48958333333333331</v>
      </c>
    </row>
    <row r="306" spans="1:3">
      <c r="A306" s="187" t="s">
        <v>3395</v>
      </c>
      <c r="B306" s="187" t="s">
        <v>3486</v>
      </c>
      <c r="C306" s="189">
        <v>0.38194444444444442</v>
      </c>
    </row>
    <row r="307" spans="1:3">
      <c r="A307" s="187" t="s">
        <v>3387</v>
      </c>
      <c r="B307" s="187" t="s">
        <v>3488</v>
      </c>
      <c r="C307" s="189">
        <v>0.3923611111111111</v>
      </c>
    </row>
    <row r="308" spans="1:3">
      <c r="B308" s="187" t="s">
        <v>3487</v>
      </c>
      <c r="C308" s="189">
        <v>0.38541666666666669</v>
      </c>
    </row>
    <row r="309" spans="1:3">
      <c r="C309" s="189">
        <v>0.52083333333333337</v>
      </c>
    </row>
    <row r="310" spans="1:3">
      <c r="A310" s="187" t="s">
        <v>3388</v>
      </c>
      <c r="B310" s="187" t="s">
        <v>3486</v>
      </c>
      <c r="C310" s="189">
        <v>0.2986111111111111</v>
      </c>
    </row>
    <row r="311" spans="1:3">
      <c r="C311" s="189">
        <v>0.67708333333333337</v>
      </c>
    </row>
    <row r="312" spans="1:3">
      <c r="A312" s="187" t="s">
        <v>3347</v>
      </c>
      <c r="B312" s="187" t="s">
        <v>3488</v>
      </c>
      <c r="C312" s="189">
        <v>0.35069444444444442</v>
      </c>
    </row>
    <row r="313" spans="1:3">
      <c r="C313" s="189">
        <v>0.72222222222222221</v>
      </c>
    </row>
    <row r="314" spans="1:3">
      <c r="C314" s="189">
        <v>0.72569444444444453</v>
      </c>
    </row>
    <row r="315" spans="1:3">
      <c r="C315" s="189">
        <v>0.76041666666666663</v>
      </c>
    </row>
    <row r="316" spans="1:3">
      <c r="C316" s="189">
        <v>0.80208333333333337</v>
      </c>
    </row>
    <row r="317" spans="1:3">
      <c r="B317" s="187" t="s">
        <v>3487</v>
      </c>
      <c r="C317" s="189">
        <v>0.2951388888888889</v>
      </c>
    </row>
    <row r="318" spans="1:3">
      <c r="C318" s="189">
        <v>0.2986111111111111</v>
      </c>
    </row>
    <row r="319" spans="1:3">
      <c r="A319" s="187" t="s">
        <v>3385</v>
      </c>
      <c r="B319" s="187" t="s">
        <v>3486</v>
      </c>
      <c r="C319" s="189">
        <v>0.27083333333333331</v>
      </c>
    </row>
    <row r="320" spans="1:3">
      <c r="C320" s="189">
        <v>0.28819444444444448</v>
      </c>
    </row>
    <row r="321" spans="3:3">
      <c r="C321" s="189">
        <v>0.31597222222222221</v>
      </c>
    </row>
    <row r="322" spans="3:3">
      <c r="C322" s="189">
        <v>0.38541666666666669</v>
      </c>
    </row>
    <row r="323" spans="3:3">
      <c r="C323" s="189">
        <v>0.40972222222222227</v>
      </c>
    </row>
    <row r="324" spans="3:3">
      <c r="C324" s="189">
        <v>0.4201388888888889</v>
      </c>
    </row>
    <row r="325" spans="3:3">
      <c r="C325" s="189">
        <v>0.42708333333333331</v>
      </c>
    </row>
    <row r="326" spans="3:3">
      <c r="C326" s="189">
        <v>0.44791666666666669</v>
      </c>
    </row>
    <row r="327" spans="3:3">
      <c r="C327" s="189">
        <v>0.46180555555555558</v>
      </c>
    </row>
    <row r="328" spans="3:3">
      <c r="C328" s="189">
        <v>0.49652777777777773</v>
      </c>
    </row>
    <row r="329" spans="3:3">
      <c r="C329" s="189">
        <v>0.5</v>
      </c>
    </row>
    <row r="330" spans="3:3">
      <c r="C330" s="189">
        <v>0.50694444444444442</v>
      </c>
    </row>
    <row r="331" spans="3:3">
      <c r="C331" s="189">
        <v>0.51388888888888895</v>
      </c>
    </row>
    <row r="332" spans="3:3">
      <c r="C332" s="189">
        <v>0.55555555555555558</v>
      </c>
    </row>
    <row r="333" spans="3:3">
      <c r="C333" s="189">
        <v>0.59027777777777779</v>
      </c>
    </row>
    <row r="334" spans="3:3">
      <c r="C334" s="189">
        <v>0.59375</v>
      </c>
    </row>
    <row r="335" spans="3:3">
      <c r="C335" s="189">
        <v>0.60416666666666663</v>
      </c>
    </row>
    <row r="336" spans="3:3">
      <c r="C336" s="189">
        <v>0.62152777777777779</v>
      </c>
    </row>
    <row r="337" spans="1:3">
      <c r="C337" s="189">
        <v>0.63541666666666663</v>
      </c>
    </row>
    <row r="338" spans="1:3">
      <c r="C338" s="189">
        <v>0.65972222222222221</v>
      </c>
    </row>
    <row r="339" spans="1:3">
      <c r="C339" s="189">
        <v>0.67361111111111116</v>
      </c>
    </row>
    <row r="340" spans="1:3">
      <c r="C340" s="189">
        <v>0.70138888888888884</v>
      </c>
    </row>
    <row r="341" spans="1:3">
      <c r="C341" s="189">
        <v>0.70486111111111116</v>
      </c>
    </row>
    <row r="342" spans="1:3">
      <c r="A342" s="187" t="s">
        <v>3389</v>
      </c>
      <c r="B342" s="187" t="s">
        <v>3488</v>
      </c>
      <c r="C342" s="189">
        <v>0.36458333333333331</v>
      </c>
    </row>
    <row r="343" spans="1:3">
      <c r="C343" s="189">
        <v>0.52430555555555558</v>
      </c>
    </row>
    <row r="344" spans="1:3">
      <c r="C344" s="189">
        <v>0.76736111111111116</v>
      </c>
    </row>
    <row r="345" spans="1:3">
      <c r="C345" s="189">
        <v>0.77430555555555547</v>
      </c>
    </row>
    <row r="346" spans="1:3">
      <c r="B346" s="187" t="s">
        <v>3487</v>
      </c>
      <c r="C346" s="189">
        <v>0.44444444444444442</v>
      </c>
    </row>
    <row r="347" spans="1:3">
      <c r="C347" s="189">
        <v>0.68402777777777779</v>
      </c>
    </row>
    <row r="348" spans="1:3">
      <c r="A348" s="187" t="s">
        <v>3340</v>
      </c>
      <c r="B348" s="187" t="s">
        <v>3486</v>
      </c>
      <c r="C348" s="189">
        <v>0.24305555555555555</v>
      </c>
    </row>
    <row r="349" spans="1:3">
      <c r="C349" s="189">
        <v>0.25347222222222221</v>
      </c>
    </row>
    <row r="350" spans="1:3">
      <c r="C350" s="189">
        <v>0.25694444444444448</v>
      </c>
    </row>
    <row r="351" spans="1:3">
      <c r="C351" s="189">
        <v>0.27083333333333331</v>
      </c>
    </row>
    <row r="352" spans="1:3">
      <c r="C352" s="189">
        <v>0.31944444444444448</v>
      </c>
    </row>
    <row r="353" spans="3:3">
      <c r="C353" s="189">
        <v>0.38541666666666669</v>
      </c>
    </row>
    <row r="354" spans="3:3">
      <c r="C354" s="189">
        <v>0.4236111111111111</v>
      </c>
    </row>
    <row r="355" spans="3:3">
      <c r="C355" s="189">
        <v>0.4375</v>
      </c>
    </row>
    <row r="356" spans="3:3">
      <c r="C356" s="189">
        <v>0.46875</v>
      </c>
    </row>
    <row r="357" spans="3:3">
      <c r="C357" s="189">
        <v>0.4861111111111111</v>
      </c>
    </row>
    <row r="358" spans="3:3">
      <c r="C358" s="189">
        <v>0.50347222222222221</v>
      </c>
    </row>
    <row r="359" spans="3:3">
      <c r="C359" s="189">
        <v>0.51736111111111105</v>
      </c>
    </row>
    <row r="360" spans="3:3">
      <c r="C360" s="189">
        <v>0.53819444444444442</v>
      </c>
    </row>
    <row r="361" spans="3:3">
      <c r="C361" s="189">
        <v>0.60069444444444442</v>
      </c>
    </row>
    <row r="362" spans="3:3">
      <c r="C362" s="189">
        <v>0.61111111111111105</v>
      </c>
    </row>
    <row r="363" spans="3:3">
      <c r="C363" s="189">
        <v>0.62152777777777779</v>
      </c>
    </row>
    <row r="364" spans="3:3">
      <c r="C364" s="189">
        <v>0.66319444444444442</v>
      </c>
    </row>
    <row r="365" spans="3:3">
      <c r="C365" s="189">
        <v>0.67361111111111116</v>
      </c>
    </row>
    <row r="366" spans="3:3">
      <c r="C366" s="189">
        <v>0.69444444444444453</v>
      </c>
    </row>
    <row r="367" spans="3:3">
      <c r="C367" s="189">
        <v>0.69791666666666663</v>
      </c>
    </row>
    <row r="368" spans="3:3">
      <c r="C368" s="189">
        <v>0.71180555555555547</v>
      </c>
    </row>
    <row r="369" spans="1:3">
      <c r="C369" s="189">
        <v>0.71875</v>
      </c>
    </row>
    <row r="370" spans="1:3">
      <c r="C370" s="189">
        <v>0.75</v>
      </c>
    </row>
    <row r="371" spans="1:3">
      <c r="C371" s="189">
        <v>0.76388888888888884</v>
      </c>
    </row>
    <row r="372" spans="1:3">
      <c r="A372" s="187" t="s">
        <v>3336</v>
      </c>
      <c r="B372" s="187" t="s">
        <v>3488</v>
      </c>
      <c r="C372" s="189">
        <v>0.3263888888888889</v>
      </c>
    </row>
    <row r="373" spans="1:3">
      <c r="C373" s="189">
        <v>0.33680555555555558</v>
      </c>
    </row>
    <row r="374" spans="1:3">
      <c r="C374" s="189">
        <v>0.35416666666666669</v>
      </c>
    </row>
    <row r="375" spans="1:3">
      <c r="C375" s="189">
        <v>0.68402777777777779</v>
      </c>
    </row>
    <row r="376" spans="1:3">
      <c r="C376" s="189">
        <v>0.72569444444444453</v>
      </c>
    </row>
    <row r="377" spans="1:3">
      <c r="B377" s="187" t="s">
        <v>3487</v>
      </c>
      <c r="C377" s="189">
        <v>0.3125</v>
      </c>
    </row>
    <row r="378" spans="1:3">
      <c r="A378" s="187" t="s">
        <v>3422</v>
      </c>
      <c r="B378" s="187" t="s">
        <v>3486</v>
      </c>
      <c r="C378" s="189">
        <v>0.28472222222222221</v>
      </c>
    </row>
    <row r="379" spans="1:3">
      <c r="C379" s="189">
        <v>0.51388888888888895</v>
      </c>
    </row>
    <row r="380" spans="1:3">
      <c r="C380" s="189">
        <v>0.75347222222222221</v>
      </c>
    </row>
    <row r="381" spans="1:3">
      <c r="A381" s="187" t="s">
        <v>3401</v>
      </c>
      <c r="B381" s="187" t="s">
        <v>3488</v>
      </c>
      <c r="C381" s="189">
        <v>0.73263888888888884</v>
      </c>
    </row>
    <row r="382" spans="1:3">
      <c r="A382" s="187" t="s">
        <v>3451</v>
      </c>
      <c r="B382" s="187" t="s">
        <v>3488</v>
      </c>
      <c r="C382" s="189">
        <v>0.27430555555555552</v>
      </c>
    </row>
    <row r="383" spans="1:3">
      <c r="B383" s="187" t="s">
        <v>3487</v>
      </c>
      <c r="C383" s="189">
        <v>0.6875</v>
      </c>
    </row>
    <row r="384" spans="1:3">
      <c r="A384" s="187" t="s">
        <v>3418</v>
      </c>
      <c r="B384" s="187" t="s">
        <v>3488</v>
      </c>
      <c r="C384" s="189">
        <v>0.80208333333333337</v>
      </c>
    </row>
    <row r="385" spans="1:3">
      <c r="B385" s="187" t="s">
        <v>3487</v>
      </c>
      <c r="C385" s="189">
        <v>0.26041666666666669</v>
      </c>
    </row>
    <row r="386" spans="1:3">
      <c r="A386" s="187" t="s">
        <v>3443</v>
      </c>
      <c r="B386" s="187" t="s">
        <v>3488</v>
      </c>
      <c r="C386" s="189">
        <v>0.43055555555555558</v>
      </c>
    </row>
    <row r="387" spans="1:3">
      <c r="C387" s="189">
        <v>0.58333333333333337</v>
      </c>
    </row>
    <row r="388" spans="1:3">
      <c r="C388" s="189">
        <v>0.60069444444444442</v>
      </c>
    </row>
    <row r="389" spans="1:3">
      <c r="C389" s="189">
        <v>0.64236111111111105</v>
      </c>
    </row>
    <row r="390" spans="1:3">
      <c r="C390" s="189">
        <v>0.68055555555555547</v>
      </c>
    </row>
    <row r="391" spans="1:3">
      <c r="C391" s="189">
        <v>0.82986111111111116</v>
      </c>
    </row>
    <row r="392" spans="1:3">
      <c r="A392" s="187" t="s">
        <v>3434</v>
      </c>
      <c r="B392" s="187" t="s">
        <v>3486</v>
      </c>
      <c r="C392" s="189">
        <v>0.33333333333333331</v>
      </c>
    </row>
    <row r="393" spans="1:3">
      <c r="C393" s="189">
        <v>0.73263888888888884</v>
      </c>
    </row>
    <row r="394" spans="1:3">
      <c r="A394" s="187" t="s">
        <v>3398</v>
      </c>
      <c r="B394" s="187" t="s">
        <v>3486</v>
      </c>
      <c r="C394" s="189">
        <v>0.35416666666666669</v>
      </c>
    </row>
    <row r="395" spans="1:3">
      <c r="A395" s="187" t="s">
        <v>3400</v>
      </c>
      <c r="B395" s="187" t="s">
        <v>3486</v>
      </c>
      <c r="C395" s="189">
        <v>0.39930555555555558</v>
      </c>
    </row>
    <row r="396" spans="1:3">
      <c r="C396" s="189">
        <v>0.77083333333333337</v>
      </c>
    </row>
    <row r="397" spans="1:3">
      <c r="A397" s="187" t="s">
        <v>3337</v>
      </c>
      <c r="B397" s="187" t="s">
        <v>3486</v>
      </c>
      <c r="C397" s="189">
        <v>0.30555555555555552</v>
      </c>
    </row>
    <row r="398" spans="1:3">
      <c r="C398" s="189">
        <v>0.4236111111111111</v>
      </c>
    </row>
    <row r="399" spans="1:3">
      <c r="C399" s="189">
        <v>0.44791666666666669</v>
      </c>
    </row>
    <row r="400" spans="1:3">
      <c r="C400" s="189">
        <v>0.72916666666666663</v>
      </c>
    </row>
    <row r="401" spans="1:3">
      <c r="C401" s="189">
        <v>0.75347222222222221</v>
      </c>
    </row>
    <row r="402" spans="1:3">
      <c r="A402" s="187" t="s">
        <v>3463</v>
      </c>
      <c r="B402" s="187" t="s">
        <v>3486</v>
      </c>
      <c r="C402" s="189">
        <v>0.29166666666666669</v>
      </c>
    </row>
    <row r="403" spans="1:3">
      <c r="A403" s="187" t="s">
        <v>3423</v>
      </c>
      <c r="B403" s="187" t="s">
        <v>3486</v>
      </c>
      <c r="C403" s="189">
        <v>0.64583333333333337</v>
      </c>
    </row>
    <row r="404" spans="1:3">
      <c r="A404" s="187" t="s">
        <v>3435</v>
      </c>
      <c r="B404" s="187" t="s">
        <v>3488</v>
      </c>
      <c r="C404" s="189">
        <v>0.64930555555555558</v>
      </c>
    </row>
    <row r="405" spans="1:3">
      <c r="A405" s="187" t="s">
        <v>3436</v>
      </c>
      <c r="B405" s="187" t="s">
        <v>3487</v>
      </c>
      <c r="C405" s="189">
        <v>0.40972222222222227</v>
      </c>
    </row>
    <row r="406" spans="1:3">
      <c r="A406" s="187" t="s">
        <v>3341</v>
      </c>
      <c r="B406" s="187" t="s">
        <v>3486</v>
      </c>
      <c r="C406" s="189">
        <v>0.75</v>
      </c>
    </row>
    <row r="407" spans="1:3">
      <c r="A407" s="187" t="s">
        <v>3358</v>
      </c>
      <c r="B407" s="187" t="s">
        <v>3486</v>
      </c>
      <c r="C407" s="189">
        <v>0.72222222222222221</v>
      </c>
    </row>
    <row r="408" spans="1:3">
      <c r="A408" s="187" t="s">
        <v>3354</v>
      </c>
      <c r="B408" s="187" t="s">
        <v>3486</v>
      </c>
      <c r="C408" s="189">
        <v>0.30555555555555552</v>
      </c>
    </row>
    <row r="409" spans="1:3">
      <c r="A409" s="187" t="s">
        <v>3399</v>
      </c>
      <c r="B409" s="187" t="s">
        <v>3486</v>
      </c>
      <c r="C409" s="189">
        <v>0.40625</v>
      </c>
    </row>
    <row r="410" spans="1:3">
      <c r="C410" s="189">
        <v>0.4236111111111111</v>
      </c>
    </row>
    <row r="411" spans="1:3">
      <c r="C411" s="189">
        <v>0.65625</v>
      </c>
    </row>
    <row r="412" spans="1:3">
      <c r="C412" s="189">
        <v>0.67361111111111116</v>
      </c>
    </row>
    <row r="413" spans="1:3">
      <c r="A413" s="187" t="s">
        <v>3467</v>
      </c>
      <c r="B413" s="187" t="s">
        <v>3486</v>
      </c>
      <c r="C413" s="189">
        <v>0.43055555555555558</v>
      </c>
    </row>
    <row r="414" spans="1:3">
      <c r="A414" s="187" t="s">
        <v>3472</v>
      </c>
      <c r="B414" s="187" t="s">
        <v>3486</v>
      </c>
      <c r="C414" s="189">
        <v>0.3125</v>
      </c>
    </row>
    <row r="415" spans="1:3">
      <c r="A415" s="187" t="s">
        <v>3485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4CA1-82F4-420D-9C99-325B41BF303B}">
  <sheetPr>
    <tabColor rgb="FFFFC000"/>
  </sheetPr>
  <dimension ref="A1:Z1473"/>
  <sheetViews>
    <sheetView workbookViewId="0">
      <selection activeCell="C17" sqref="C17"/>
    </sheetView>
  </sheetViews>
  <sheetFormatPr defaultRowHeight="14.4"/>
  <cols>
    <col min="1" max="1" width="23.109375" bestFit="1" customWidth="1"/>
    <col min="2" max="2" width="12.6640625" bestFit="1" customWidth="1"/>
    <col min="3" max="3" width="23.109375" bestFit="1" customWidth="1"/>
    <col min="4" max="4" width="12.44140625" bestFit="1" customWidth="1"/>
    <col min="5" max="5" width="8.109375" bestFit="1" customWidth="1"/>
    <col min="6" max="6" width="14.21875" bestFit="1" customWidth="1"/>
    <col min="7" max="7" width="20.6640625" bestFit="1" customWidth="1"/>
    <col min="8" max="8" width="18.5546875" bestFit="1" customWidth="1"/>
    <col min="9" max="9" width="22.44140625" bestFit="1" customWidth="1"/>
    <col min="10" max="10" width="11.44140625" bestFit="1" customWidth="1"/>
    <col min="12" max="12" width="11.88671875" bestFit="1" customWidth="1"/>
    <col min="13" max="26" width="11.77734375" bestFit="1" customWidth="1"/>
  </cols>
  <sheetData>
    <row r="1" spans="1:26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</row>
    <row r="2" spans="1:26">
      <c r="A2" s="108" t="s">
        <v>389</v>
      </c>
      <c r="B2" s="108" t="s">
        <v>390</v>
      </c>
      <c r="C2" s="108" t="s">
        <v>389</v>
      </c>
      <c r="E2" s="108"/>
      <c r="G2">
        <v>4</v>
      </c>
      <c r="H2">
        <v>1</v>
      </c>
      <c r="I2">
        <v>1</v>
      </c>
      <c r="J2" s="108"/>
      <c r="K2" s="108"/>
    </row>
    <row r="3" spans="1:26">
      <c r="A3" s="108" t="s">
        <v>391</v>
      </c>
      <c r="B3" s="108" t="s">
        <v>392</v>
      </c>
      <c r="C3" s="108" t="s">
        <v>391</v>
      </c>
      <c r="E3" s="108"/>
      <c r="G3">
        <v>1</v>
      </c>
      <c r="H3">
        <v>1</v>
      </c>
      <c r="I3">
        <v>1</v>
      </c>
      <c r="J3" s="108"/>
      <c r="K3" s="108"/>
    </row>
    <row r="4" spans="1:26">
      <c r="A4" s="108" t="s">
        <v>393</v>
      </c>
      <c r="B4" s="108" t="s">
        <v>394</v>
      </c>
      <c r="C4" s="108" t="s">
        <v>393</v>
      </c>
      <c r="E4" s="108"/>
      <c r="G4">
        <v>20</v>
      </c>
      <c r="H4">
        <v>1</v>
      </c>
      <c r="I4">
        <v>1</v>
      </c>
      <c r="J4" s="108"/>
      <c r="K4" s="108"/>
    </row>
    <row r="5" spans="1:26">
      <c r="A5" s="108" t="s">
        <v>395</v>
      </c>
      <c r="B5" s="108" t="s">
        <v>396</v>
      </c>
      <c r="C5" s="108" t="s">
        <v>395</v>
      </c>
      <c r="E5" s="108"/>
      <c r="G5">
        <v>35</v>
      </c>
      <c r="H5">
        <v>1</v>
      </c>
      <c r="I5">
        <v>1</v>
      </c>
      <c r="J5" s="108"/>
      <c r="K5" s="108"/>
    </row>
    <row r="6" spans="1:26">
      <c r="A6" s="108" t="s">
        <v>397</v>
      </c>
      <c r="B6" s="108" t="s">
        <v>398</v>
      </c>
      <c r="C6" s="108" t="s">
        <v>397</v>
      </c>
      <c r="E6" s="108"/>
      <c r="G6">
        <v>1</v>
      </c>
      <c r="H6">
        <v>1</v>
      </c>
      <c r="I6">
        <v>1</v>
      </c>
      <c r="J6" s="108"/>
      <c r="K6" s="108"/>
    </row>
    <row r="7" spans="1:26">
      <c r="A7" s="108" t="s">
        <v>399</v>
      </c>
      <c r="B7" s="108" t="s">
        <v>400</v>
      </c>
      <c r="C7" s="108" t="s">
        <v>399</v>
      </c>
      <c r="E7" s="108"/>
      <c r="G7">
        <v>42</v>
      </c>
      <c r="H7">
        <v>1</v>
      </c>
      <c r="I7">
        <v>1</v>
      </c>
      <c r="J7" s="108"/>
      <c r="K7" s="108"/>
    </row>
    <row r="8" spans="1:26">
      <c r="A8" s="108" t="s">
        <v>401</v>
      </c>
      <c r="B8" s="108" t="s">
        <v>402</v>
      </c>
      <c r="C8" s="108" t="s">
        <v>401</v>
      </c>
      <c r="E8" s="108"/>
      <c r="G8">
        <v>1</v>
      </c>
      <c r="H8">
        <v>1</v>
      </c>
      <c r="I8">
        <v>1</v>
      </c>
      <c r="J8" s="108"/>
      <c r="K8" s="108"/>
    </row>
    <row r="9" spans="1:26">
      <c r="A9" s="108" t="s">
        <v>403</v>
      </c>
      <c r="B9" s="108" t="s">
        <v>404</v>
      </c>
      <c r="C9" s="108" t="s">
        <v>403</v>
      </c>
      <c r="E9" s="108"/>
      <c r="G9">
        <v>1</v>
      </c>
      <c r="H9">
        <v>1</v>
      </c>
      <c r="I9">
        <v>1</v>
      </c>
      <c r="J9" s="108"/>
      <c r="K9" s="108"/>
    </row>
    <row r="10" spans="1:26">
      <c r="A10" s="108" t="s">
        <v>405</v>
      </c>
      <c r="B10" s="108" t="s">
        <v>406</v>
      </c>
      <c r="C10" s="108" t="s">
        <v>405</v>
      </c>
      <c r="E10" s="108"/>
      <c r="G10">
        <v>7</v>
      </c>
      <c r="H10">
        <v>1</v>
      </c>
      <c r="I10">
        <v>1</v>
      </c>
      <c r="J10" s="108"/>
      <c r="K10" s="108"/>
    </row>
    <row r="11" spans="1:26">
      <c r="A11" s="108" t="s">
        <v>407</v>
      </c>
      <c r="B11" s="108" t="s">
        <v>408</v>
      </c>
      <c r="C11" s="108" t="s">
        <v>407</v>
      </c>
      <c r="E11" s="108"/>
      <c r="G11">
        <v>3</v>
      </c>
      <c r="H11">
        <v>1</v>
      </c>
      <c r="I11">
        <v>1</v>
      </c>
      <c r="J11" s="108"/>
      <c r="K11" s="108"/>
    </row>
    <row r="12" spans="1:26">
      <c r="A12" s="108" t="s">
        <v>409</v>
      </c>
      <c r="B12" s="108" t="s">
        <v>410</v>
      </c>
      <c r="C12" s="108" t="s">
        <v>409</v>
      </c>
      <c r="E12" s="108"/>
      <c r="G12">
        <v>2</v>
      </c>
      <c r="H12">
        <v>1</v>
      </c>
      <c r="I12">
        <v>1</v>
      </c>
      <c r="J12" s="108"/>
      <c r="K12" s="108"/>
    </row>
    <row r="13" spans="1:26">
      <c r="A13" s="108" t="s">
        <v>411</v>
      </c>
      <c r="B13" s="108" t="s">
        <v>412</v>
      </c>
      <c r="C13" s="108" t="s">
        <v>411</v>
      </c>
      <c r="E13" s="108"/>
      <c r="G13">
        <v>12</v>
      </c>
      <c r="H13">
        <v>1</v>
      </c>
      <c r="I13">
        <v>1</v>
      </c>
      <c r="J13" s="108"/>
      <c r="K13" s="108"/>
    </row>
    <row r="14" spans="1:26">
      <c r="A14" s="108" t="s">
        <v>413</v>
      </c>
      <c r="B14" s="108" t="s">
        <v>414</v>
      </c>
      <c r="C14" s="108" t="s">
        <v>413</v>
      </c>
      <c r="E14" s="108"/>
      <c r="G14">
        <v>4</v>
      </c>
      <c r="H14">
        <v>1</v>
      </c>
      <c r="I14">
        <v>1</v>
      </c>
      <c r="J14" s="108"/>
      <c r="K14" s="108"/>
    </row>
    <row r="15" spans="1:26">
      <c r="A15" s="108" t="s">
        <v>415</v>
      </c>
      <c r="B15" s="108" t="s">
        <v>416</v>
      </c>
      <c r="C15" s="108" t="s">
        <v>415</v>
      </c>
      <c r="E15" s="108"/>
      <c r="G15">
        <v>7</v>
      </c>
      <c r="H15">
        <v>1</v>
      </c>
      <c r="I15">
        <v>1</v>
      </c>
      <c r="J15" s="108"/>
      <c r="K15" s="108"/>
    </row>
    <row r="16" spans="1:26">
      <c r="A16" s="108" t="s">
        <v>417</v>
      </c>
      <c r="B16" s="108" t="s">
        <v>418</v>
      </c>
      <c r="C16" s="108" t="s">
        <v>417</v>
      </c>
      <c r="E16" s="108"/>
      <c r="G16">
        <v>4</v>
      </c>
      <c r="H16">
        <v>1</v>
      </c>
      <c r="I16">
        <v>1</v>
      </c>
      <c r="J16" s="108"/>
      <c r="K16" s="108"/>
    </row>
    <row r="17" spans="1:11">
      <c r="A17" s="108" t="s">
        <v>419</v>
      </c>
      <c r="B17" s="108" t="s">
        <v>420</v>
      </c>
      <c r="C17" s="108" t="s">
        <v>419</v>
      </c>
      <c r="E17" s="108"/>
      <c r="G17">
        <v>2</v>
      </c>
      <c r="H17">
        <v>1</v>
      </c>
      <c r="I17">
        <v>1</v>
      </c>
      <c r="J17" s="108"/>
      <c r="K17" s="108"/>
    </row>
    <row r="18" spans="1:11">
      <c r="A18" s="108" t="s">
        <v>421</v>
      </c>
      <c r="B18" s="108" t="s">
        <v>422</v>
      </c>
      <c r="C18" s="108" t="s">
        <v>421</v>
      </c>
      <c r="E18" s="108"/>
      <c r="G18">
        <v>12</v>
      </c>
      <c r="H18">
        <v>1</v>
      </c>
      <c r="I18">
        <v>1</v>
      </c>
      <c r="J18" s="108"/>
      <c r="K18" s="108"/>
    </row>
    <row r="19" spans="1:11">
      <c r="A19" s="108" t="s">
        <v>423</v>
      </c>
      <c r="B19" s="108" t="s">
        <v>424</v>
      </c>
      <c r="C19" s="108" t="s">
        <v>423</v>
      </c>
      <c r="E19" s="108"/>
      <c r="G19">
        <v>11</v>
      </c>
      <c r="H19">
        <v>1</v>
      </c>
      <c r="I19">
        <v>1</v>
      </c>
      <c r="J19" s="108"/>
      <c r="K19" s="108"/>
    </row>
    <row r="20" spans="1:11">
      <c r="A20" s="108" t="s">
        <v>425</v>
      </c>
      <c r="B20" s="108" t="s">
        <v>426</v>
      </c>
      <c r="C20" s="108" t="s">
        <v>425</v>
      </c>
      <c r="E20" s="108"/>
      <c r="G20">
        <v>64</v>
      </c>
      <c r="H20">
        <v>1</v>
      </c>
      <c r="I20">
        <v>1</v>
      </c>
      <c r="J20" s="108"/>
      <c r="K20" s="108"/>
    </row>
    <row r="21" spans="1:11">
      <c r="A21" s="108" t="s">
        <v>427</v>
      </c>
      <c r="B21" s="108" t="s">
        <v>428</v>
      </c>
      <c r="C21" s="108" t="s">
        <v>427</v>
      </c>
      <c r="E21" s="108"/>
      <c r="G21">
        <v>1</v>
      </c>
      <c r="H21">
        <v>1</v>
      </c>
      <c r="I21">
        <v>1</v>
      </c>
      <c r="J21" s="108"/>
      <c r="K21" s="108"/>
    </row>
    <row r="22" spans="1:11">
      <c r="A22" s="108" t="s">
        <v>429</v>
      </c>
      <c r="B22" s="108" t="s">
        <v>430</v>
      </c>
      <c r="C22" s="108" t="s">
        <v>429</v>
      </c>
      <c r="E22" s="108"/>
      <c r="G22">
        <v>69</v>
      </c>
      <c r="H22">
        <v>1</v>
      </c>
      <c r="I22">
        <v>1</v>
      </c>
      <c r="J22" s="108"/>
      <c r="K22" s="108"/>
    </row>
    <row r="23" spans="1:11">
      <c r="A23" s="108" t="s">
        <v>431</v>
      </c>
      <c r="B23" s="108" t="s">
        <v>432</v>
      </c>
      <c r="C23" s="108" t="s">
        <v>431</v>
      </c>
      <c r="E23" s="108"/>
      <c r="G23">
        <v>13</v>
      </c>
      <c r="H23">
        <v>1</v>
      </c>
      <c r="I23">
        <v>1</v>
      </c>
      <c r="J23" s="108"/>
      <c r="K23" s="108"/>
    </row>
    <row r="24" spans="1:11">
      <c r="A24" s="108" t="s">
        <v>433</v>
      </c>
      <c r="B24" s="108" t="s">
        <v>434</v>
      </c>
      <c r="C24" s="108" t="s">
        <v>433</v>
      </c>
      <c r="E24" s="108"/>
      <c r="G24">
        <v>27</v>
      </c>
      <c r="H24">
        <v>1</v>
      </c>
      <c r="I24">
        <v>1</v>
      </c>
      <c r="J24" s="108"/>
      <c r="K24" s="108"/>
    </row>
    <row r="25" spans="1:11">
      <c r="A25" s="108" t="s">
        <v>435</v>
      </c>
      <c r="B25" s="108" t="s">
        <v>436</v>
      </c>
      <c r="C25" s="108" t="s">
        <v>435</v>
      </c>
      <c r="E25" s="108"/>
      <c r="G25">
        <v>0</v>
      </c>
      <c r="H25">
        <v>1</v>
      </c>
      <c r="I25">
        <v>1</v>
      </c>
      <c r="J25" s="108" t="s">
        <v>437</v>
      </c>
      <c r="K25" s="108"/>
    </row>
    <row r="26" spans="1:11">
      <c r="A26" s="108" t="s">
        <v>438</v>
      </c>
      <c r="B26" s="108" t="s">
        <v>439</v>
      </c>
      <c r="C26" s="108" t="s">
        <v>438</v>
      </c>
      <c r="E26" s="108"/>
      <c r="G26">
        <v>4</v>
      </c>
      <c r="H26">
        <v>1</v>
      </c>
      <c r="I26">
        <v>1</v>
      </c>
      <c r="J26" s="108"/>
      <c r="K26" s="108"/>
    </row>
    <row r="27" spans="1:11">
      <c r="A27" s="108" t="s">
        <v>440</v>
      </c>
      <c r="B27" s="108" t="s">
        <v>441</v>
      </c>
      <c r="C27" s="108" t="s">
        <v>440</v>
      </c>
      <c r="E27" s="108"/>
      <c r="G27">
        <v>6</v>
      </c>
      <c r="H27">
        <v>1</v>
      </c>
      <c r="I27">
        <v>1</v>
      </c>
      <c r="J27" s="108"/>
      <c r="K27" s="108"/>
    </row>
    <row r="28" spans="1:11">
      <c r="A28" s="108" t="s">
        <v>442</v>
      </c>
      <c r="B28" s="108" t="s">
        <v>443</v>
      </c>
      <c r="C28" s="108" t="s">
        <v>442</v>
      </c>
      <c r="E28" s="108"/>
      <c r="G28">
        <v>1</v>
      </c>
      <c r="H28">
        <v>1</v>
      </c>
      <c r="I28">
        <v>1</v>
      </c>
      <c r="J28" s="108"/>
      <c r="K28" s="108"/>
    </row>
    <row r="29" spans="1:11">
      <c r="A29" s="108" t="s">
        <v>444</v>
      </c>
      <c r="B29" s="108" t="s">
        <v>445</v>
      </c>
      <c r="C29" s="108" t="s">
        <v>444</v>
      </c>
      <c r="E29" s="108"/>
      <c r="G29">
        <v>1</v>
      </c>
      <c r="H29">
        <v>1</v>
      </c>
      <c r="I29">
        <v>1</v>
      </c>
      <c r="J29" s="108"/>
      <c r="K29" s="108"/>
    </row>
    <row r="30" spans="1:11">
      <c r="A30" s="108" t="s">
        <v>446</v>
      </c>
      <c r="B30" s="108" t="s">
        <v>447</v>
      </c>
      <c r="C30" s="108" t="s">
        <v>446</v>
      </c>
      <c r="E30" s="108"/>
      <c r="G30">
        <v>0</v>
      </c>
      <c r="H30">
        <v>1</v>
      </c>
      <c r="I30">
        <v>1</v>
      </c>
      <c r="J30" s="108"/>
      <c r="K30" s="108"/>
    </row>
    <row r="31" spans="1:11">
      <c r="A31" s="108" t="s">
        <v>448</v>
      </c>
      <c r="B31" s="108" t="s">
        <v>449</v>
      </c>
      <c r="C31" s="108" t="s">
        <v>448</v>
      </c>
      <c r="E31" s="108"/>
      <c r="G31">
        <v>8</v>
      </c>
      <c r="H31">
        <v>1</v>
      </c>
      <c r="I31">
        <v>1</v>
      </c>
      <c r="J31" s="108"/>
      <c r="K31" s="108"/>
    </row>
    <row r="32" spans="1:11">
      <c r="A32" s="108" t="s">
        <v>450</v>
      </c>
      <c r="B32" s="108" t="s">
        <v>451</v>
      </c>
      <c r="C32" s="108" t="s">
        <v>450</v>
      </c>
      <c r="E32" s="108"/>
      <c r="G32">
        <v>3</v>
      </c>
      <c r="H32">
        <v>1</v>
      </c>
      <c r="I32">
        <v>1</v>
      </c>
      <c r="J32" s="108"/>
      <c r="K32" s="108"/>
    </row>
    <row r="33" spans="1:11">
      <c r="A33" s="108" t="s">
        <v>452</v>
      </c>
      <c r="B33" s="108" t="s">
        <v>453</v>
      </c>
      <c r="C33" s="108" t="s">
        <v>452</v>
      </c>
      <c r="E33" s="108"/>
      <c r="G33">
        <v>1</v>
      </c>
      <c r="H33">
        <v>1</v>
      </c>
      <c r="I33">
        <v>1</v>
      </c>
      <c r="J33" s="108"/>
      <c r="K33" s="108"/>
    </row>
    <row r="34" spans="1:11">
      <c r="A34" s="108" t="s">
        <v>454</v>
      </c>
      <c r="B34" s="108" t="s">
        <v>455</v>
      </c>
      <c r="C34" s="108" t="s">
        <v>454</v>
      </c>
      <c r="E34" s="108"/>
      <c r="G34">
        <v>1</v>
      </c>
      <c r="H34">
        <v>1</v>
      </c>
      <c r="I34">
        <v>1</v>
      </c>
      <c r="J34" s="108"/>
      <c r="K34" s="108"/>
    </row>
    <row r="35" spans="1:11">
      <c r="A35" s="108" t="s">
        <v>456</v>
      </c>
      <c r="B35" s="108" t="s">
        <v>457</v>
      </c>
      <c r="C35" s="108" t="s">
        <v>456</v>
      </c>
      <c r="E35" s="108"/>
      <c r="G35">
        <v>1</v>
      </c>
      <c r="H35">
        <v>1</v>
      </c>
      <c r="I35">
        <v>1</v>
      </c>
      <c r="J35" s="108"/>
      <c r="K35" s="108"/>
    </row>
    <row r="36" spans="1:11">
      <c r="A36" s="108" t="s">
        <v>458</v>
      </c>
      <c r="B36" s="108" t="s">
        <v>459</v>
      </c>
      <c r="C36" s="108" t="s">
        <v>458</v>
      </c>
      <c r="E36" s="108"/>
      <c r="G36">
        <v>20</v>
      </c>
      <c r="H36">
        <v>1</v>
      </c>
      <c r="I36">
        <v>1</v>
      </c>
      <c r="J36" s="108"/>
      <c r="K36" s="108"/>
    </row>
    <row r="37" spans="1:11">
      <c r="A37" s="108" t="s">
        <v>460</v>
      </c>
      <c r="B37" s="108" t="s">
        <v>461</v>
      </c>
      <c r="C37" s="108" t="s">
        <v>460</v>
      </c>
      <c r="E37" s="108"/>
      <c r="G37">
        <v>4</v>
      </c>
      <c r="H37">
        <v>1</v>
      </c>
      <c r="I37">
        <v>1</v>
      </c>
      <c r="J37" s="108"/>
      <c r="K37" s="108"/>
    </row>
    <row r="38" spans="1:11">
      <c r="A38" s="108" t="s">
        <v>462</v>
      </c>
      <c r="B38" s="108" t="s">
        <v>463</v>
      </c>
      <c r="C38" s="108" t="s">
        <v>462</v>
      </c>
      <c r="E38" s="108"/>
      <c r="G38">
        <v>11</v>
      </c>
      <c r="H38">
        <v>1</v>
      </c>
      <c r="I38">
        <v>1</v>
      </c>
      <c r="J38" s="108"/>
      <c r="K38" s="108"/>
    </row>
    <row r="39" spans="1:11">
      <c r="A39" s="108" t="s">
        <v>464</v>
      </c>
      <c r="B39" s="108" t="s">
        <v>465</v>
      </c>
      <c r="C39" s="108" t="s">
        <v>464</v>
      </c>
      <c r="E39" s="108"/>
      <c r="G39">
        <v>2</v>
      </c>
      <c r="H39">
        <v>1</v>
      </c>
      <c r="I39">
        <v>1</v>
      </c>
      <c r="J39" s="108"/>
      <c r="K39" s="108"/>
    </row>
    <row r="40" spans="1:11">
      <c r="A40" s="108" t="s">
        <v>466</v>
      </c>
      <c r="B40" s="108" t="s">
        <v>467</v>
      </c>
      <c r="C40" s="108" t="s">
        <v>466</v>
      </c>
      <c r="E40" s="108"/>
      <c r="G40">
        <v>5</v>
      </c>
      <c r="H40">
        <v>1</v>
      </c>
      <c r="I40">
        <v>1</v>
      </c>
      <c r="J40" s="108"/>
      <c r="K40" s="108"/>
    </row>
    <row r="41" spans="1:11">
      <c r="A41" s="108" t="s">
        <v>468</v>
      </c>
      <c r="B41" s="108" t="s">
        <v>469</v>
      </c>
      <c r="C41" s="108" t="s">
        <v>468</v>
      </c>
      <c r="E41" s="108"/>
      <c r="G41">
        <v>4</v>
      </c>
      <c r="H41">
        <v>1</v>
      </c>
      <c r="I41">
        <v>1</v>
      </c>
      <c r="J41" s="108"/>
      <c r="K41" s="108"/>
    </row>
    <row r="42" spans="1:11">
      <c r="A42" s="108" t="s">
        <v>470</v>
      </c>
      <c r="B42" s="108" t="s">
        <v>471</v>
      </c>
      <c r="C42" s="108" t="s">
        <v>470</v>
      </c>
      <c r="E42" s="108"/>
      <c r="G42">
        <v>1</v>
      </c>
      <c r="H42">
        <v>1</v>
      </c>
      <c r="I42">
        <v>1</v>
      </c>
      <c r="J42" s="108"/>
      <c r="K42" s="108"/>
    </row>
    <row r="43" spans="1:11">
      <c r="A43" s="108" t="s">
        <v>472</v>
      </c>
      <c r="B43" s="108" t="s">
        <v>473</v>
      </c>
      <c r="C43" s="108" t="s">
        <v>472</v>
      </c>
      <c r="E43" s="108"/>
      <c r="G43">
        <v>3</v>
      </c>
      <c r="H43">
        <v>1</v>
      </c>
      <c r="I43">
        <v>1</v>
      </c>
      <c r="J43" s="108"/>
      <c r="K43" s="108"/>
    </row>
    <row r="44" spans="1:11">
      <c r="A44" s="108" t="s">
        <v>474</v>
      </c>
      <c r="B44" s="108" t="s">
        <v>475</v>
      </c>
      <c r="C44" s="108" t="s">
        <v>474</v>
      </c>
      <c r="E44" s="108"/>
      <c r="G44">
        <v>4</v>
      </c>
      <c r="H44">
        <v>1</v>
      </c>
      <c r="I44">
        <v>1</v>
      </c>
      <c r="J44" s="108"/>
      <c r="K44" s="108"/>
    </row>
    <row r="45" spans="1:11">
      <c r="A45" s="108" t="s">
        <v>476</v>
      </c>
      <c r="B45" s="108" t="s">
        <v>477</v>
      </c>
      <c r="C45" s="108" t="s">
        <v>476</v>
      </c>
      <c r="E45" s="108"/>
      <c r="G45">
        <v>3</v>
      </c>
      <c r="H45">
        <v>1</v>
      </c>
      <c r="I45">
        <v>1</v>
      </c>
      <c r="J45" s="108"/>
      <c r="K45" s="108"/>
    </row>
    <row r="46" spans="1:11">
      <c r="A46" s="108" t="s">
        <v>478</v>
      </c>
      <c r="B46" s="108" t="s">
        <v>479</v>
      </c>
      <c r="C46" s="108" t="s">
        <v>478</v>
      </c>
      <c r="E46" s="108"/>
      <c r="G46">
        <v>1</v>
      </c>
      <c r="H46">
        <v>1</v>
      </c>
      <c r="I46">
        <v>1</v>
      </c>
      <c r="J46" s="108"/>
      <c r="K46" s="108"/>
    </row>
    <row r="47" spans="1:11">
      <c r="A47" s="108" t="s">
        <v>480</v>
      </c>
      <c r="B47" s="108" t="s">
        <v>481</v>
      </c>
      <c r="C47" s="108" t="s">
        <v>480</v>
      </c>
      <c r="E47" s="108"/>
      <c r="G47">
        <v>7</v>
      </c>
      <c r="H47">
        <v>1</v>
      </c>
      <c r="I47">
        <v>1</v>
      </c>
      <c r="J47" s="108"/>
      <c r="K47" s="108"/>
    </row>
    <row r="48" spans="1:11">
      <c r="A48" s="108" t="s">
        <v>482</v>
      </c>
      <c r="B48" s="108" t="s">
        <v>483</v>
      </c>
      <c r="C48" s="108" t="s">
        <v>482</v>
      </c>
      <c r="E48" s="108"/>
      <c r="G48">
        <v>7</v>
      </c>
      <c r="H48">
        <v>1</v>
      </c>
      <c r="I48">
        <v>1</v>
      </c>
      <c r="J48" s="108"/>
      <c r="K48" s="108"/>
    </row>
    <row r="49" spans="1:11">
      <c r="A49" s="108" t="s">
        <v>484</v>
      </c>
      <c r="B49" s="108" t="s">
        <v>485</v>
      </c>
      <c r="C49" s="108" t="s">
        <v>484</v>
      </c>
      <c r="E49" s="108"/>
      <c r="G49">
        <v>4</v>
      </c>
      <c r="H49">
        <v>1</v>
      </c>
      <c r="I49">
        <v>1</v>
      </c>
      <c r="J49" s="108"/>
      <c r="K49" s="108"/>
    </row>
    <row r="50" spans="1:11">
      <c r="A50" s="108" t="s">
        <v>486</v>
      </c>
      <c r="B50" s="108" t="s">
        <v>487</v>
      </c>
      <c r="C50" s="108" t="s">
        <v>486</v>
      </c>
      <c r="E50" s="108"/>
      <c r="G50">
        <v>1</v>
      </c>
      <c r="H50">
        <v>1</v>
      </c>
      <c r="I50">
        <v>1</v>
      </c>
      <c r="J50" s="108"/>
      <c r="K50" s="108"/>
    </row>
    <row r="51" spans="1:11">
      <c r="A51" s="108" t="s">
        <v>488</v>
      </c>
      <c r="B51" s="108" t="s">
        <v>489</v>
      </c>
      <c r="C51" s="108" t="s">
        <v>488</v>
      </c>
      <c r="E51" s="108"/>
      <c r="G51">
        <v>4</v>
      </c>
      <c r="H51">
        <v>1</v>
      </c>
      <c r="I51">
        <v>1</v>
      </c>
      <c r="J51" s="108"/>
      <c r="K51" s="108"/>
    </row>
    <row r="52" spans="1:11">
      <c r="A52" s="108" t="s">
        <v>490</v>
      </c>
      <c r="B52" s="108" t="s">
        <v>491</v>
      </c>
      <c r="C52" s="108" t="s">
        <v>490</v>
      </c>
      <c r="E52" s="108"/>
      <c r="G52">
        <v>0</v>
      </c>
      <c r="H52">
        <v>1</v>
      </c>
      <c r="I52">
        <v>1</v>
      </c>
      <c r="J52" s="108"/>
      <c r="K52" s="108" t="s">
        <v>492</v>
      </c>
    </row>
    <row r="53" spans="1:11">
      <c r="A53" s="108" t="s">
        <v>493</v>
      </c>
      <c r="B53" s="108" t="s">
        <v>494</v>
      </c>
      <c r="C53" s="108" t="s">
        <v>493</v>
      </c>
      <c r="E53" s="108"/>
      <c r="G53">
        <v>9</v>
      </c>
      <c r="H53">
        <v>1</v>
      </c>
      <c r="I53">
        <v>1</v>
      </c>
      <c r="J53" s="108"/>
      <c r="K53" s="108"/>
    </row>
    <row r="54" spans="1:11">
      <c r="A54" s="108" t="s">
        <v>495</v>
      </c>
      <c r="B54" s="108" t="s">
        <v>496</v>
      </c>
      <c r="C54" s="108" t="s">
        <v>495</v>
      </c>
      <c r="E54" s="108"/>
      <c r="G54">
        <v>1</v>
      </c>
      <c r="H54">
        <v>1</v>
      </c>
      <c r="I54">
        <v>1</v>
      </c>
      <c r="J54" s="108"/>
      <c r="K54" s="108"/>
    </row>
    <row r="55" spans="1:11">
      <c r="A55" s="108" t="s">
        <v>497</v>
      </c>
      <c r="B55" s="108" t="s">
        <v>498</v>
      </c>
      <c r="C55" s="108" t="s">
        <v>497</v>
      </c>
      <c r="E55" s="108"/>
      <c r="G55">
        <v>51</v>
      </c>
      <c r="H55">
        <v>1</v>
      </c>
      <c r="I55">
        <v>1</v>
      </c>
      <c r="J55" s="108"/>
      <c r="K55" s="108"/>
    </row>
    <row r="56" spans="1:11">
      <c r="A56" s="108" t="s">
        <v>499</v>
      </c>
      <c r="B56" s="108" t="s">
        <v>500</v>
      </c>
      <c r="C56" s="108" t="s">
        <v>499</v>
      </c>
      <c r="E56" s="108"/>
      <c r="G56">
        <v>1</v>
      </c>
      <c r="H56">
        <v>1</v>
      </c>
      <c r="I56">
        <v>1</v>
      </c>
      <c r="J56" s="108"/>
      <c r="K56" s="108"/>
    </row>
    <row r="57" spans="1:11">
      <c r="A57" s="108" t="s">
        <v>501</v>
      </c>
      <c r="B57" s="108" t="s">
        <v>502</v>
      </c>
      <c r="C57" s="108" t="s">
        <v>501</v>
      </c>
      <c r="E57" s="108"/>
      <c r="G57">
        <v>27</v>
      </c>
      <c r="H57">
        <v>1</v>
      </c>
      <c r="I57">
        <v>1</v>
      </c>
      <c r="J57" s="108"/>
      <c r="K57" s="108"/>
    </row>
    <row r="58" spans="1:11">
      <c r="A58" s="108" t="s">
        <v>503</v>
      </c>
      <c r="B58" s="108" t="s">
        <v>504</v>
      </c>
      <c r="C58" s="108" t="s">
        <v>503</v>
      </c>
      <c r="E58" s="108"/>
      <c r="G58">
        <v>18</v>
      </c>
      <c r="H58">
        <v>1</v>
      </c>
      <c r="I58">
        <v>1</v>
      </c>
      <c r="J58" s="108"/>
      <c r="K58" s="108"/>
    </row>
    <row r="59" spans="1:11">
      <c r="A59" s="108" t="s">
        <v>505</v>
      </c>
      <c r="B59" s="108" t="s">
        <v>506</v>
      </c>
      <c r="C59" s="108" t="s">
        <v>505</v>
      </c>
      <c r="E59" s="108"/>
      <c r="G59">
        <v>2</v>
      </c>
      <c r="H59">
        <v>1</v>
      </c>
      <c r="I59">
        <v>1</v>
      </c>
      <c r="J59" s="108"/>
      <c r="K59" s="108"/>
    </row>
    <row r="60" spans="1:11">
      <c r="A60" s="108" t="s">
        <v>507</v>
      </c>
      <c r="B60" s="108" t="s">
        <v>508</v>
      </c>
      <c r="C60" s="108" t="s">
        <v>507</v>
      </c>
      <c r="E60" s="108"/>
      <c r="G60">
        <v>1</v>
      </c>
      <c r="H60">
        <v>1</v>
      </c>
      <c r="I60">
        <v>1</v>
      </c>
      <c r="J60" s="108"/>
      <c r="K60" s="108"/>
    </row>
    <row r="61" spans="1:11">
      <c r="A61" s="108" t="s">
        <v>509</v>
      </c>
      <c r="B61" s="108" t="s">
        <v>510</v>
      </c>
      <c r="C61" s="108" t="s">
        <v>509</v>
      </c>
      <c r="E61" s="108"/>
      <c r="G61">
        <v>3</v>
      </c>
      <c r="H61">
        <v>1</v>
      </c>
      <c r="I61">
        <v>1</v>
      </c>
      <c r="J61" s="108"/>
      <c r="K61" s="108"/>
    </row>
    <row r="62" spans="1:11">
      <c r="A62" s="108" t="s">
        <v>511</v>
      </c>
      <c r="B62" s="108" t="s">
        <v>512</v>
      </c>
      <c r="C62" s="108" t="s">
        <v>511</v>
      </c>
      <c r="E62" s="108"/>
      <c r="G62">
        <v>4</v>
      </c>
      <c r="H62">
        <v>1</v>
      </c>
      <c r="I62">
        <v>1</v>
      </c>
      <c r="J62" s="108"/>
      <c r="K62" s="108"/>
    </row>
    <row r="63" spans="1:11">
      <c r="A63" s="108" t="s">
        <v>513</v>
      </c>
      <c r="B63" s="108" t="s">
        <v>514</v>
      </c>
      <c r="C63" s="108" t="s">
        <v>513</v>
      </c>
      <c r="E63" s="108"/>
      <c r="G63">
        <v>21</v>
      </c>
      <c r="H63">
        <v>1</v>
      </c>
      <c r="I63">
        <v>1</v>
      </c>
      <c r="J63" s="108"/>
      <c r="K63" s="108"/>
    </row>
    <row r="64" spans="1:11">
      <c r="A64" s="108" t="s">
        <v>515</v>
      </c>
      <c r="B64" s="108" t="s">
        <v>516</v>
      </c>
      <c r="C64" s="108" t="s">
        <v>515</v>
      </c>
      <c r="E64" s="108"/>
      <c r="G64">
        <v>1</v>
      </c>
      <c r="H64">
        <v>1</v>
      </c>
      <c r="I64">
        <v>1</v>
      </c>
      <c r="J64" s="108"/>
      <c r="K64" s="108"/>
    </row>
    <row r="65" spans="1:11">
      <c r="A65" s="108" t="s">
        <v>517</v>
      </c>
      <c r="B65" s="108" t="s">
        <v>518</v>
      </c>
      <c r="C65" s="108" t="s">
        <v>517</v>
      </c>
      <c r="E65" s="108"/>
      <c r="G65">
        <v>2</v>
      </c>
      <c r="H65">
        <v>1</v>
      </c>
      <c r="I65">
        <v>1</v>
      </c>
      <c r="J65" s="108"/>
      <c r="K65" s="108"/>
    </row>
    <row r="66" spans="1:11">
      <c r="A66" s="108" t="s">
        <v>519</v>
      </c>
      <c r="B66" s="108" t="s">
        <v>520</v>
      </c>
      <c r="C66" s="108" t="s">
        <v>519</v>
      </c>
      <c r="E66" s="108"/>
      <c r="G66">
        <v>7</v>
      </c>
      <c r="H66">
        <v>1</v>
      </c>
      <c r="I66">
        <v>1</v>
      </c>
      <c r="J66" s="108"/>
      <c r="K66" s="108"/>
    </row>
    <row r="67" spans="1:11">
      <c r="A67" s="108" t="s">
        <v>521</v>
      </c>
      <c r="B67" s="108" t="s">
        <v>522</v>
      </c>
      <c r="C67" s="108" t="s">
        <v>521</v>
      </c>
      <c r="E67" s="108"/>
      <c r="G67">
        <v>28</v>
      </c>
      <c r="H67">
        <v>1</v>
      </c>
      <c r="I67">
        <v>1</v>
      </c>
      <c r="J67" s="108"/>
      <c r="K67" s="108"/>
    </row>
    <row r="68" spans="1:11">
      <c r="A68" s="108" t="s">
        <v>523</v>
      </c>
      <c r="B68" s="108" t="s">
        <v>524</v>
      </c>
      <c r="C68" s="108" t="s">
        <v>523</v>
      </c>
      <c r="E68" s="108"/>
      <c r="G68">
        <v>1</v>
      </c>
      <c r="H68">
        <v>1</v>
      </c>
      <c r="I68">
        <v>1</v>
      </c>
      <c r="J68" s="108"/>
      <c r="K68" s="108"/>
    </row>
    <row r="69" spans="1:11">
      <c r="A69" s="108" t="s">
        <v>525</v>
      </c>
      <c r="B69" s="108" t="s">
        <v>526</v>
      </c>
      <c r="C69" s="108" t="s">
        <v>525</v>
      </c>
      <c r="E69" s="108"/>
      <c r="G69">
        <v>1</v>
      </c>
      <c r="H69">
        <v>1</v>
      </c>
      <c r="I69">
        <v>1</v>
      </c>
      <c r="J69" s="108"/>
      <c r="K69" s="108"/>
    </row>
    <row r="70" spans="1:11">
      <c r="A70" s="108" t="s">
        <v>527</v>
      </c>
      <c r="B70" s="108" t="s">
        <v>528</v>
      </c>
      <c r="C70" s="108" t="s">
        <v>527</v>
      </c>
      <c r="E70" s="108"/>
      <c r="G70">
        <v>1</v>
      </c>
      <c r="H70">
        <v>1</v>
      </c>
      <c r="I70">
        <v>1</v>
      </c>
      <c r="J70" s="108"/>
      <c r="K70" s="108"/>
    </row>
    <row r="71" spans="1:11">
      <c r="A71" s="108" t="s">
        <v>529</v>
      </c>
      <c r="B71" s="108" t="s">
        <v>530</v>
      </c>
      <c r="C71" s="108" t="s">
        <v>529</v>
      </c>
      <c r="E71" s="108"/>
      <c r="G71">
        <v>10</v>
      </c>
      <c r="H71">
        <v>1</v>
      </c>
      <c r="I71">
        <v>1</v>
      </c>
      <c r="J71" s="108"/>
      <c r="K71" s="108"/>
    </row>
    <row r="72" spans="1:11">
      <c r="A72" s="108" t="s">
        <v>531</v>
      </c>
      <c r="B72" s="108" t="s">
        <v>532</v>
      </c>
      <c r="C72" s="108" t="s">
        <v>531</v>
      </c>
      <c r="E72" s="108"/>
      <c r="G72">
        <v>0</v>
      </c>
      <c r="H72">
        <v>1</v>
      </c>
      <c r="I72">
        <v>1</v>
      </c>
      <c r="J72" s="108"/>
      <c r="K72" s="108" t="s">
        <v>492</v>
      </c>
    </row>
    <row r="73" spans="1:11">
      <c r="A73" s="108" t="s">
        <v>533</v>
      </c>
      <c r="B73" s="108" t="s">
        <v>534</v>
      </c>
      <c r="C73" s="108" t="s">
        <v>533</v>
      </c>
      <c r="E73" s="108"/>
      <c r="G73">
        <v>11</v>
      </c>
      <c r="H73">
        <v>1</v>
      </c>
      <c r="I73">
        <v>1</v>
      </c>
      <c r="J73" s="108"/>
      <c r="K73" s="108"/>
    </row>
    <row r="74" spans="1:11">
      <c r="A74" s="108" t="s">
        <v>535</v>
      </c>
      <c r="B74" s="108" t="s">
        <v>536</v>
      </c>
      <c r="C74" s="108" t="s">
        <v>535</v>
      </c>
      <c r="E74" s="108"/>
      <c r="G74">
        <v>3</v>
      </c>
      <c r="H74">
        <v>1</v>
      </c>
      <c r="I74">
        <v>1</v>
      </c>
      <c r="J74" s="108"/>
      <c r="K74" s="108"/>
    </row>
    <row r="75" spans="1:11">
      <c r="A75" s="108" t="s">
        <v>537</v>
      </c>
      <c r="B75" s="108" t="s">
        <v>538</v>
      </c>
      <c r="C75" s="108" t="s">
        <v>537</v>
      </c>
      <c r="E75" s="108"/>
      <c r="G75">
        <v>0</v>
      </c>
      <c r="H75">
        <v>1</v>
      </c>
      <c r="I75">
        <v>1</v>
      </c>
      <c r="J75" s="108"/>
      <c r="K75" s="108"/>
    </row>
    <row r="76" spans="1:11">
      <c r="A76" s="108" t="s">
        <v>539</v>
      </c>
      <c r="B76" s="108" t="s">
        <v>540</v>
      </c>
      <c r="C76" s="108" t="s">
        <v>539</v>
      </c>
      <c r="E76" s="108"/>
      <c r="G76">
        <v>3</v>
      </c>
      <c r="H76">
        <v>1</v>
      </c>
      <c r="I76">
        <v>1</v>
      </c>
      <c r="J76" s="108"/>
      <c r="K76" s="108"/>
    </row>
    <row r="77" spans="1:11">
      <c r="A77" s="108" t="s">
        <v>541</v>
      </c>
      <c r="B77" s="108" t="s">
        <v>542</v>
      </c>
      <c r="C77" s="108" t="s">
        <v>541</v>
      </c>
      <c r="E77" s="108"/>
      <c r="G77">
        <v>23</v>
      </c>
      <c r="H77">
        <v>1</v>
      </c>
      <c r="I77">
        <v>1</v>
      </c>
      <c r="J77" s="108"/>
      <c r="K77" s="108"/>
    </row>
    <row r="78" spans="1:11">
      <c r="A78" s="108" t="s">
        <v>543</v>
      </c>
      <c r="B78" s="108" t="s">
        <v>544</v>
      </c>
      <c r="C78" s="108" t="s">
        <v>543</v>
      </c>
      <c r="E78" s="108"/>
      <c r="G78">
        <v>11</v>
      </c>
      <c r="H78">
        <v>1</v>
      </c>
      <c r="I78">
        <v>1</v>
      </c>
      <c r="J78" s="108"/>
      <c r="K78" s="108"/>
    </row>
    <row r="79" spans="1:11">
      <c r="A79" s="108" t="s">
        <v>545</v>
      </c>
      <c r="B79" s="108" t="s">
        <v>546</v>
      </c>
      <c r="C79" s="108" t="s">
        <v>545</v>
      </c>
      <c r="E79" s="108"/>
      <c r="G79">
        <v>27</v>
      </c>
      <c r="H79">
        <v>1</v>
      </c>
      <c r="I79">
        <v>1</v>
      </c>
      <c r="J79" s="108"/>
      <c r="K79" s="108"/>
    </row>
    <row r="80" spans="1:11">
      <c r="A80" s="108" t="s">
        <v>547</v>
      </c>
      <c r="B80" s="108" t="s">
        <v>548</v>
      </c>
      <c r="C80" s="108" t="s">
        <v>547</v>
      </c>
      <c r="E80" s="108"/>
      <c r="G80">
        <v>3</v>
      </c>
      <c r="H80">
        <v>1</v>
      </c>
      <c r="I80">
        <v>1</v>
      </c>
      <c r="J80" s="108"/>
      <c r="K80" s="108"/>
    </row>
    <row r="81" spans="1:11">
      <c r="A81" s="108" t="s">
        <v>549</v>
      </c>
      <c r="B81" s="108" t="s">
        <v>550</v>
      </c>
      <c r="C81" s="108" t="s">
        <v>549</v>
      </c>
      <c r="E81" s="108"/>
      <c r="G81">
        <v>7</v>
      </c>
      <c r="H81">
        <v>1</v>
      </c>
      <c r="I81">
        <v>1</v>
      </c>
      <c r="J81" s="108"/>
      <c r="K81" s="108"/>
    </row>
    <row r="82" spans="1:11">
      <c r="A82" s="108" t="s">
        <v>551</v>
      </c>
      <c r="B82" s="108" t="s">
        <v>552</v>
      </c>
      <c r="C82" s="108" t="s">
        <v>551</v>
      </c>
      <c r="E82" s="108"/>
      <c r="G82">
        <v>5</v>
      </c>
      <c r="H82">
        <v>1</v>
      </c>
      <c r="I82">
        <v>1</v>
      </c>
      <c r="J82" s="108"/>
      <c r="K82" s="108"/>
    </row>
    <row r="83" spans="1:11">
      <c r="A83" s="108" t="s">
        <v>553</v>
      </c>
      <c r="B83" s="108" t="s">
        <v>554</v>
      </c>
      <c r="C83" s="108" t="s">
        <v>553</v>
      </c>
      <c r="E83" s="108"/>
      <c r="G83">
        <v>1</v>
      </c>
      <c r="H83">
        <v>1</v>
      </c>
      <c r="I83">
        <v>1</v>
      </c>
      <c r="J83" s="108"/>
      <c r="K83" s="108"/>
    </row>
    <row r="84" spans="1:11">
      <c r="A84" s="108" t="s">
        <v>555</v>
      </c>
      <c r="B84" s="108" t="s">
        <v>556</v>
      </c>
      <c r="C84" s="108" t="s">
        <v>555</v>
      </c>
      <c r="E84" s="108"/>
      <c r="G84">
        <v>5</v>
      </c>
      <c r="H84">
        <v>1</v>
      </c>
      <c r="I84">
        <v>1</v>
      </c>
      <c r="J84" s="108"/>
      <c r="K84" s="108"/>
    </row>
    <row r="85" spans="1:11">
      <c r="A85" s="108" t="s">
        <v>557</v>
      </c>
      <c r="B85" s="108" t="s">
        <v>558</v>
      </c>
      <c r="C85" s="108" t="s">
        <v>557</v>
      </c>
      <c r="E85" s="108"/>
      <c r="G85">
        <v>3</v>
      </c>
      <c r="H85">
        <v>1</v>
      </c>
      <c r="I85">
        <v>1</v>
      </c>
      <c r="J85" s="108"/>
      <c r="K85" s="108"/>
    </row>
    <row r="86" spans="1:11">
      <c r="A86" s="108" t="s">
        <v>559</v>
      </c>
      <c r="B86" s="108" t="s">
        <v>560</v>
      </c>
      <c r="C86" s="108" t="s">
        <v>559</v>
      </c>
      <c r="E86" s="108"/>
      <c r="G86">
        <v>3</v>
      </c>
      <c r="H86">
        <v>1</v>
      </c>
      <c r="I86">
        <v>1</v>
      </c>
      <c r="J86" s="108"/>
      <c r="K86" s="108"/>
    </row>
    <row r="87" spans="1:11">
      <c r="A87" s="108" t="s">
        <v>561</v>
      </c>
      <c r="B87" s="108" t="s">
        <v>562</v>
      </c>
      <c r="C87" s="108" t="s">
        <v>561</v>
      </c>
      <c r="E87" s="108"/>
      <c r="G87">
        <v>8</v>
      </c>
      <c r="H87">
        <v>1</v>
      </c>
      <c r="I87">
        <v>1</v>
      </c>
      <c r="J87" s="108"/>
      <c r="K87" s="108"/>
    </row>
    <row r="88" spans="1:11">
      <c r="A88" s="108" t="s">
        <v>563</v>
      </c>
      <c r="B88" s="108" t="s">
        <v>564</v>
      </c>
      <c r="C88" s="108" t="s">
        <v>563</v>
      </c>
      <c r="E88" s="108"/>
      <c r="G88">
        <v>1</v>
      </c>
      <c r="H88">
        <v>1</v>
      </c>
      <c r="I88">
        <v>1</v>
      </c>
      <c r="J88" s="108"/>
      <c r="K88" s="108"/>
    </row>
    <row r="89" spans="1:11">
      <c r="A89" s="108" t="s">
        <v>565</v>
      </c>
      <c r="B89" s="108" t="s">
        <v>566</v>
      </c>
      <c r="C89" s="108" t="s">
        <v>565</v>
      </c>
      <c r="E89" s="108"/>
      <c r="G89">
        <v>1</v>
      </c>
      <c r="H89">
        <v>1</v>
      </c>
      <c r="I89">
        <v>1</v>
      </c>
      <c r="J89" s="108"/>
      <c r="K89" s="108"/>
    </row>
    <row r="90" spans="1:11">
      <c r="A90" s="108" t="s">
        <v>567</v>
      </c>
      <c r="B90" s="108" t="s">
        <v>568</v>
      </c>
      <c r="C90" s="108" t="s">
        <v>567</v>
      </c>
      <c r="E90" s="108"/>
      <c r="G90">
        <v>1</v>
      </c>
      <c r="H90">
        <v>1</v>
      </c>
      <c r="I90">
        <v>1</v>
      </c>
      <c r="J90" s="108"/>
      <c r="K90" s="108"/>
    </row>
    <row r="91" spans="1:11">
      <c r="A91" s="108" t="s">
        <v>569</v>
      </c>
      <c r="B91" s="108" t="s">
        <v>570</v>
      </c>
      <c r="C91" s="108" t="s">
        <v>569</v>
      </c>
      <c r="E91" s="108" t="s">
        <v>571</v>
      </c>
      <c r="G91">
        <v>57</v>
      </c>
      <c r="H91">
        <v>1</v>
      </c>
      <c r="I91">
        <v>1</v>
      </c>
      <c r="J91" s="108" t="s">
        <v>572</v>
      </c>
      <c r="K91" s="108"/>
    </row>
    <row r="92" spans="1:11">
      <c r="A92" s="108" t="s">
        <v>573</v>
      </c>
      <c r="B92" s="108" t="s">
        <v>574</v>
      </c>
      <c r="C92" s="108" t="s">
        <v>573</v>
      </c>
      <c r="E92" s="108"/>
      <c r="G92">
        <v>7</v>
      </c>
      <c r="H92">
        <v>1</v>
      </c>
      <c r="I92">
        <v>1</v>
      </c>
      <c r="J92" s="108"/>
      <c r="K92" s="108"/>
    </row>
    <row r="93" spans="1:11">
      <c r="A93" s="108" t="s">
        <v>575</v>
      </c>
      <c r="B93" s="108" t="s">
        <v>576</v>
      </c>
      <c r="C93" s="108" t="s">
        <v>575</v>
      </c>
      <c r="E93" s="108"/>
      <c r="G93">
        <v>11</v>
      </c>
      <c r="H93">
        <v>1</v>
      </c>
      <c r="I93">
        <v>1</v>
      </c>
      <c r="J93" s="108"/>
      <c r="K93" s="108"/>
    </row>
    <row r="94" spans="1:11">
      <c r="A94" s="108" t="s">
        <v>577</v>
      </c>
      <c r="B94" s="108" t="s">
        <v>578</v>
      </c>
      <c r="C94" s="108" t="s">
        <v>577</v>
      </c>
      <c r="E94" s="108"/>
      <c r="G94">
        <v>2</v>
      </c>
      <c r="H94">
        <v>1</v>
      </c>
      <c r="I94">
        <v>1</v>
      </c>
      <c r="J94" s="108"/>
      <c r="K94" s="108"/>
    </row>
    <row r="95" spans="1:11">
      <c r="A95" s="108" t="s">
        <v>579</v>
      </c>
      <c r="B95" s="108" t="s">
        <v>580</v>
      </c>
      <c r="C95" s="108" t="s">
        <v>579</v>
      </c>
      <c r="E95" s="108"/>
      <c r="G95">
        <v>2</v>
      </c>
      <c r="H95">
        <v>1</v>
      </c>
      <c r="I95">
        <v>1</v>
      </c>
      <c r="J95" s="108"/>
      <c r="K95" s="108"/>
    </row>
    <row r="96" spans="1:11">
      <c r="A96" s="108" t="s">
        <v>581</v>
      </c>
      <c r="B96" s="108" t="s">
        <v>582</v>
      </c>
      <c r="C96" s="108" t="s">
        <v>581</v>
      </c>
      <c r="E96" s="108"/>
      <c r="G96">
        <v>3</v>
      </c>
      <c r="H96">
        <v>1</v>
      </c>
      <c r="I96">
        <v>1</v>
      </c>
      <c r="J96" s="108"/>
      <c r="K96" s="108"/>
    </row>
    <row r="97" spans="1:11">
      <c r="A97" s="108" t="s">
        <v>583</v>
      </c>
      <c r="B97" s="108" t="s">
        <v>584</v>
      </c>
      <c r="C97" s="108" t="s">
        <v>583</v>
      </c>
      <c r="E97" s="108"/>
      <c r="G97">
        <v>2</v>
      </c>
      <c r="H97">
        <v>1</v>
      </c>
      <c r="I97">
        <v>1</v>
      </c>
      <c r="J97" s="108"/>
      <c r="K97" s="108"/>
    </row>
    <row r="98" spans="1:11">
      <c r="A98" s="108" t="s">
        <v>585</v>
      </c>
      <c r="B98" s="108" t="s">
        <v>586</v>
      </c>
      <c r="C98" s="108" t="s">
        <v>585</v>
      </c>
      <c r="E98" s="108"/>
      <c r="G98">
        <v>2</v>
      </c>
      <c r="H98">
        <v>1</v>
      </c>
      <c r="I98">
        <v>1</v>
      </c>
      <c r="J98" s="108"/>
      <c r="K98" s="108"/>
    </row>
    <row r="99" spans="1:11">
      <c r="A99" s="108" t="s">
        <v>587</v>
      </c>
      <c r="B99" s="108" t="s">
        <v>588</v>
      </c>
      <c r="C99" s="108" t="s">
        <v>587</v>
      </c>
      <c r="E99" s="108"/>
      <c r="G99">
        <v>1</v>
      </c>
      <c r="H99">
        <v>1</v>
      </c>
      <c r="I99">
        <v>1</v>
      </c>
      <c r="J99" s="108"/>
      <c r="K99" s="108"/>
    </row>
    <row r="100" spans="1:11">
      <c r="A100" s="108" t="s">
        <v>589</v>
      </c>
      <c r="B100" s="108" t="s">
        <v>590</v>
      </c>
      <c r="C100" s="108" t="s">
        <v>589</v>
      </c>
      <c r="E100" s="108"/>
      <c r="G100">
        <v>1</v>
      </c>
      <c r="H100">
        <v>1</v>
      </c>
      <c r="I100">
        <v>1</v>
      </c>
      <c r="J100" s="108"/>
      <c r="K100" s="108"/>
    </row>
    <row r="101" spans="1:11">
      <c r="A101" s="108" t="s">
        <v>591</v>
      </c>
      <c r="B101" s="108" t="s">
        <v>592</v>
      </c>
      <c r="C101" s="108" t="s">
        <v>591</v>
      </c>
      <c r="E101" s="108"/>
      <c r="G101">
        <v>1</v>
      </c>
      <c r="H101">
        <v>1</v>
      </c>
      <c r="I101">
        <v>1</v>
      </c>
      <c r="J101" s="108"/>
      <c r="K101" s="108"/>
    </row>
    <row r="102" spans="1:11">
      <c r="A102" s="108" t="s">
        <v>593</v>
      </c>
      <c r="B102" s="108" t="s">
        <v>594</v>
      </c>
      <c r="C102" s="108" t="s">
        <v>593</v>
      </c>
      <c r="E102" s="108"/>
      <c r="G102">
        <v>1</v>
      </c>
      <c r="H102">
        <v>1</v>
      </c>
      <c r="I102">
        <v>1</v>
      </c>
      <c r="J102" s="108"/>
      <c r="K102" s="108"/>
    </row>
    <row r="103" spans="1:11">
      <c r="A103" s="108" t="s">
        <v>595</v>
      </c>
      <c r="B103" s="108" t="s">
        <v>596</v>
      </c>
      <c r="C103" s="108" t="s">
        <v>595</v>
      </c>
      <c r="E103" s="108"/>
      <c r="G103">
        <v>10</v>
      </c>
      <c r="H103">
        <v>1</v>
      </c>
      <c r="I103">
        <v>1</v>
      </c>
      <c r="J103" s="108"/>
      <c r="K103" s="108"/>
    </row>
    <row r="104" spans="1:11">
      <c r="A104" s="108" t="s">
        <v>597</v>
      </c>
      <c r="B104" s="108" t="s">
        <v>598</v>
      </c>
      <c r="C104" s="108" t="s">
        <v>597</v>
      </c>
      <c r="E104" s="108"/>
      <c r="G104">
        <v>11</v>
      </c>
      <c r="H104">
        <v>1</v>
      </c>
      <c r="I104">
        <v>1</v>
      </c>
      <c r="J104" s="108"/>
      <c r="K104" s="108"/>
    </row>
    <row r="105" spans="1:11">
      <c r="A105" s="108" t="s">
        <v>599</v>
      </c>
      <c r="B105" s="108" t="s">
        <v>600</v>
      </c>
      <c r="C105" s="108" t="s">
        <v>599</v>
      </c>
      <c r="E105" s="108"/>
      <c r="G105">
        <v>4</v>
      </c>
      <c r="H105">
        <v>1</v>
      </c>
      <c r="I105">
        <v>1</v>
      </c>
      <c r="J105" s="108"/>
      <c r="K105" s="108"/>
    </row>
    <row r="106" spans="1:11">
      <c r="A106" s="108" t="s">
        <v>601</v>
      </c>
      <c r="B106" s="108" t="s">
        <v>602</v>
      </c>
      <c r="C106" s="108" t="s">
        <v>601</v>
      </c>
      <c r="E106" s="108"/>
      <c r="G106">
        <v>2</v>
      </c>
      <c r="H106">
        <v>1</v>
      </c>
      <c r="I106">
        <v>1</v>
      </c>
      <c r="J106" s="108"/>
      <c r="K106" s="108"/>
    </row>
    <row r="107" spans="1:11">
      <c r="A107" s="108" t="s">
        <v>603</v>
      </c>
      <c r="B107" s="108" t="s">
        <v>604</v>
      </c>
      <c r="C107" s="108" t="s">
        <v>603</v>
      </c>
      <c r="E107" s="108"/>
      <c r="G107">
        <v>4</v>
      </c>
      <c r="H107">
        <v>1</v>
      </c>
      <c r="I107">
        <v>1</v>
      </c>
      <c r="J107" s="108"/>
      <c r="K107" s="108"/>
    </row>
    <row r="108" spans="1:11">
      <c r="A108" s="108" t="s">
        <v>605</v>
      </c>
      <c r="B108" s="108" t="s">
        <v>606</v>
      </c>
      <c r="C108" s="108" t="s">
        <v>605</v>
      </c>
      <c r="E108" s="108"/>
      <c r="G108">
        <v>6</v>
      </c>
      <c r="H108">
        <v>1</v>
      </c>
      <c r="I108">
        <v>1</v>
      </c>
      <c r="J108" s="108"/>
      <c r="K108" s="108"/>
    </row>
    <row r="109" spans="1:11">
      <c r="A109" s="108" t="s">
        <v>607</v>
      </c>
      <c r="B109" s="108" t="s">
        <v>608</v>
      </c>
      <c r="C109" s="108" t="s">
        <v>607</v>
      </c>
      <c r="E109" s="108"/>
      <c r="G109">
        <v>10</v>
      </c>
      <c r="H109">
        <v>1</v>
      </c>
      <c r="I109">
        <v>1</v>
      </c>
      <c r="J109" s="108"/>
      <c r="K109" s="108"/>
    </row>
    <row r="110" spans="1:11">
      <c r="A110" s="108" t="s">
        <v>609</v>
      </c>
      <c r="B110" s="108" t="s">
        <v>610</v>
      </c>
      <c r="C110" s="108" t="s">
        <v>609</v>
      </c>
      <c r="E110" s="108"/>
      <c r="G110">
        <v>2</v>
      </c>
      <c r="H110">
        <v>1</v>
      </c>
      <c r="I110">
        <v>1</v>
      </c>
      <c r="J110" s="108"/>
      <c r="K110" s="108"/>
    </row>
    <row r="111" spans="1:11">
      <c r="A111" s="108" t="s">
        <v>611</v>
      </c>
      <c r="B111" s="108" t="s">
        <v>612</v>
      </c>
      <c r="C111" s="108" t="s">
        <v>611</v>
      </c>
      <c r="E111" s="108"/>
      <c r="G111">
        <v>5</v>
      </c>
      <c r="H111">
        <v>1</v>
      </c>
      <c r="I111">
        <v>1</v>
      </c>
      <c r="J111" s="108"/>
      <c r="K111" s="108"/>
    </row>
    <row r="112" spans="1:11">
      <c r="A112" s="108" t="s">
        <v>613</v>
      </c>
      <c r="B112" s="108" t="s">
        <v>614</v>
      </c>
      <c r="C112" s="108" t="s">
        <v>613</v>
      </c>
      <c r="E112" s="108"/>
      <c r="G112">
        <v>8</v>
      </c>
      <c r="H112">
        <v>1</v>
      </c>
      <c r="I112">
        <v>1</v>
      </c>
      <c r="J112" s="108"/>
      <c r="K112" s="108"/>
    </row>
    <row r="113" spans="1:11">
      <c r="A113" s="108" t="s">
        <v>615</v>
      </c>
      <c r="B113" s="108" t="s">
        <v>616</v>
      </c>
      <c r="C113" s="108" t="s">
        <v>615</v>
      </c>
      <c r="E113" s="108"/>
      <c r="G113">
        <v>2</v>
      </c>
      <c r="H113">
        <v>1</v>
      </c>
      <c r="I113">
        <v>1</v>
      </c>
      <c r="J113" s="108"/>
      <c r="K113" s="108"/>
    </row>
    <row r="114" spans="1:11">
      <c r="A114" s="108" t="s">
        <v>617</v>
      </c>
      <c r="B114" s="108" t="s">
        <v>618</v>
      </c>
      <c r="C114" s="108" t="s">
        <v>617</v>
      </c>
      <c r="E114" s="108"/>
      <c r="G114">
        <v>0</v>
      </c>
      <c r="H114">
        <v>1</v>
      </c>
      <c r="I114">
        <v>1</v>
      </c>
      <c r="J114" s="108"/>
      <c r="K114" s="108"/>
    </row>
    <row r="115" spans="1:11">
      <c r="A115" s="108" t="s">
        <v>619</v>
      </c>
      <c r="B115" s="108" t="s">
        <v>620</v>
      </c>
      <c r="C115" s="108" t="s">
        <v>619</v>
      </c>
      <c r="E115" s="108"/>
      <c r="G115">
        <v>82</v>
      </c>
      <c r="H115">
        <v>1</v>
      </c>
      <c r="I115">
        <v>1</v>
      </c>
      <c r="J115" s="108"/>
      <c r="K115" s="108"/>
    </row>
    <row r="116" spans="1:11">
      <c r="A116" s="108" t="s">
        <v>621</v>
      </c>
      <c r="B116" s="108" t="s">
        <v>622</v>
      </c>
      <c r="C116" s="108" t="s">
        <v>621</v>
      </c>
      <c r="E116" s="108"/>
      <c r="G116">
        <v>36</v>
      </c>
      <c r="H116">
        <v>1</v>
      </c>
      <c r="I116">
        <v>1</v>
      </c>
      <c r="J116" s="108"/>
      <c r="K116" s="108"/>
    </row>
    <row r="117" spans="1:11">
      <c r="A117" s="108" t="s">
        <v>623</v>
      </c>
      <c r="B117" s="108" t="s">
        <v>624</v>
      </c>
      <c r="C117" s="108" t="s">
        <v>623</v>
      </c>
      <c r="E117" s="108"/>
      <c r="G117">
        <v>3</v>
      </c>
      <c r="H117">
        <v>1</v>
      </c>
      <c r="I117">
        <v>1</v>
      </c>
      <c r="J117" s="108"/>
      <c r="K117" s="108"/>
    </row>
    <row r="118" spans="1:11">
      <c r="A118" s="108" t="s">
        <v>625</v>
      </c>
      <c r="B118" s="108" t="s">
        <v>626</v>
      </c>
      <c r="C118" s="108" t="s">
        <v>625</v>
      </c>
      <c r="E118" s="108"/>
      <c r="G118">
        <v>6</v>
      </c>
      <c r="H118">
        <v>1</v>
      </c>
      <c r="I118">
        <v>1</v>
      </c>
      <c r="J118" s="108"/>
      <c r="K118" s="108"/>
    </row>
    <row r="119" spans="1:11">
      <c r="A119" s="108" t="s">
        <v>627</v>
      </c>
      <c r="B119" s="108" t="s">
        <v>628</v>
      </c>
      <c r="C119" s="108" t="s">
        <v>627</v>
      </c>
      <c r="E119" s="108"/>
      <c r="G119">
        <v>85</v>
      </c>
      <c r="H119">
        <v>1</v>
      </c>
      <c r="I119">
        <v>1</v>
      </c>
      <c r="J119" s="108"/>
      <c r="K119" s="108"/>
    </row>
    <row r="120" spans="1:11">
      <c r="A120" s="108" t="s">
        <v>629</v>
      </c>
      <c r="B120" s="108" t="s">
        <v>630</v>
      </c>
      <c r="C120" s="108" t="s">
        <v>629</v>
      </c>
      <c r="E120" s="108"/>
      <c r="G120">
        <v>63</v>
      </c>
      <c r="H120">
        <v>1</v>
      </c>
      <c r="I120">
        <v>1</v>
      </c>
      <c r="J120" s="108"/>
      <c r="K120" s="108"/>
    </row>
    <row r="121" spans="1:11">
      <c r="A121" s="108" t="s">
        <v>631</v>
      </c>
      <c r="B121" s="108" t="s">
        <v>632</v>
      </c>
      <c r="C121" s="108" t="s">
        <v>631</v>
      </c>
      <c r="E121" s="108"/>
      <c r="G121">
        <v>1</v>
      </c>
      <c r="H121">
        <v>1</v>
      </c>
      <c r="I121">
        <v>1</v>
      </c>
      <c r="J121" s="108"/>
      <c r="K121" s="108"/>
    </row>
    <row r="122" spans="1:11">
      <c r="A122" s="108" t="s">
        <v>633</v>
      </c>
      <c r="B122" s="108" t="s">
        <v>634</v>
      </c>
      <c r="C122" s="108" t="s">
        <v>633</v>
      </c>
      <c r="E122" s="108"/>
      <c r="G122">
        <v>107</v>
      </c>
      <c r="H122">
        <v>1</v>
      </c>
      <c r="I122">
        <v>1</v>
      </c>
      <c r="J122" s="108"/>
      <c r="K122" s="108"/>
    </row>
    <row r="123" spans="1:11">
      <c r="A123" s="108" t="s">
        <v>635</v>
      </c>
      <c r="B123" s="108" t="s">
        <v>636</v>
      </c>
      <c r="C123" s="108" t="s">
        <v>635</v>
      </c>
      <c r="E123" s="108"/>
      <c r="G123">
        <v>17</v>
      </c>
      <c r="H123">
        <v>1</v>
      </c>
      <c r="I123">
        <v>1</v>
      </c>
      <c r="J123" s="108"/>
      <c r="K123" s="108"/>
    </row>
    <row r="124" spans="1:11">
      <c r="A124" s="108" t="s">
        <v>637</v>
      </c>
      <c r="B124" s="108" t="s">
        <v>638</v>
      </c>
      <c r="C124" s="108" t="s">
        <v>637</v>
      </c>
      <c r="E124" s="108"/>
      <c r="G124">
        <v>1</v>
      </c>
      <c r="H124">
        <v>1</v>
      </c>
      <c r="I124">
        <v>1</v>
      </c>
      <c r="J124" s="108"/>
      <c r="K124" s="108"/>
    </row>
    <row r="125" spans="1:11">
      <c r="A125" s="108" t="s">
        <v>639</v>
      </c>
      <c r="B125" s="108" t="s">
        <v>640</v>
      </c>
      <c r="C125" s="108" t="s">
        <v>639</v>
      </c>
      <c r="E125" s="108"/>
      <c r="G125">
        <v>9</v>
      </c>
      <c r="H125">
        <v>1</v>
      </c>
      <c r="I125">
        <v>1</v>
      </c>
      <c r="J125" s="108"/>
      <c r="K125" s="108"/>
    </row>
    <row r="126" spans="1:11">
      <c r="A126" s="108" t="s">
        <v>641</v>
      </c>
      <c r="B126" s="108" t="s">
        <v>642</v>
      </c>
      <c r="C126" s="108" t="s">
        <v>641</v>
      </c>
      <c r="E126" s="108"/>
      <c r="G126">
        <v>5</v>
      </c>
      <c r="H126">
        <v>1</v>
      </c>
      <c r="I126">
        <v>1</v>
      </c>
      <c r="J126" s="108"/>
      <c r="K126" s="108"/>
    </row>
    <row r="127" spans="1:11">
      <c r="A127" s="108" t="s">
        <v>643</v>
      </c>
      <c r="B127" s="108" t="s">
        <v>644</v>
      </c>
      <c r="C127" s="108" t="s">
        <v>643</v>
      </c>
      <c r="E127" s="108"/>
      <c r="G127">
        <v>1</v>
      </c>
      <c r="H127">
        <v>1</v>
      </c>
      <c r="I127">
        <v>1</v>
      </c>
      <c r="J127" s="108"/>
      <c r="K127" s="108"/>
    </row>
    <row r="128" spans="1:11">
      <c r="A128" s="108" t="s">
        <v>645</v>
      </c>
      <c r="B128" s="108" t="s">
        <v>646</v>
      </c>
      <c r="C128" s="108" t="s">
        <v>645</v>
      </c>
      <c r="E128" s="108"/>
      <c r="G128">
        <v>1</v>
      </c>
      <c r="H128">
        <v>1</v>
      </c>
      <c r="I128">
        <v>1</v>
      </c>
      <c r="J128" s="108"/>
      <c r="K128" s="108"/>
    </row>
    <row r="129" spans="1:11">
      <c r="A129" s="108" t="s">
        <v>647</v>
      </c>
      <c r="B129" s="108" t="s">
        <v>648</v>
      </c>
      <c r="C129" s="108" t="s">
        <v>647</v>
      </c>
      <c r="E129" s="108"/>
      <c r="G129">
        <v>15</v>
      </c>
      <c r="H129">
        <v>1</v>
      </c>
      <c r="I129">
        <v>1</v>
      </c>
      <c r="J129" s="108"/>
      <c r="K129" s="108"/>
    </row>
    <row r="130" spans="1:11">
      <c r="A130" s="108" t="s">
        <v>649</v>
      </c>
      <c r="B130" s="108" t="s">
        <v>650</v>
      </c>
      <c r="C130" s="108" t="s">
        <v>649</v>
      </c>
      <c r="E130" s="108"/>
      <c r="G130">
        <v>1</v>
      </c>
      <c r="H130">
        <v>1</v>
      </c>
      <c r="I130">
        <v>1</v>
      </c>
      <c r="J130" s="108"/>
      <c r="K130" s="108"/>
    </row>
    <row r="131" spans="1:11">
      <c r="A131" s="108" t="s">
        <v>651</v>
      </c>
      <c r="B131" s="108" t="s">
        <v>652</v>
      </c>
      <c r="C131" s="108" t="s">
        <v>651</v>
      </c>
      <c r="E131" s="108"/>
      <c r="G131">
        <v>4</v>
      </c>
      <c r="H131">
        <v>1</v>
      </c>
      <c r="I131">
        <v>1</v>
      </c>
      <c r="J131" s="108"/>
      <c r="K131" s="108"/>
    </row>
    <row r="132" spans="1:11">
      <c r="A132" s="108" t="s">
        <v>653</v>
      </c>
      <c r="B132" s="108" t="s">
        <v>654</v>
      </c>
      <c r="C132" s="108" t="s">
        <v>653</v>
      </c>
      <c r="E132" s="108"/>
      <c r="G132">
        <v>2</v>
      </c>
      <c r="H132">
        <v>1</v>
      </c>
      <c r="I132">
        <v>1</v>
      </c>
      <c r="J132" s="108"/>
      <c r="K132" s="108"/>
    </row>
    <row r="133" spans="1:11">
      <c r="A133" s="108" t="s">
        <v>655</v>
      </c>
      <c r="B133" s="108" t="s">
        <v>656</v>
      </c>
      <c r="C133" s="108" t="s">
        <v>655</v>
      </c>
      <c r="E133" s="108"/>
      <c r="G133">
        <v>3</v>
      </c>
      <c r="H133">
        <v>1</v>
      </c>
      <c r="I133">
        <v>1</v>
      </c>
      <c r="J133" s="108"/>
      <c r="K133" s="108"/>
    </row>
    <row r="134" spans="1:11">
      <c r="A134" s="108" t="s">
        <v>657</v>
      </c>
      <c r="B134" s="108" t="s">
        <v>658</v>
      </c>
      <c r="C134" s="108" t="s">
        <v>657</v>
      </c>
      <c r="E134" s="108"/>
      <c r="G134">
        <v>5</v>
      </c>
      <c r="H134">
        <v>1</v>
      </c>
      <c r="I134">
        <v>1</v>
      </c>
      <c r="J134" s="108"/>
      <c r="K134" s="108"/>
    </row>
    <row r="135" spans="1:11">
      <c r="A135" s="108" t="s">
        <v>659</v>
      </c>
      <c r="B135" s="108" t="s">
        <v>660</v>
      </c>
      <c r="C135" s="108" t="s">
        <v>659</v>
      </c>
      <c r="E135" s="108"/>
      <c r="G135">
        <v>1</v>
      </c>
      <c r="H135">
        <v>1</v>
      </c>
      <c r="I135">
        <v>1</v>
      </c>
      <c r="J135" s="108"/>
      <c r="K135" s="108"/>
    </row>
    <row r="136" spans="1:11">
      <c r="A136" s="108" t="s">
        <v>661</v>
      </c>
      <c r="B136" s="108" t="s">
        <v>662</v>
      </c>
      <c r="C136" s="108" t="s">
        <v>661</v>
      </c>
      <c r="E136" s="108"/>
      <c r="G136">
        <v>1</v>
      </c>
      <c r="H136">
        <v>1</v>
      </c>
      <c r="I136">
        <v>1</v>
      </c>
      <c r="J136" s="108"/>
      <c r="K136" s="108"/>
    </row>
    <row r="137" spans="1:11">
      <c r="A137" s="108" t="s">
        <v>663</v>
      </c>
      <c r="B137" s="108" t="s">
        <v>664</v>
      </c>
      <c r="C137" s="108" t="s">
        <v>663</v>
      </c>
      <c r="E137" s="108"/>
      <c r="G137">
        <v>3</v>
      </c>
      <c r="H137">
        <v>1</v>
      </c>
      <c r="I137">
        <v>1</v>
      </c>
      <c r="J137" s="108"/>
      <c r="K137" s="108"/>
    </row>
    <row r="138" spans="1:11">
      <c r="A138" s="108" t="s">
        <v>665</v>
      </c>
      <c r="B138" s="108" t="s">
        <v>666</v>
      </c>
      <c r="C138" s="108" t="s">
        <v>665</v>
      </c>
      <c r="E138" s="108"/>
      <c r="G138">
        <v>0</v>
      </c>
      <c r="H138">
        <v>1</v>
      </c>
      <c r="I138">
        <v>1</v>
      </c>
      <c r="J138" s="108"/>
      <c r="K138" s="108"/>
    </row>
    <row r="139" spans="1:11">
      <c r="A139" s="108" t="s">
        <v>667</v>
      </c>
      <c r="B139" s="108" t="s">
        <v>668</v>
      </c>
      <c r="C139" s="108" t="s">
        <v>667</v>
      </c>
      <c r="E139" s="108"/>
      <c r="G139">
        <v>2</v>
      </c>
      <c r="H139">
        <v>1</v>
      </c>
      <c r="I139">
        <v>1</v>
      </c>
      <c r="J139" s="108"/>
      <c r="K139" s="108"/>
    </row>
    <row r="140" spans="1:11">
      <c r="A140" s="108" t="s">
        <v>669</v>
      </c>
      <c r="B140" s="108" t="s">
        <v>670</v>
      </c>
      <c r="C140" s="108" t="s">
        <v>669</v>
      </c>
      <c r="E140" s="108"/>
      <c r="G140">
        <v>2</v>
      </c>
      <c r="H140">
        <v>1</v>
      </c>
      <c r="I140">
        <v>1</v>
      </c>
      <c r="J140" s="108"/>
      <c r="K140" s="108"/>
    </row>
    <row r="141" spans="1:11">
      <c r="A141" s="108" t="s">
        <v>671</v>
      </c>
      <c r="B141" s="108" t="s">
        <v>672</v>
      </c>
      <c r="C141" s="108" t="s">
        <v>671</v>
      </c>
      <c r="E141" s="108"/>
      <c r="G141">
        <v>6</v>
      </c>
      <c r="H141">
        <v>1</v>
      </c>
      <c r="I141">
        <v>1</v>
      </c>
      <c r="J141" s="108"/>
      <c r="K141" s="108"/>
    </row>
    <row r="142" spans="1:11">
      <c r="A142" s="108" t="s">
        <v>673</v>
      </c>
      <c r="B142" s="108" t="s">
        <v>674</v>
      </c>
      <c r="C142" s="108" t="s">
        <v>673</v>
      </c>
      <c r="E142" s="108"/>
      <c r="G142">
        <v>33</v>
      </c>
      <c r="H142">
        <v>1</v>
      </c>
      <c r="I142">
        <v>1</v>
      </c>
      <c r="J142" s="108"/>
      <c r="K142" s="108"/>
    </row>
    <row r="143" spans="1:11">
      <c r="A143" s="108" t="s">
        <v>675</v>
      </c>
      <c r="B143" s="108" t="s">
        <v>676</v>
      </c>
      <c r="C143" s="108" t="s">
        <v>675</v>
      </c>
      <c r="E143" s="108"/>
      <c r="G143">
        <v>32</v>
      </c>
      <c r="H143">
        <v>1</v>
      </c>
      <c r="I143">
        <v>1</v>
      </c>
      <c r="J143" s="108"/>
      <c r="K143" s="108"/>
    </row>
    <row r="144" spans="1:11">
      <c r="A144" s="108" t="s">
        <v>677</v>
      </c>
      <c r="B144" s="108" t="s">
        <v>678</v>
      </c>
      <c r="C144" s="108" t="s">
        <v>677</v>
      </c>
      <c r="E144" s="108"/>
      <c r="G144">
        <v>0</v>
      </c>
      <c r="H144">
        <v>1</v>
      </c>
      <c r="I144">
        <v>1</v>
      </c>
      <c r="J144" s="108"/>
      <c r="K144" s="108"/>
    </row>
    <row r="145" spans="1:11">
      <c r="A145" s="108" t="s">
        <v>679</v>
      </c>
      <c r="B145" s="108" t="s">
        <v>680</v>
      </c>
      <c r="C145" s="108" t="s">
        <v>679</v>
      </c>
      <c r="E145" s="108"/>
      <c r="G145">
        <v>3</v>
      </c>
      <c r="H145">
        <v>1</v>
      </c>
      <c r="I145">
        <v>1</v>
      </c>
      <c r="J145" s="108"/>
      <c r="K145" s="108"/>
    </row>
    <row r="146" spans="1:11">
      <c r="A146" s="108" t="s">
        <v>681</v>
      </c>
      <c r="B146" s="108" t="s">
        <v>682</v>
      </c>
      <c r="C146" s="108" t="s">
        <v>681</v>
      </c>
      <c r="E146" s="108"/>
      <c r="G146">
        <v>27</v>
      </c>
      <c r="H146">
        <v>1</v>
      </c>
      <c r="I146">
        <v>1</v>
      </c>
      <c r="J146" s="108"/>
      <c r="K146" s="108"/>
    </row>
    <row r="147" spans="1:11">
      <c r="A147" s="108" t="s">
        <v>683</v>
      </c>
      <c r="B147" s="108" t="s">
        <v>684</v>
      </c>
      <c r="C147" s="108" t="s">
        <v>683</v>
      </c>
      <c r="E147" s="108"/>
      <c r="G147">
        <v>0</v>
      </c>
      <c r="H147">
        <v>1</v>
      </c>
      <c r="I147">
        <v>1</v>
      </c>
      <c r="J147" s="108"/>
      <c r="K147" s="108"/>
    </row>
    <row r="148" spans="1:11">
      <c r="A148" s="108" t="s">
        <v>685</v>
      </c>
      <c r="B148" s="108" t="s">
        <v>686</v>
      </c>
      <c r="C148" s="108" t="s">
        <v>685</v>
      </c>
      <c r="E148" s="108"/>
      <c r="G148">
        <v>2</v>
      </c>
      <c r="H148">
        <v>1</v>
      </c>
      <c r="I148">
        <v>1</v>
      </c>
      <c r="J148" s="108"/>
      <c r="K148" s="108"/>
    </row>
    <row r="149" spans="1:11">
      <c r="A149" s="108" t="s">
        <v>687</v>
      </c>
      <c r="B149" s="108" t="s">
        <v>688</v>
      </c>
      <c r="C149" s="108" t="s">
        <v>687</v>
      </c>
      <c r="E149" s="108"/>
      <c r="G149">
        <v>2</v>
      </c>
      <c r="H149">
        <v>1</v>
      </c>
      <c r="I149">
        <v>1</v>
      </c>
      <c r="J149" s="108"/>
      <c r="K149" s="108"/>
    </row>
    <row r="150" spans="1:11">
      <c r="A150" s="108" t="s">
        <v>689</v>
      </c>
      <c r="B150" s="108" t="s">
        <v>690</v>
      </c>
      <c r="C150" s="108" t="s">
        <v>689</v>
      </c>
      <c r="E150" s="108"/>
      <c r="G150">
        <v>7</v>
      </c>
      <c r="H150">
        <v>1</v>
      </c>
      <c r="I150">
        <v>1</v>
      </c>
      <c r="J150" s="108"/>
      <c r="K150" s="108"/>
    </row>
    <row r="151" spans="1:11">
      <c r="A151" s="108" t="s">
        <v>691</v>
      </c>
      <c r="B151" s="108" t="s">
        <v>692</v>
      </c>
      <c r="C151" s="108" t="s">
        <v>691</v>
      </c>
      <c r="E151" s="108"/>
      <c r="G151">
        <v>7</v>
      </c>
      <c r="H151">
        <v>1</v>
      </c>
      <c r="I151">
        <v>1</v>
      </c>
      <c r="J151" s="108"/>
      <c r="K151" s="108"/>
    </row>
    <row r="152" spans="1:11">
      <c r="A152" s="108" t="s">
        <v>693</v>
      </c>
      <c r="B152" s="108" t="s">
        <v>694</v>
      </c>
      <c r="C152" s="108" t="s">
        <v>693</v>
      </c>
      <c r="E152" s="108"/>
      <c r="G152">
        <v>18</v>
      </c>
      <c r="H152">
        <v>1</v>
      </c>
      <c r="I152">
        <v>1</v>
      </c>
      <c r="J152" s="108"/>
      <c r="K152" s="108"/>
    </row>
    <row r="153" spans="1:11">
      <c r="A153" s="108" t="s">
        <v>695</v>
      </c>
      <c r="B153" s="108" t="s">
        <v>696</v>
      </c>
      <c r="C153" s="108" t="s">
        <v>695</v>
      </c>
      <c r="E153" s="108"/>
      <c r="G153">
        <v>2</v>
      </c>
      <c r="H153">
        <v>1</v>
      </c>
      <c r="I153">
        <v>1</v>
      </c>
      <c r="J153" s="108"/>
      <c r="K153" s="108"/>
    </row>
    <row r="154" spans="1:11">
      <c r="A154" s="108" t="s">
        <v>697</v>
      </c>
      <c r="B154" s="108" t="s">
        <v>698</v>
      </c>
      <c r="C154" s="108" t="s">
        <v>697</v>
      </c>
      <c r="E154" s="108"/>
      <c r="G154">
        <v>2</v>
      </c>
      <c r="H154">
        <v>1</v>
      </c>
      <c r="I154">
        <v>1</v>
      </c>
      <c r="J154" s="108"/>
      <c r="K154" s="108"/>
    </row>
    <row r="155" spans="1:11">
      <c r="A155" s="108" t="s">
        <v>699</v>
      </c>
      <c r="B155" s="108" t="s">
        <v>700</v>
      </c>
      <c r="C155" s="108" t="s">
        <v>699</v>
      </c>
      <c r="E155" s="108"/>
      <c r="G155">
        <v>2</v>
      </c>
      <c r="H155">
        <v>1</v>
      </c>
      <c r="I155">
        <v>1</v>
      </c>
      <c r="J155" s="108"/>
      <c r="K155" s="108"/>
    </row>
    <row r="156" spans="1:11">
      <c r="A156" s="108" t="s">
        <v>701</v>
      </c>
      <c r="B156" s="108" t="s">
        <v>702</v>
      </c>
      <c r="C156" s="108" t="s">
        <v>701</v>
      </c>
      <c r="E156" s="108"/>
      <c r="G156">
        <v>1</v>
      </c>
      <c r="H156">
        <v>1</v>
      </c>
      <c r="I156">
        <v>1</v>
      </c>
      <c r="J156" s="108"/>
      <c r="K156" s="108"/>
    </row>
    <row r="157" spans="1:11">
      <c r="A157" s="108" t="s">
        <v>703</v>
      </c>
      <c r="B157" s="108" t="s">
        <v>704</v>
      </c>
      <c r="C157" s="108" t="s">
        <v>703</v>
      </c>
      <c r="E157" s="108"/>
      <c r="G157">
        <v>1</v>
      </c>
      <c r="H157">
        <v>1</v>
      </c>
      <c r="I157">
        <v>1</v>
      </c>
      <c r="J157" s="108"/>
      <c r="K157" s="108"/>
    </row>
    <row r="158" spans="1:11">
      <c r="A158" s="108" t="s">
        <v>705</v>
      </c>
      <c r="B158" s="108" t="s">
        <v>706</v>
      </c>
      <c r="C158" s="108" t="s">
        <v>705</v>
      </c>
      <c r="E158" s="108"/>
      <c r="G158">
        <v>4</v>
      </c>
      <c r="H158">
        <v>1</v>
      </c>
      <c r="I158">
        <v>1</v>
      </c>
      <c r="J158" s="108"/>
      <c r="K158" s="108"/>
    </row>
    <row r="159" spans="1:11">
      <c r="A159" s="108" t="s">
        <v>707</v>
      </c>
      <c r="B159" s="108" t="s">
        <v>708</v>
      </c>
      <c r="C159" s="108" t="s">
        <v>707</v>
      </c>
      <c r="E159" s="108"/>
      <c r="G159">
        <v>4</v>
      </c>
      <c r="H159">
        <v>1</v>
      </c>
      <c r="I159">
        <v>1</v>
      </c>
      <c r="J159" s="108"/>
      <c r="K159" s="108"/>
    </row>
    <row r="160" spans="1:11">
      <c r="A160" s="108" t="s">
        <v>709</v>
      </c>
      <c r="B160" s="108" t="s">
        <v>710</v>
      </c>
      <c r="C160" s="108" t="s">
        <v>709</v>
      </c>
      <c r="E160" s="108"/>
      <c r="G160">
        <v>1</v>
      </c>
      <c r="H160">
        <v>1</v>
      </c>
      <c r="I160">
        <v>1</v>
      </c>
      <c r="J160" s="108"/>
      <c r="K160" s="108"/>
    </row>
    <row r="161" spans="1:11">
      <c r="A161" s="108" t="s">
        <v>711</v>
      </c>
      <c r="B161" s="108" t="s">
        <v>712</v>
      </c>
      <c r="C161" s="108" t="s">
        <v>711</v>
      </c>
      <c r="E161" s="108"/>
      <c r="G161">
        <v>5</v>
      </c>
      <c r="H161">
        <v>1</v>
      </c>
      <c r="I161">
        <v>1</v>
      </c>
      <c r="J161" s="108"/>
      <c r="K161" s="108"/>
    </row>
    <row r="162" spans="1:11">
      <c r="A162" s="108" t="s">
        <v>713</v>
      </c>
      <c r="B162" s="108" t="s">
        <v>714</v>
      </c>
      <c r="C162" s="108" t="s">
        <v>713</v>
      </c>
      <c r="E162" s="108"/>
      <c r="G162">
        <v>10</v>
      </c>
      <c r="H162">
        <v>1</v>
      </c>
      <c r="I162">
        <v>1</v>
      </c>
      <c r="J162" s="108"/>
      <c r="K162" s="108"/>
    </row>
    <row r="163" spans="1:11">
      <c r="A163" s="108" t="s">
        <v>715</v>
      </c>
      <c r="B163" s="108" t="s">
        <v>716</v>
      </c>
      <c r="C163" s="108" t="s">
        <v>715</v>
      </c>
      <c r="E163" s="108"/>
      <c r="G163">
        <v>6</v>
      </c>
      <c r="H163">
        <v>1</v>
      </c>
      <c r="I163">
        <v>1</v>
      </c>
      <c r="J163" s="108"/>
      <c r="K163" s="108"/>
    </row>
    <row r="164" spans="1:11">
      <c r="A164" s="108" t="s">
        <v>717</v>
      </c>
      <c r="B164" s="108" t="s">
        <v>718</v>
      </c>
      <c r="C164" s="108" t="s">
        <v>717</v>
      </c>
      <c r="E164" s="108"/>
      <c r="G164">
        <v>0</v>
      </c>
      <c r="H164">
        <v>1</v>
      </c>
      <c r="I164">
        <v>1</v>
      </c>
      <c r="J164" s="108"/>
      <c r="K164" s="108"/>
    </row>
    <row r="165" spans="1:11">
      <c r="A165" s="108" t="s">
        <v>719</v>
      </c>
      <c r="B165" s="108" t="s">
        <v>720</v>
      </c>
      <c r="C165" s="108" t="s">
        <v>719</v>
      </c>
      <c r="E165" s="108"/>
      <c r="G165">
        <v>6</v>
      </c>
      <c r="H165">
        <v>1</v>
      </c>
      <c r="I165">
        <v>1</v>
      </c>
      <c r="J165" s="108"/>
      <c r="K165" s="108"/>
    </row>
    <row r="166" spans="1:11">
      <c r="A166" s="108" t="s">
        <v>721</v>
      </c>
      <c r="B166" s="108" t="s">
        <v>722</v>
      </c>
      <c r="C166" s="108" t="s">
        <v>721</v>
      </c>
      <c r="E166" s="108"/>
      <c r="G166">
        <v>26</v>
      </c>
      <c r="H166">
        <v>1</v>
      </c>
      <c r="I166">
        <v>1</v>
      </c>
      <c r="J166" s="108"/>
      <c r="K166" s="108"/>
    </row>
    <row r="167" spans="1:11">
      <c r="A167" s="108" t="s">
        <v>723</v>
      </c>
      <c r="B167" s="108" t="s">
        <v>724</v>
      </c>
      <c r="C167" s="108" t="s">
        <v>723</v>
      </c>
      <c r="E167" s="108"/>
      <c r="G167">
        <v>1</v>
      </c>
      <c r="H167">
        <v>1</v>
      </c>
      <c r="I167">
        <v>1</v>
      </c>
      <c r="J167" s="108"/>
      <c r="K167" s="108"/>
    </row>
    <row r="168" spans="1:11">
      <c r="A168" s="108" t="s">
        <v>725</v>
      </c>
      <c r="B168" s="108" t="s">
        <v>726</v>
      </c>
      <c r="C168" s="108" t="s">
        <v>725</v>
      </c>
      <c r="E168" s="108"/>
      <c r="G168">
        <v>3</v>
      </c>
      <c r="H168">
        <v>1</v>
      </c>
      <c r="I168">
        <v>1</v>
      </c>
      <c r="J168" s="108"/>
      <c r="K168" s="108"/>
    </row>
    <row r="169" spans="1:11">
      <c r="A169" s="108" t="s">
        <v>727</v>
      </c>
      <c r="B169" s="108" t="s">
        <v>728</v>
      </c>
      <c r="C169" s="108" t="s">
        <v>727</v>
      </c>
      <c r="E169" s="108"/>
      <c r="G169">
        <v>7</v>
      </c>
      <c r="H169">
        <v>1</v>
      </c>
      <c r="I169">
        <v>1</v>
      </c>
      <c r="J169" s="108"/>
      <c r="K169" s="108"/>
    </row>
    <row r="170" spans="1:11">
      <c r="A170" s="108" t="s">
        <v>729</v>
      </c>
      <c r="B170" s="108" t="s">
        <v>730</v>
      </c>
      <c r="C170" s="108" t="s">
        <v>729</v>
      </c>
      <c r="E170" s="108"/>
      <c r="G170">
        <v>1</v>
      </c>
      <c r="H170">
        <v>1</v>
      </c>
      <c r="I170">
        <v>1</v>
      </c>
      <c r="J170" s="108"/>
      <c r="K170" s="108"/>
    </row>
    <row r="171" spans="1:11">
      <c r="A171" s="108" t="s">
        <v>731</v>
      </c>
      <c r="B171" s="108" t="s">
        <v>732</v>
      </c>
      <c r="C171" s="108" t="s">
        <v>731</v>
      </c>
      <c r="E171" s="108"/>
      <c r="G171">
        <v>6</v>
      </c>
      <c r="H171">
        <v>1</v>
      </c>
      <c r="I171">
        <v>1</v>
      </c>
      <c r="J171" s="108"/>
      <c r="K171" s="108"/>
    </row>
    <row r="172" spans="1:11">
      <c r="A172" s="108" t="s">
        <v>733</v>
      </c>
      <c r="B172" s="108" t="s">
        <v>734</v>
      </c>
      <c r="C172" s="108" t="s">
        <v>733</v>
      </c>
      <c r="E172" s="108"/>
      <c r="G172">
        <v>2</v>
      </c>
      <c r="H172">
        <v>1</v>
      </c>
      <c r="I172">
        <v>1</v>
      </c>
      <c r="J172" s="108"/>
      <c r="K172" s="108"/>
    </row>
    <row r="173" spans="1:11">
      <c r="A173" s="108" t="s">
        <v>735</v>
      </c>
      <c r="B173" s="108" t="s">
        <v>736</v>
      </c>
      <c r="C173" s="108" t="s">
        <v>735</v>
      </c>
      <c r="E173" s="108"/>
      <c r="G173">
        <v>10</v>
      </c>
      <c r="H173">
        <v>1</v>
      </c>
      <c r="I173">
        <v>1</v>
      </c>
      <c r="J173" s="108"/>
      <c r="K173" s="108"/>
    </row>
    <row r="174" spans="1:11">
      <c r="A174" s="108" t="s">
        <v>737</v>
      </c>
      <c r="B174" s="108" t="s">
        <v>738</v>
      </c>
      <c r="C174" s="108" t="s">
        <v>737</v>
      </c>
      <c r="E174" s="108"/>
      <c r="G174">
        <v>9</v>
      </c>
      <c r="H174">
        <v>1</v>
      </c>
      <c r="I174">
        <v>1</v>
      </c>
      <c r="J174" s="108"/>
      <c r="K174" s="108"/>
    </row>
    <row r="175" spans="1:11">
      <c r="A175" s="108" t="s">
        <v>739</v>
      </c>
      <c r="B175" s="108" t="s">
        <v>740</v>
      </c>
      <c r="C175" s="108" t="s">
        <v>739</v>
      </c>
      <c r="E175" s="108"/>
      <c r="G175">
        <v>1</v>
      </c>
      <c r="H175">
        <v>1</v>
      </c>
      <c r="I175">
        <v>1</v>
      </c>
      <c r="J175" s="108"/>
      <c r="K175" s="108"/>
    </row>
    <row r="176" spans="1:11">
      <c r="A176" s="108" t="s">
        <v>741</v>
      </c>
      <c r="B176" s="108" t="s">
        <v>742</v>
      </c>
      <c r="C176" s="108" t="s">
        <v>741</v>
      </c>
      <c r="E176" s="108"/>
      <c r="G176">
        <v>50</v>
      </c>
      <c r="H176">
        <v>1</v>
      </c>
      <c r="I176">
        <v>1</v>
      </c>
      <c r="J176" s="108"/>
      <c r="K176" s="108"/>
    </row>
    <row r="177" spans="1:11">
      <c r="A177" s="108" t="s">
        <v>743</v>
      </c>
      <c r="B177" s="108" t="s">
        <v>744</v>
      </c>
      <c r="C177" s="108" t="s">
        <v>743</v>
      </c>
      <c r="E177" s="108"/>
      <c r="G177">
        <v>38</v>
      </c>
      <c r="H177">
        <v>1</v>
      </c>
      <c r="I177">
        <v>1</v>
      </c>
      <c r="J177" s="108"/>
      <c r="K177" s="108"/>
    </row>
    <row r="178" spans="1:11">
      <c r="A178" s="108" t="s">
        <v>745</v>
      </c>
      <c r="B178" s="108" t="s">
        <v>746</v>
      </c>
      <c r="C178" s="108" t="s">
        <v>745</v>
      </c>
      <c r="E178" s="108"/>
      <c r="G178">
        <v>2</v>
      </c>
      <c r="H178">
        <v>1</v>
      </c>
      <c r="I178">
        <v>1</v>
      </c>
      <c r="J178" s="108"/>
      <c r="K178" s="108"/>
    </row>
    <row r="179" spans="1:11">
      <c r="A179" s="108" t="s">
        <v>747</v>
      </c>
      <c r="B179" s="108" t="s">
        <v>748</v>
      </c>
      <c r="C179" s="108" t="s">
        <v>747</v>
      </c>
      <c r="E179" s="108"/>
      <c r="G179">
        <v>0</v>
      </c>
      <c r="H179">
        <v>1</v>
      </c>
      <c r="I179">
        <v>1</v>
      </c>
      <c r="J179" s="108"/>
      <c r="K179" s="108" t="s">
        <v>492</v>
      </c>
    </row>
    <row r="180" spans="1:11">
      <c r="A180" s="108" t="s">
        <v>749</v>
      </c>
      <c r="B180" s="108" t="s">
        <v>750</v>
      </c>
      <c r="C180" s="108" t="s">
        <v>749</v>
      </c>
      <c r="E180" s="108"/>
      <c r="G180">
        <v>1</v>
      </c>
      <c r="H180">
        <v>1</v>
      </c>
      <c r="I180">
        <v>1</v>
      </c>
      <c r="J180" s="108"/>
      <c r="K180" s="108"/>
    </row>
    <row r="181" spans="1:11">
      <c r="A181" s="108" t="s">
        <v>751</v>
      </c>
      <c r="B181" s="108" t="s">
        <v>752</v>
      </c>
      <c r="C181" s="108" t="s">
        <v>751</v>
      </c>
      <c r="E181" s="108" t="s">
        <v>571</v>
      </c>
      <c r="G181">
        <v>70</v>
      </c>
      <c r="H181">
        <v>1</v>
      </c>
      <c r="I181">
        <v>1</v>
      </c>
      <c r="J181" s="108" t="s">
        <v>572</v>
      </c>
      <c r="K181" s="108"/>
    </row>
    <row r="182" spans="1:11">
      <c r="A182" s="108" t="s">
        <v>753</v>
      </c>
      <c r="B182" s="108" t="s">
        <v>754</v>
      </c>
      <c r="C182" s="108" t="s">
        <v>753</v>
      </c>
      <c r="E182" s="108"/>
      <c r="G182">
        <v>5</v>
      </c>
      <c r="H182">
        <v>1</v>
      </c>
      <c r="I182">
        <v>1</v>
      </c>
      <c r="J182" s="108"/>
      <c r="K182" s="108"/>
    </row>
    <row r="183" spans="1:11">
      <c r="A183" s="108" t="s">
        <v>755</v>
      </c>
      <c r="B183" s="108" t="s">
        <v>756</v>
      </c>
      <c r="C183" s="108" t="s">
        <v>755</v>
      </c>
      <c r="E183" s="108"/>
      <c r="G183">
        <v>4</v>
      </c>
      <c r="H183">
        <v>1</v>
      </c>
      <c r="I183">
        <v>1</v>
      </c>
      <c r="J183" s="108"/>
      <c r="K183" s="108"/>
    </row>
    <row r="184" spans="1:11">
      <c r="A184" s="108" t="s">
        <v>757</v>
      </c>
      <c r="B184" s="108" t="s">
        <v>758</v>
      </c>
      <c r="C184" s="108" t="s">
        <v>757</v>
      </c>
      <c r="E184" s="108"/>
      <c r="G184">
        <v>2</v>
      </c>
      <c r="H184">
        <v>1</v>
      </c>
      <c r="I184">
        <v>1</v>
      </c>
      <c r="J184" s="108"/>
      <c r="K184" s="108"/>
    </row>
    <row r="185" spans="1:11">
      <c r="A185" s="108" t="s">
        <v>759</v>
      </c>
      <c r="B185" s="108" t="s">
        <v>760</v>
      </c>
      <c r="C185" s="108" t="s">
        <v>759</v>
      </c>
      <c r="E185" s="108"/>
      <c r="G185">
        <v>53</v>
      </c>
      <c r="H185">
        <v>1</v>
      </c>
      <c r="I185">
        <v>1</v>
      </c>
      <c r="J185" s="108"/>
      <c r="K185" s="108"/>
    </row>
    <row r="186" spans="1:11">
      <c r="A186" s="108" t="s">
        <v>761</v>
      </c>
      <c r="B186" s="108" t="s">
        <v>762</v>
      </c>
      <c r="C186" s="108" t="s">
        <v>761</v>
      </c>
      <c r="E186" s="108"/>
      <c r="G186">
        <v>24</v>
      </c>
      <c r="H186">
        <v>1</v>
      </c>
      <c r="I186">
        <v>1</v>
      </c>
      <c r="J186" s="108"/>
      <c r="K186" s="108"/>
    </row>
    <row r="187" spans="1:11">
      <c r="A187" s="108" t="s">
        <v>763</v>
      </c>
      <c r="B187" s="108" t="s">
        <v>764</v>
      </c>
      <c r="C187" s="108" t="s">
        <v>763</v>
      </c>
      <c r="E187" s="108"/>
      <c r="G187">
        <v>5</v>
      </c>
      <c r="H187">
        <v>1</v>
      </c>
      <c r="I187">
        <v>1</v>
      </c>
      <c r="J187" s="108"/>
      <c r="K187" s="108"/>
    </row>
    <row r="188" spans="1:11">
      <c r="A188" s="108" t="s">
        <v>765</v>
      </c>
      <c r="B188" s="108" t="s">
        <v>766</v>
      </c>
      <c r="C188" s="108" t="s">
        <v>765</v>
      </c>
      <c r="E188" s="108"/>
      <c r="G188">
        <v>5</v>
      </c>
      <c r="H188">
        <v>1</v>
      </c>
      <c r="I188">
        <v>1</v>
      </c>
      <c r="J188" s="108"/>
      <c r="K188" s="108"/>
    </row>
    <row r="189" spans="1:11">
      <c r="A189" s="108" t="s">
        <v>767</v>
      </c>
      <c r="B189" s="108" t="s">
        <v>768</v>
      </c>
      <c r="C189" s="108" t="s">
        <v>767</v>
      </c>
      <c r="E189" s="108"/>
      <c r="G189">
        <v>2</v>
      </c>
      <c r="H189">
        <v>1</v>
      </c>
      <c r="I189">
        <v>1</v>
      </c>
      <c r="J189" s="108"/>
      <c r="K189" s="108"/>
    </row>
    <row r="190" spans="1:11">
      <c r="A190" s="108" t="s">
        <v>769</v>
      </c>
      <c r="B190" s="108" t="s">
        <v>770</v>
      </c>
      <c r="C190" s="108" t="s">
        <v>769</v>
      </c>
      <c r="E190" s="108"/>
      <c r="G190">
        <v>1</v>
      </c>
      <c r="H190">
        <v>1</v>
      </c>
      <c r="I190">
        <v>1</v>
      </c>
      <c r="J190" s="108"/>
      <c r="K190" s="108"/>
    </row>
    <row r="191" spans="1:11">
      <c r="A191" s="108" t="s">
        <v>771</v>
      </c>
      <c r="B191" s="108" t="s">
        <v>772</v>
      </c>
      <c r="C191" s="108" t="s">
        <v>771</v>
      </c>
      <c r="E191" s="108"/>
      <c r="G191">
        <v>4</v>
      </c>
      <c r="H191">
        <v>1</v>
      </c>
      <c r="I191">
        <v>1</v>
      </c>
      <c r="J191" s="108"/>
      <c r="K191" s="108"/>
    </row>
    <row r="192" spans="1:11">
      <c r="A192" s="108" t="s">
        <v>773</v>
      </c>
      <c r="B192" s="108" t="s">
        <v>774</v>
      </c>
      <c r="C192" s="108" t="s">
        <v>773</v>
      </c>
      <c r="E192" s="108"/>
      <c r="G192">
        <v>0</v>
      </c>
      <c r="H192">
        <v>1</v>
      </c>
      <c r="I192">
        <v>1</v>
      </c>
      <c r="J192" s="108"/>
      <c r="K192" s="108"/>
    </row>
    <row r="193" spans="1:11">
      <c r="A193" s="108" t="s">
        <v>775</v>
      </c>
      <c r="B193" s="108" t="s">
        <v>776</v>
      </c>
      <c r="C193" s="108" t="s">
        <v>775</v>
      </c>
      <c r="E193" s="108"/>
      <c r="G193">
        <v>2</v>
      </c>
      <c r="H193">
        <v>1</v>
      </c>
      <c r="I193">
        <v>1</v>
      </c>
      <c r="J193" s="108"/>
      <c r="K193" s="108"/>
    </row>
    <row r="194" spans="1:11">
      <c r="A194" s="108" t="s">
        <v>777</v>
      </c>
      <c r="B194" s="108" t="s">
        <v>778</v>
      </c>
      <c r="C194" s="108" t="s">
        <v>777</v>
      </c>
      <c r="E194" s="108"/>
      <c r="G194">
        <v>2</v>
      </c>
      <c r="H194">
        <v>1</v>
      </c>
      <c r="I194">
        <v>1</v>
      </c>
      <c r="J194" s="108"/>
      <c r="K194" s="108"/>
    </row>
    <row r="195" spans="1:11">
      <c r="A195" s="108" t="s">
        <v>779</v>
      </c>
      <c r="B195" s="108" t="s">
        <v>780</v>
      </c>
      <c r="C195" s="108" t="s">
        <v>779</v>
      </c>
      <c r="E195" s="108"/>
      <c r="G195">
        <v>2</v>
      </c>
      <c r="H195">
        <v>1</v>
      </c>
      <c r="I195">
        <v>1</v>
      </c>
      <c r="J195" s="108"/>
      <c r="K195" s="108"/>
    </row>
    <row r="196" spans="1:11">
      <c r="A196" s="108" t="s">
        <v>781</v>
      </c>
      <c r="B196" s="108" t="s">
        <v>782</v>
      </c>
      <c r="C196" s="108" t="s">
        <v>781</v>
      </c>
      <c r="E196" s="108"/>
      <c r="G196">
        <v>8</v>
      </c>
      <c r="H196">
        <v>1</v>
      </c>
      <c r="I196">
        <v>1</v>
      </c>
      <c r="J196" s="108"/>
      <c r="K196" s="108"/>
    </row>
    <row r="197" spans="1:11">
      <c r="A197" s="108" t="s">
        <v>783</v>
      </c>
      <c r="B197" s="108" t="s">
        <v>784</v>
      </c>
      <c r="C197" s="108" t="s">
        <v>783</v>
      </c>
      <c r="E197" s="108"/>
      <c r="G197">
        <v>71</v>
      </c>
      <c r="H197">
        <v>1</v>
      </c>
      <c r="I197">
        <v>1</v>
      </c>
      <c r="J197" s="108"/>
      <c r="K197" s="108"/>
    </row>
    <row r="198" spans="1:11">
      <c r="A198" s="108" t="s">
        <v>785</v>
      </c>
      <c r="B198" s="108" t="s">
        <v>786</v>
      </c>
      <c r="C198" s="108" t="s">
        <v>785</v>
      </c>
      <c r="E198" s="108"/>
      <c r="G198">
        <v>64</v>
      </c>
      <c r="H198">
        <v>1</v>
      </c>
      <c r="I198">
        <v>1</v>
      </c>
      <c r="J198" s="108"/>
      <c r="K198" s="108"/>
    </row>
    <row r="199" spans="1:11">
      <c r="A199" s="108" t="s">
        <v>787</v>
      </c>
      <c r="B199" s="108" t="s">
        <v>788</v>
      </c>
      <c r="C199" s="108" t="s">
        <v>787</v>
      </c>
      <c r="E199" s="108"/>
      <c r="G199">
        <v>23</v>
      </c>
      <c r="H199">
        <v>1</v>
      </c>
      <c r="I199">
        <v>1</v>
      </c>
      <c r="J199" s="108"/>
      <c r="K199" s="108"/>
    </row>
    <row r="200" spans="1:11">
      <c r="A200" s="108" t="s">
        <v>789</v>
      </c>
      <c r="B200" s="108" t="s">
        <v>790</v>
      </c>
      <c r="C200" s="108" t="s">
        <v>789</v>
      </c>
      <c r="E200" s="108"/>
      <c r="G200">
        <v>0</v>
      </c>
      <c r="H200">
        <v>1</v>
      </c>
      <c r="I200">
        <v>1</v>
      </c>
      <c r="J200" s="108"/>
      <c r="K200" s="108"/>
    </row>
    <row r="201" spans="1:11">
      <c r="A201" s="108" t="s">
        <v>791</v>
      </c>
      <c r="B201" s="108" t="s">
        <v>792</v>
      </c>
      <c r="C201" s="108" t="s">
        <v>791</v>
      </c>
      <c r="E201" s="108"/>
      <c r="G201">
        <v>1</v>
      </c>
      <c r="H201">
        <v>1</v>
      </c>
      <c r="I201">
        <v>1</v>
      </c>
      <c r="J201" s="108"/>
      <c r="K201" s="108"/>
    </row>
    <row r="202" spans="1:11">
      <c r="A202" s="108" t="s">
        <v>793</v>
      </c>
      <c r="B202" s="108" t="s">
        <v>794</v>
      </c>
      <c r="C202" s="108" t="s">
        <v>793</v>
      </c>
      <c r="E202" s="108"/>
      <c r="G202">
        <v>2</v>
      </c>
      <c r="H202">
        <v>1</v>
      </c>
      <c r="I202">
        <v>1</v>
      </c>
      <c r="J202" s="108"/>
      <c r="K202" s="108"/>
    </row>
    <row r="203" spans="1:11">
      <c r="A203" s="108" t="s">
        <v>795</v>
      </c>
      <c r="B203" s="108" t="s">
        <v>796</v>
      </c>
      <c r="C203" s="108" t="s">
        <v>795</v>
      </c>
      <c r="E203" s="108"/>
      <c r="G203">
        <v>1</v>
      </c>
      <c r="H203">
        <v>1</v>
      </c>
      <c r="I203">
        <v>1</v>
      </c>
      <c r="J203" s="108"/>
      <c r="K203" s="108"/>
    </row>
    <row r="204" spans="1:11">
      <c r="A204" s="108" t="s">
        <v>797</v>
      </c>
      <c r="B204" s="108" t="s">
        <v>798</v>
      </c>
      <c r="C204" s="108" t="s">
        <v>797</v>
      </c>
      <c r="E204" s="108"/>
      <c r="G204">
        <v>2</v>
      </c>
      <c r="H204">
        <v>1</v>
      </c>
      <c r="I204">
        <v>1</v>
      </c>
      <c r="J204" s="108"/>
      <c r="K204" s="108"/>
    </row>
    <row r="205" spans="1:11">
      <c r="A205" s="108" t="s">
        <v>799</v>
      </c>
      <c r="B205" s="108" t="s">
        <v>800</v>
      </c>
      <c r="C205" s="108" t="s">
        <v>799</v>
      </c>
      <c r="E205" s="108"/>
      <c r="G205">
        <v>1</v>
      </c>
      <c r="H205">
        <v>1</v>
      </c>
      <c r="I205">
        <v>1</v>
      </c>
      <c r="J205" s="108"/>
      <c r="K205" s="108"/>
    </row>
    <row r="206" spans="1:11">
      <c r="A206" s="108" t="s">
        <v>801</v>
      </c>
      <c r="B206" s="108" t="s">
        <v>802</v>
      </c>
      <c r="C206" s="108" t="s">
        <v>801</v>
      </c>
      <c r="E206" s="108"/>
      <c r="G206">
        <v>8</v>
      </c>
      <c r="H206">
        <v>1</v>
      </c>
      <c r="I206">
        <v>1</v>
      </c>
      <c r="J206" s="108"/>
      <c r="K206" s="108"/>
    </row>
    <row r="207" spans="1:11">
      <c r="A207" s="108" t="s">
        <v>803</v>
      </c>
      <c r="B207" s="108" t="s">
        <v>804</v>
      </c>
      <c r="C207" s="108" t="s">
        <v>803</v>
      </c>
      <c r="E207" s="108"/>
      <c r="G207">
        <v>1</v>
      </c>
      <c r="H207">
        <v>1</v>
      </c>
      <c r="I207">
        <v>1</v>
      </c>
      <c r="J207" s="108"/>
      <c r="K207" s="108"/>
    </row>
    <row r="208" spans="1:11">
      <c r="A208" s="108" t="s">
        <v>805</v>
      </c>
      <c r="B208" s="108" t="s">
        <v>806</v>
      </c>
      <c r="C208" s="108" t="s">
        <v>805</v>
      </c>
      <c r="E208" s="108"/>
      <c r="G208">
        <v>54</v>
      </c>
      <c r="H208">
        <v>1</v>
      </c>
      <c r="I208">
        <v>1</v>
      </c>
      <c r="J208" s="108"/>
      <c r="K208" s="108"/>
    </row>
    <row r="209" spans="1:11">
      <c r="A209" s="108" t="s">
        <v>807</v>
      </c>
      <c r="B209" s="108" t="s">
        <v>808</v>
      </c>
      <c r="C209" s="108" t="s">
        <v>807</v>
      </c>
      <c r="E209" s="108"/>
      <c r="G209">
        <v>2</v>
      </c>
      <c r="H209">
        <v>1</v>
      </c>
      <c r="I209">
        <v>1</v>
      </c>
      <c r="J209" s="108"/>
      <c r="K209" s="108"/>
    </row>
    <row r="210" spans="1:11">
      <c r="A210" s="108" t="s">
        <v>809</v>
      </c>
      <c r="B210" s="108" t="s">
        <v>810</v>
      </c>
      <c r="C210" s="108" t="s">
        <v>809</v>
      </c>
      <c r="E210" s="108"/>
      <c r="G210">
        <v>3</v>
      </c>
      <c r="H210">
        <v>1</v>
      </c>
      <c r="I210">
        <v>1</v>
      </c>
      <c r="J210" s="108"/>
      <c r="K210" s="108"/>
    </row>
    <row r="211" spans="1:11">
      <c r="A211" s="108" t="s">
        <v>811</v>
      </c>
      <c r="B211" s="108" t="s">
        <v>812</v>
      </c>
      <c r="C211" s="108" t="s">
        <v>811</v>
      </c>
      <c r="E211" s="108"/>
      <c r="G211">
        <v>3</v>
      </c>
      <c r="H211">
        <v>1</v>
      </c>
      <c r="I211">
        <v>1</v>
      </c>
      <c r="J211" s="108"/>
      <c r="K211" s="108"/>
    </row>
    <row r="212" spans="1:11">
      <c r="A212" s="108" t="s">
        <v>813</v>
      </c>
      <c r="B212" s="108" t="s">
        <v>814</v>
      </c>
      <c r="C212" s="108" t="s">
        <v>813</v>
      </c>
      <c r="E212" s="108"/>
      <c r="G212">
        <v>1</v>
      </c>
      <c r="H212">
        <v>1</v>
      </c>
      <c r="I212">
        <v>1</v>
      </c>
      <c r="J212" s="108"/>
      <c r="K212" s="108"/>
    </row>
    <row r="213" spans="1:11">
      <c r="A213" s="108" t="s">
        <v>815</v>
      </c>
      <c r="B213" s="108" t="s">
        <v>816</v>
      </c>
      <c r="C213" s="108" t="s">
        <v>815</v>
      </c>
      <c r="E213" s="108"/>
      <c r="G213">
        <v>3</v>
      </c>
      <c r="H213">
        <v>1</v>
      </c>
      <c r="I213">
        <v>1</v>
      </c>
      <c r="J213" s="108"/>
      <c r="K213" s="108"/>
    </row>
    <row r="214" spans="1:11">
      <c r="A214" s="108" t="s">
        <v>817</v>
      </c>
      <c r="B214" s="108" t="s">
        <v>818</v>
      </c>
      <c r="C214" s="108" t="s">
        <v>817</v>
      </c>
      <c r="E214" s="108"/>
      <c r="G214">
        <v>6</v>
      </c>
      <c r="H214">
        <v>1</v>
      </c>
      <c r="I214">
        <v>1</v>
      </c>
      <c r="J214" s="108"/>
      <c r="K214" s="108"/>
    </row>
    <row r="215" spans="1:11">
      <c r="A215" s="108" t="s">
        <v>819</v>
      </c>
      <c r="B215" s="108" t="s">
        <v>820</v>
      </c>
      <c r="C215" s="108" t="s">
        <v>819</v>
      </c>
      <c r="E215" s="108"/>
      <c r="G215">
        <v>10</v>
      </c>
      <c r="H215">
        <v>1</v>
      </c>
      <c r="I215">
        <v>1</v>
      </c>
      <c r="J215" s="108"/>
      <c r="K215" s="108"/>
    </row>
    <row r="216" spans="1:11">
      <c r="A216" s="108" t="s">
        <v>821</v>
      </c>
      <c r="B216" s="108" t="s">
        <v>822</v>
      </c>
      <c r="C216" s="108" t="s">
        <v>821</v>
      </c>
      <c r="E216" s="108"/>
      <c r="G216">
        <v>2</v>
      </c>
      <c r="H216">
        <v>1</v>
      </c>
      <c r="I216">
        <v>1</v>
      </c>
      <c r="J216" s="108"/>
      <c r="K216" s="108"/>
    </row>
    <row r="217" spans="1:11">
      <c r="A217" s="108" t="s">
        <v>823</v>
      </c>
      <c r="B217" s="108" t="s">
        <v>824</v>
      </c>
      <c r="C217" s="108" t="s">
        <v>823</v>
      </c>
      <c r="E217" s="108"/>
      <c r="G217">
        <v>5</v>
      </c>
      <c r="H217">
        <v>1</v>
      </c>
      <c r="I217">
        <v>1</v>
      </c>
      <c r="J217" s="108"/>
      <c r="K217" s="108"/>
    </row>
    <row r="218" spans="1:11">
      <c r="A218" s="108" t="s">
        <v>825</v>
      </c>
      <c r="B218" s="108" t="s">
        <v>826</v>
      </c>
      <c r="C218" s="108" t="s">
        <v>825</v>
      </c>
      <c r="E218" s="108"/>
      <c r="G218">
        <v>2</v>
      </c>
      <c r="H218">
        <v>1</v>
      </c>
      <c r="I218">
        <v>1</v>
      </c>
      <c r="J218" s="108"/>
      <c r="K218" s="108"/>
    </row>
    <row r="219" spans="1:11">
      <c r="A219" s="108" t="s">
        <v>827</v>
      </c>
      <c r="B219" s="108" t="s">
        <v>828</v>
      </c>
      <c r="C219" s="108" t="s">
        <v>827</v>
      </c>
      <c r="E219" s="108"/>
      <c r="G219">
        <v>2</v>
      </c>
      <c r="H219">
        <v>1</v>
      </c>
      <c r="I219">
        <v>1</v>
      </c>
      <c r="J219" s="108"/>
      <c r="K219" s="108"/>
    </row>
    <row r="220" spans="1:11">
      <c r="A220" s="108" t="s">
        <v>829</v>
      </c>
      <c r="B220" s="108" t="s">
        <v>830</v>
      </c>
      <c r="C220" s="108" t="s">
        <v>829</v>
      </c>
      <c r="E220" s="108"/>
      <c r="G220">
        <v>2</v>
      </c>
      <c r="H220">
        <v>1</v>
      </c>
      <c r="I220">
        <v>1</v>
      </c>
      <c r="J220" s="108"/>
      <c r="K220" s="108"/>
    </row>
    <row r="221" spans="1:11">
      <c r="A221" s="108" t="s">
        <v>831</v>
      </c>
      <c r="B221" s="108" t="s">
        <v>832</v>
      </c>
      <c r="C221" s="108" t="s">
        <v>831</v>
      </c>
      <c r="E221" s="108" t="s">
        <v>571</v>
      </c>
      <c r="G221">
        <v>44</v>
      </c>
      <c r="H221">
        <v>1</v>
      </c>
      <c r="I221">
        <v>1</v>
      </c>
      <c r="J221" s="108" t="s">
        <v>572</v>
      </c>
      <c r="K221" s="108"/>
    </row>
    <row r="222" spans="1:11">
      <c r="A222" s="108" t="s">
        <v>833</v>
      </c>
      <c r="B222" s="108" t="s">
        <v>834</v>
      </c>
      <c r="C222" s="108" t="s">
        <v>833</v>
      </c>
      <c r="E222" s="108"/>
      <c r="G222">
        <v>1</v>
      </c>
      <c r="H222">
        <v>1</v>
      </c>
      <c r="I222">
        <v>1</v>
      </c>
      <c r="J222" s="108"/>
      <c r="K222" s="108"/>
    </row>
    <row r="223" spans="1:11">
      <c r="A223" s="108" t="s">
        <v>835</v>
      </c>
      <c r="B223" s="108" t="s">
        <v>836</v>
      </c>
      <c r="C223" s="108" t="s">
        <v>835</v>
      </c>
      <c r="E223" s="108"/>
      <c r="G223">
        <v>4</v>
      </c>
      <c r="H223">
        <v>1</v>
      </c>
      <c r="I223">
        <v>1</v>
      </c>
      <c r="J223" s="108"/>
      <c r="K223" s="108"/>
    </row>
    <row r="224" spans="1:11">
      <c r="A224" s="108" t="s">
        <v>837</v>
      </c>
      <c r="B224" s="108" t="s">
        <v>838</v>
      </c>
      <c r="C224" s="108" t="s">
        <v>837</v>
      </c>
      <c r="E224" s="108"/>
      <c r="G224">
        <v>46</v>
      </c>
      <c r="H224">
        <v>1</v>
      </c>
      <c r="I224">
        <v>1</v>
      </c>
      <c r="J224" s="108"/>
      <c r="K224" s="108"/>
    </row>
    <row r="225" spans="1:11">
      <c r="A225" s="108" t="s">
        <v>839</v>
      </c>
      <c r="B225" s="108" t="s">
        <v>840</v>
      </c>
      <c r="C225" s="108" t="s">
        <v>839</v>
      </c>
      <c r="E225" s="108"/>
      <c r="G225">
        <v>5</v>
      </c>
      <c r="H225">
        <v>1</v>
      </c>
      <c r="I225">
        <v>1</v>
      </c>
      <c r="J225" s="108"/>
      <c r="K225" s="108"/>
    </row>
    <row r="226" spans="1:11">
      <c r="A226" s="108" t="s">
        <v>841</v>
      </c>
      <c r="B226" s="108" t="s">
        <v>842</v>
      </c>
      <c r="C226" s="108" t="s">
        <v>841</v>
      </c>
      <c r="E226" s="108"/>
      <c r="G226">
        <v>9</v>
      </c>
      <c r="H226">
        <v>1</v>
      </c>
      <c r="I226">
        <v>1</v>
      </c>
      <c r="J226" s="108"/>
      <c r="K226" s="108"/>
    </row>
    <row r="227" spans="1:11">
      <c r="A227" s="108" t="s">
        <v>843</v>
      </c>
      <c r="B227" s="108" t="s">
        <v>844</v>
      </c>
      <c r="C227" s="108" t="s">
        <v>843</v>
      </c>
      <c r="E227" s="108"/>
      <c r="G227">
        <v>0</v>
      </c>
      <c r="H227">
        <v>1</v>
      </c>
      <c r="I227">
        <v>1</v>
      </c>
      <c r="J227" s="108"/>
      <c r="K227" s="108"/>
    </row>
    <row r="228" spans="1:11">
      <c r="A228" s="108" t="s">
        <v>845</v>
      </c>
      <c r="B228" s="108" t="s">
        <v>846</v>
      </c>
      <c r="C228" s="108" t="s">
        <v>845</v>
      </c>
      <c r="E228" s="108"/>
      <c r="G228">
        <v>9</v>
      </c>
      <c r="H228">
        <v>1</v>
      </c>
      <c r="I228">
        <v>1</v>
      </c>
      <c r="J228" s="108"/>
      <c r="K228" s="108"/>
    </row>
    <row r="229" spans="1:11">
      <c r="A229" s="108" t="s">
        <v>847</v>
      </c>
      <c r="B229" s="108" t="s">
        <v>848</v>
      </c>
      <c r="C229" s="108" t="s">
        <v>847</v>
      </c>
      <c r="E229" s="108"/>
      <c r="G229">
        <v>8</v>
      </c>
      <c r="H229">
        <v>1</v>
      </c>
      <c r="I229">
        <v>1</v>
      </c>
      <c r="J229" s="108"/>
      <c r="K229" s="108"/>
    </row>
    <row r="230" spans="1:11">
      <c r="A230" s="108" t="s">
        <v>849</v>
      </c>
      <c r="B230" s="108" t="s">
        <v>850</v>
      </c>
      <c r="C230" s="108" t="s">
        <v>849</v>
      </c>
      <c r="E230" s="108"/>
      <c r="G230">
        <v>1</v>
      </c>
      <c r="H230">
        <v>1</v>
      </c>
      <c r="I230">
        <v>1</v>
      </c>
      <c r="J230" s="108"/>
      <c r="K230" s="108"/>
    </row>
    <row r="231" spans="1:11">
      <c r="A231" s="108" t="s">
        <v>851</v>
      </c>
      <c r="B231" s="108" t="s">
        <v>852</v>
      </c>
      <c r="C231" s="108" t="s">
        <v>851</v>
      </c>
      <c r="E231" s="108"/>
      <c r="G231">
        <v>10</v>
      </c>
      <c r="H231">
        <v>1</v>
      </c>
      <c r="I231">
        <v>1</v>
      </c>
      <c r="J231" s="108"/>
      <c r="K231" s="108"/>
    </row>
    <row r="232" spans="1:11">
      <c r="A232" s="108" t="s">
        <v>853</v>
      </c>
      <c r="B232" s="108" t="s">
        <v>854</v>
      </c>
      <c r="C232" s="108" t="s">
        <v>853</v>
      </c>
      <c r="E232" s="108"/>
      <c r="G232">
        <v>1</v>
      </c>
      <c r="H232">
        <v>1</v>
      </c>
      <c r="I232">
        <v>1</v>
      </c>
      <c r="J232" s="108"/>
      <c r="K232" s="108"/>
    </row>
    <row r="233" spans="1:11">
      <c r="A233" s="108" t="s">
        <v>855</v>
      </c>
      <c r="B233" s="108" t="s">
        <v>856</v>
      </c>
      <c r="C233" s="108" t="s">
        <v>855</v>
      </c>
      <c r="E233" s="108"/>
      <c r="G233">
        <v>7</v>
      </c>
      <c r="H233">
        <v>1</v>
      </c>
      <c r="I233">
        <v>1</v>
      </c>
      <c r="J233" s="108"/>
      <c r="K233" s="108"/>
    </row>
    <row r="234" spans="1:11">
      <c r="A234" s="108" t="s">
        <v>857</v>
      </c>
      <c r="B234" s="108" t="s">
        <v>858</v>
      </c>
      <c r="C234" s="108" t="s">
        <v>857</v>
      </c>
      <c r="E234" s="108"/>
      <c r="G234">
        <v>4</v>
      </c>
      <c r="H234">
        <v>1</v>
      </c>
      <c r="I234">
        <v>1</v>
      </c>
      <c r="J234" s="108"/>
      <c r="K234" s="108"/>
    </row>
    <row r="235" spans="1:11">
      <c r="A235" s="108" t="s">
        <v>859</v>
      </c>
      <c r="B235" s="108" t="s">
        <v>860</v>
      </c>
      <c r="C235" s="108" t="s">
        <v>859</v>
      </c>
      <c r="E235" s="108"/>
      <c r="G235">
        <v>2</v>
      </c>
      <c r="H235">
        <v>1</v>
      </c>
      <c r="I235">
        <v>1</v>
      </c>
      <c r="J235" s="108"/>
      <c r="K235" s="108"/>
    </row>
    <row r="236" spans="1:11">
      <c r="A236" s="108" t="s">
        <v>861</v>
      </c>
      <c r="B236" s="108" t="s">
        <v>862</v>
      </c>
      <c r="C236" s="108" t="s">
        <v>861</v>
      </c>
      <c r="E236" s="108"/>
      <c r="G236">
        <v>5</v>
      </c>
      <c r="H236">
        <v>1</v>
      </c>
      <c r="I236">
        <v>1</v>
      </c>
      <c r="J236" s="108"/>
      <c r="K236" s="108"/>
    </row>
    <row r="237" spans="1:11">
      <c r="A237" s="108" t="s">
        <v>863</v>
      </c>
      <c r="B237" s="108" t="s">
        <v>864</v>
      </c>
      <c r="C237" s="108" t="s">
        <v>863</v>
      </c>
      <c r="E237" s="108"/>
      <c r="G237">
        <v>2</v>
      </c>
      <c r="H237">
        <v>1</v>
      </c>
      <c r="I237">
        <v>1</v>
      </c>
      <c r="J237" s="108"/>
      <c r="K237" s="108"/>
    </row>
    <row r="238" spans="1:11">
      <c r="A238" s="108" t="s">
        <v>865</v>
      </c>
      <c r="B238" s="108" t="s">
        <v>866</v>
      </c>
      <c r="C238" s="108" t="s">
        <v>865</v>
      </c>
      <c r="E238" s="108"/>
      <c r="G238">
        <v>1</v>
      </c>
      <c r="H238">
        <v>1</v>
      </c>
      <c r="I238">
        <v>1</v>
      </c>
      <c r="J238" s="108"/>
      <c r="K238" s="108"/>
    </row>
    <row r="239" spans="1:11">
      <c r="A239" s="108" t="s">
        <v>867</v>
      </c>
      <c r="B239" s="108" t="s">
        <v>868</v>
      </c>
      <c r="C239" s="108" t="s">
        <v>867</v>
      </c>
      <c r="E239" s="108"/>
      <c r="G239">
        <v>21</v>
      </c>
      <c r="H239">
        <v>1</v>
      </c>
      <c r="I239">
        <v>1</v>
      </c>
      <c r="J239" s="108"/>
      <c r="K239" s="108"/>
    </row>
    <row r="240" spans="1:11">
      <c r="A240" s="108" t="s">
        <v>869</v>
      </c>
      <c r="B240" s="108" t="s">
        <v>870</v>
      </c>
      <c r="C240" s="108" t="s">
        <v>869</v>
      </c>
      <c r="E240" s="108"/>
      <c r="G240">
        <v>2</v>
      </c>
      <c r="H240">
        <v>1</v>
      </c>
      <c r="I240">
        <v>1</v>
      </c>
      <c r="J240" s="108"/>
      <c r="K240" s="108"/>
    </row>
    <row r="241" spans="1:11">
      <c r="A241" s="108" t="s">
        <v>871</v>
      </c>
      <c r="B241" s="108" t="s">
        <v>872</v>
      </c>
      <c r="C241" s="108" t="s">
        <v>871</v>
      </c>
      <c r="E241" s="108"/>
      <c r="G241">
        <v>7</v>
      </c>
      <c r="H241">
        <v>1</v>
      </c>
      <c r="I241">
        <v>1</v>
      </c>
      <c r="J241" s="108"/>
      <c r="K241" s="108"/>
    </row>
    <row r="242" spans="1:11">
      <c r="A242" s="108" t="s">
        <v>873</v>
      </c>
      <c r="B242" s="108" t="s">
        <v>874</v>
      </c>
      <c r="C242" s="108" t="s">
        <v>873</v>
      </c>
      <c r="E242" s="108"/>
      <c r="G242">
        <v>8</v>
      </c>
      <c r="H242">
        <v>1</v>
      </c>
      <c r="I242">
        <v>1</v>
      </c>
      <c r="J242" s="108"/>
      <c r="K242" s="108"/>
    </row>
    <row r="243" spans="1:11">
      <c r="A243" s="108" t="s">
        <v>875</v>
      </c>
      <c r="B243" s="108" t="s">
        <v>876</v>
      </c>
      <c r="C243" s="108" t="s">
        <v>875</v>
      </c>
      <c r="E243" s="108"/>
      <c r="G243">
        <v>0</v>
      </c>
      <c r="H243">
        <v>1</v>
      </c>
      <c r="I243">
        <v>1</v>
      </c>
      <c r="J243" s="108"/>
      <c r="K243" s="108"/>
    </row>
    <row r="244" spans="1:11">
      <c r="A244" s="108" t="s">
        <v>877</v>
      </c>
      <c r="B244" s="108" t="s">
        <v>878</v>
      </c>
      <c r="C244" s="108" t="s">
        <v>877</v>
      </c>
      <c r="E244" s="108"/>
      <c r="G244">
        <v>5</v>
      </c>
      <c r="H244">
        <v>1</v>
      </c>
      <c r="I244">
        <v>1</v>
      </c>
      <c r="J244" s="108"/>
      <c r="K244" s="108"/>
    </row>
    <row r="245" spans="1:11">
      <c r="A245" s="108" t="s">
        <v>879</v>
      </c>
      <c r="B245" s="108" t="s">
        <v>880</v>
      </c>
      <c r="C245" s="108" t="s">
        <v>879</v>
      </c>
      <c r="E245" s="108"/>
      <c r="G245">
        <v>1</v>
      </c>
      <c r="H245">
        <v>1</v>
      </c>
      <c r="I245">
        <v>1</v>
      </c>
      <c r="J245" s="108"/>
      <c r="K245" s="108"/>
    </row>
    <row r="246" spans="1:11">
      <c r="A246" s="108" t="s">
        <v>881</v>
      </c>
      <c r="B246" s="108" t="s">
        <v>882</v>
      </c>
      <c r="C246" s="108" t="s">
        <v>881</v>
      </c>
      <c r="E246" s="108"/>
      <c r="G246">
        <v>3</v>
      </c>
      <c r="H246">
        <v>1</v>
      </c>
      <c r="I246">
        <v>1</v>
      </c>
      <c r="J246" s="108"/>
      <c r="K246" s="108"/>
    </row>
    <row r="247" spans="1:11">
      <c r="A247" s="108" t="s">
        <v>883</v>
      </c>
      <c r="B247" s="108" t="s">
        <v>884</v>
      </c>
      <c r="C247" s="108" t="s">
        <v>883</v>
      </c>
      <c r="E247" s="108"/>
      <c r="G247">
        <v>41</v>
      </c>
      <c r="H247">
        <v>1</v>
      </c>
      <c r="I247">
        <v>1</v>
      </c>
      <c r="J247" s="108"/>
      <c r="K247" s="108"/>
    </row>
    <row r="248" spans="1:11">
      <c r="A248" s="108" t="s">
        <v>885</v>
      </c>
      <c r="B248" s="108" t="s">
        <v>886</v>
      </c>
      <c r="C248" s="108" t="s">
        <v>885</v>
      </c>
      <c r="E248" s="108"/>
      <c r="G248">
        <v>6</v>
      </c>
      <c r="H248">
        <v>1</v>
      </c>
      <c r="I248">
        <v>1</v>
      </c>
      <c r="J248" s="108"/>
      <c r="K248" s="108"/>
    </row>
    <row r="249" spans="1:11">
      <c r="A249" s="108" t="s">
        <v>887</v>
      </c>
      <c r="B249" s="108" t="s">
        <v>888</v>
      </c>
      <c r="C249" s="108" t="s">
        <v>887</v>
      </c>
      <c r="E249" s="108"/>
      <c r="G249">
        <v>7</v>
      </c>
      <c r="H249">
        <v>1</v>
      </c>
      <c r="I249">
        <v>1</v>
      </c>
      <c r="J249" s="108"/>
      <c r="K249" s="108"/>
    </row>
    <row r="250" spans="1:11">
      <c r="A250" s="108" t="s">
        <v>889</v>
      </c>
      <c r="B250" s="108" t="s">
        <v>890</v>
      </c>
      <c r="C250" s="108" t="s">
        <v>889</v>
      </c>
      <c r="E250" s="108"/>
      <c r="G250">
        <v>2</v>
      </c>
      <c r="H250">
        <v>1</v>
      </c>
      <c r="I250">
        <v>1</v>
      </c>
      <c r="J250" s="108"/>
      <c r="K250" s="108"/>
    </row>
    <row r="251" spans="1:11">
      <c r="A251" s="108" t="s">
        <v>891</v>
      </c>
      <c r="B251" s="108" t="s">
        <v>892</v>
      </c>
      <c r="C251" s="108" t="s">
        <v>891</v>
      </c>
      <c r="E251" s="108"/>
      <c r="G251">
        <v>21</v>
      </c>
      <c r="H251">
        <v>1</v>
      </c>
      <c r="I251">
        <v>1</v>
      </c>
      <c r="J251" s="108"/>
      <c r="K251" s="108"/>
    </row>
    <row r="252" spans="1:11">
      <c r="A252" s="108" t="s">
        <v>893</v>
      </c>
      <c r="B252" s="108" t="s">
        <v>894</v>
      </c>
      <c r="C252" s="108" t="s">
        <v>893</v>
      </c>
      <c r="E252" s="108"/>
      <c r="G252">
        <v>5</v>
      </c>
      <c r="H252">
        <v>1</v>
      </c>
      <c r="I252">
        <v>1</v>
      </c>
      <c r="J252" s="108"/>
      <c r="K252" s="108"/>
    </row>
    <row r="253" spans="1:11">
      <c r="A253" s="108" t="s">
        <v>895</v>
      </c>
      <c r="B253" s="108" t="s">
        <v>896</v>
      </c>
      <c r="C253" s="108" t="s">
        <v>895</v>
      </c>
      <c r="E253" s="108"/>
      <c r="G253">
        <v>6</v>
      </c>
      <c r="H253">
        <v>1</v>
      </c>
      <c r="I253">
        <v>1</v>
      </c>
      <c r="J253" s="108"/>
      <c r="K253" s="108"/>
    </row>
    <row r="254" spans="1:11">
      <c r="A254" s="108" t="s">
        <v>897</v>
      </c>
      <c r="B254" s="108" t="s">
        <v>898</v>
      </c>
      <c r="C254" s="108" t="s">
        <v>897</v>
      </c>
      <c r="E254" s="108"/>
      <c r="G254">
        <v>81</v>
      </c>
      <c r="H254">
        <v>1</v>
      </c>
      <c r="I254">
        <v>1</v>
      </c>
      <c r="J254" s="108"/>
      <c r="K254" s="108"/>
    </row>
    <row r="255" spans="1:11">
      <c r="A255" s="108" t="s">
        <v>899</v>
      </c>
      <c r="B255" s="108" t="s">
        <v>900</v>
      </c>
      <c r="C255" s="108" t="s">
        <v>899</v>
      </c>
      <c r="E255" s="108"/>
      <c r="G255">
        <v>0</v>
      </c>
      <c r="H255">
        <v>1</v>
      </c>
      <c r="I255">
        <v>1</v>
      </c>
      <c r="J255" s="108"/>
      <c r="K255" s="108" t="s">
        <v>492</v>
      </c>
    </row>
    <row r="256" spans="1:11">
      <c r="A256" s="108" t="s">
        <v>901</v>
      </c>
      <c r="B256" s="108" t="s">
        <v>902</v>
      </c>
      <c r="C256" s="108" t="s">
        <v>901</v>
      </c>
      <c r="E256" s="108"/>
      <c r="G256">
        <v>2</v>
      </c>
      <c r="H256">
        <v>1</v>
      </c>
      <c r="I256">
        <v>1</v>
      </c>
      <c r="J256" s="108"/>
      <c r="K256" s="108"/>
    </row>
    <row r="257" spans="1:11">
      <c r="A257" s="108" t="s">
        <v>903</v>
      </c>
      <c r="B257" s="108" t="s">
        <v>904</v>
      </c>
      <c r="C257" s="108" t="s">
        <v>903</v>
      </c>
      <c r="E257" s="108"/>
      <c r="G257">
        <v>0</v>
      </c>
      <c r="H257">
        <v>1</v>
      </c>
      <c r="I257">
        <v>1</v>
      </c>
      <c r="J257" s="108"/>
      <c r="K257" s="108"/>
    </row>
    <row r="258" spans="1:11">
      <c r="A258" s="108" t="s">
        <v>905</v>
      </c>
      <c r="B258" s="108" t="s">
        <v>906</v>
      </c>
      <c r="C258" s="108" t="s">
        <v>905</v>
      </c>
      <c r="E258" s="108"/>
      <c r="G258">
        <v>6</v>
      </c>
      <c r="H258">
        <v>1</v>
      </c>
      <c r="I258">
        <v>1</v>
      </c>
      <c r="J258" s="108"/>
      <c r="K258" s="108"/>
    </row>
    <row r="259" spans="1:11">
      <c r="A259" s="108" t="s">
        <v>907</v>
      </c>
      <c r="B259" s="108" t="s">
        <v>908</v>
      </c>
      <c r="C259" s="108" t="s">
        <v>907</v>
      </c>
      <c r="E259" s="108"/>
      <c r="G259">
        <v>37</v>
      </c>
      <c r="H259">
        <v>1</v>
      </c>
      <c r="I259">
        <v>1</v>
      </c>
      <c r="J259" s="108"/>
      <c r="K259" s="108"/>
    </row>
    <row r="260" spans="1:11">
      <c r="A260" s="108" t="s">
        <v>909</v>
      </c>
      <c r="B260" s="108" t="s">
        <v>910</v>
      </c>
      <c r="C260" s="108" t="s">
        <v>909</v>
      </c>
      <c r="E260" s="108"/>
      <c r="G260">
        <v>4</v>
      </c>
      <c r="H260">
        <v>1</v>
      </c>
      <c r="I260">
        <v>1</v>
      </c>
      <c r="J260" s="108"/>
      <c r="K260" s="108"/>
    </row>
    <row r="261" spans="1:11">
      <c r="A261" s="108" t="s">
        <v>911</v>
      </c>
      <c r="B261" s="108" t="s">
        <v>912</v>
      </c>
      <c r="C261" s="108" t="s">
        <v>911</v>
      </c>
      <c r="E261" s="108"/>
      <c r="G261">
        <v>2</v>
      </c>
      <c r="H261">
        <v>1</v>
      </c>
      <c r="I261">
        <v>1</v>
      </c>
      <c r="J261" s="108"/>
      <c r="K261" s="108"/>
    </row>
    <row r="262" spans="1:11">
      <c r="A262" s="108" t="s">
        <v>913</v>
      </c>
      <c r="B262" s="108" t="s">
        <v>914</v>
      </c>
      <c r="C262" s="108" t="s">
        <v>913</v>
      </c>
      <c r="E262" s="108"/>
      <c r="G262">
        <v>6</v>
      </c>
      <c r="H262">
        <v>1</v>
      </c>
      <c r="I262">
        <v>1</v>
      </c>
      <c r="J262" s="108"/>
      <c r="K262" s="108"/>
    </row>
    <row r="263" spans="1:11">
      <c r="A263" s="108" t="s">
        <v>915</v>
      </c>
      <c r="B263" s="108" t="s">
        <v>916</v>
      </c>
      <c r="C263" s="108" t="s">
        <v>915</v>
      </c>
      <c r="E263" s="108"/>
      <c r="G263">
        <v>13</v>
      </c>
      <c r="H263">
        <v>1</v>
      </c>
      <c r="I263">
        <v>1</v>
      </c>
      <c r="J263" s="108"/>
      <c r="K263" s="108"/>
    </row>
    <row r="264" spans="1:11">
      <c r="A264" s="108" t="s">
        <v>917</v>
      </c>
      <c r="B264" s="108" t="s">
        <v>918</v>
      </c>
      <c r="C264" s="108" t="s">
        <v>917</v>
      </c>
      <c r="E264" s="108"/>
      <c r="G264">
        <v>0</v>
      </c>
      <c r="H264">
        <v>1</v>
      </c>
      <c r="I264">
        <v>1</v>
      </c>
      <c r="J264" s="108"/>
      <c r="K264" s="108"/>
    </row>
    <row r="265" spans="1:11">
      <c r="A265" s="108" t="s">
        <v>919</v>
      </c>
      <c r="B265" s="108" t="s">
        <v>920</v>
      </c>
      <c r="C265" s="108" t="s">
        <v>919</v>
      </c>
      <c r="E265" s="108"/>
      <c r="G265">
        <v>20</v>
      </c>
      <c r="H265">
        <v>1</v>
      </c>
      <c r="I265">
        <v>1</v>
      </c>
      <c r="J265" s="108"/>
      <c r="K265" s="108"/>
    </row>
    <row r="266" spans="1:11">
      <c r="A266" s="108" t="s">
        <v>921</v>
      </c>
      <c r="B266" s="108" t="s">
        <v>922</v>
      </c>
      <c r="C266" s="108" t="s">
        <v>921</v>
      </c>
      <c r="E266" s="108"/>
      <c r="G266">
        <v>18</v>
      </c>
      <c r="H266">
        <v>1</v>
      </c>
      <c r="I266">
        <v>1</v>
      </c>
      <c r="J266" s="108"/>
      <c r="K266" s="108"/>
    </row>
    <row r="267" spans="1:11">
      <c r="A267" s="108" t="s">
        <v>923</v>
      </c>
      <c r="B267" s="108" t="s">
        <v>924</v>
      </c>
      <c r="C267" s="108" t="s">
        <v>923</v>
      </c>
      <c r="E267" s="108"/>
      <c r="G267">
        <v>1</v>
      </c>
      <c r="H267">
        <v>1</v>
      </c>
      <c r="I267">
        <v>1</v>
      </c>
      <c r="J267" s="108"/>
      <c r="K267" s="108"/>
    </row>
    <row r="268" spans="1:11">
      <c r="A268" s="108" t="s">
        <v>925</v>
      </c>
      <c r="B268" s="108" t="s">
        <v>926</v>
      </c>
      <c r="C268" s="108" t="s">
        <v>925</v>
      </c>
      <c r="E268" s="108"/>
      <c r="G268">
        <v>4</v>
      </c>
      <c r="H268">
        <v>1</v>
      </c>
      <c r="I268">
        <v>1</v>
      </c>
      <c r="J268" s="108"/>
      <c r="K268" s="108"/>
    </row>
    <row r="269" spans="1:11">
      <c r="A269" s="108" t="s">
        <v>927</v>
      </c>
      <c r="B269" s="108" t="s">
        <v>928</v>
      </c>
      <c r="C269" s="108" t="s">
        <v>927</v>
      </c>
      <c r="E269" s="108"/>
      <c r="G269">
        <v>1</v>
      </c>
      <c r="H269">
        <v>1</v>
      </c>
      <c r="I269">
        <v>1</v>
      </c>
      <c r="J269" s="108"/>
      <c r="K269" s="108"/>
    </row>
    <row r="270" spans="1:11">
      <c r="A270" s="108" t="s">
        <v>929</v>
      </c>
      <c r="B270" s="108" t="s">
        <v>930</v>
      </c>
      <c r="C270" s="108" t="s">
        <v>929</v>
      </c>
      <c r="E270" s="108"/>
      <c r="G270">
        <v>18</v>
      </c>
      <c r="H270">
        <v>1</v>
      </c>
      <c r="I270">
        <v>1</v>
      </c>
      <c r="J270" s="108"/>
      <c r="K270" s="108"/>
    </row>
    <row r="271" spans="1:11">
      <c r="A271" s="108" t="s">
        <v>931</v>
      </c>
      <c r="B271" s="108" t="s">
        <v>932</v>
      </c>
      <c r="C271" s="108" t="s">
        <v>931</v>
      </c>
      <c r="E271" s="108"/>
      <c r="G271">
        <v>8</v>
      </c>
      <c r="H271">
        <v>1</v>
      </c>
      <c r="I271">
        <v>1</v>
      </c>
      <c r="J271" s="108"/>
      <c r="K271" s="108"/>
    </row>
    <row r="272" spans="1:11">
      <c r="A272" s="108" t="s">
        <v>933</v>
      </c>
      <c r="B272" s="108" t="s">
        <v>934</v>
      </c>
      <c r="C272" s="108" t="s">
        <v>933</v>
      </c>
      <c r="E272" s="108"/>
      <c r="G272">
        <v>50</v>
      </c>
      <c r="H272">
        <v>1</v>
      </c>
      <c r="I272">
        <v>1</v>
      </c>
      <c r="J272" s="108"/>
      <c r="K272" s="108"/>
    </row>
    <row r="273" spans="1:11">
      <c r="A273" s="108" t="s">
        <v>935</v>
      </c>
      <c r="B273" s="108" t="s">
        <v>936</v>
      </c>
      <c r="C273" s="108" t="s">
        <v>935</v>
      </c>
      <c r="E273" s="108"/>
      <c r="G273">
        <v>0</v>
      </c>
      <c r="H273">
        <v>1</v>
      </c>
      <c r="I273">
        <v>1</v>
      </c>
      <c r="J273" s="108"/>
      <c r="K273" s="108"/>
    </row>
    <row r="274" spans="1:11">
      <c r="A274" s="108" t="s">
        <v>937</v>
      </c>
      <c r="B274" s="108" t="s">
        <v>938</v>
      </c>
      <c r="C274" s="108" t="s">
        <v>937</v>
      </c>
      <c r="E274" s="108"/>
      <c r="G274">
        <v>32</v>
      </c>
      <c r="H274">
        <v>1</v>
      </c>
      <c r="I274">
        <v>1</v>
      </c>
      <c r="J274" s="108"/>
      <c r="K274" s="108"/>
    </row>
    <row r="275" spans="1:11">
      <c r="A275" s="108" t="s">
        <v>939</v>
      </c>
      <c r="B275" s="108" t="s">
        <v>940</v>
      </c>
      <c r="C275" s="108" t="s">
        <v>939</v>
      </c>
      <c r="E275" s="108"/>
      <c r="G275">
        <v>46</v>
      </c>
      <c r="H275">
        <v>1</v>
      </c>
      <c r="I275">
        <v>1</v>
      </c>
      <c r="J275" s="108"/>
      <c r="K275" s="108"/>
    </row>
    <row r="276" spans="1:11">
      <c r="A276" s="108" t="s">
        <v>941</v>
      </c>
      <c r="B276" s="108" t="s">
        <v>942</v>
      </c>
      <c r="C276" s="108" t="s">
        <v>941</v>
      </c>
      <c r="E276" s="108"/>
      <c r="G276">
        <v>3</v>
      </c>
      <c r="H276">
        <v>1</v>
      </c>
      <c r="I276">
        <v>1</v>
      </c>
      <c r="J276" s="108"/>
      <c r="K276" s="108"/>
    </row>
    <row r="277" spans="1:11">
      <c r="A277" s="108" t="s">
        <v>943</v>
      </c>
      <c r="B277" s="108" t="s">
        <v>944</v>
      </c>
      <c r="C277" s="108" t="s">
        <v>943</v>
      </c>
      <c r="E277" s="108"/>
      <c r="G277">
        <v>1</v>
      </c>
      <c r="H277">
        <v>1</v>
      </c>
      <c r="I277">
        <v>1</v>
      </c>
      <c r="J277" s="108"/>
      <c r="K277" s="108"/>
    </row>
    <row r="278" spans="1:11">
      <c r="A278" s="108" t="s">
        <v>945</v>
      </c>
      <c r="B278" s="108" t="s">
        <v>946</v>
      </c>
      <c r="C278" s="108" t="s">
        <v>945</v>
      </c>
      <c r="E278" s="108"/>
      <c r="G278">
        <v>1</v>
      </c>
      <c r="H278">
        <v>1</v>
      </c>
      <c r="I278">
        <v>1</v>
      </c>
      <c r="J278" s="108"/>
      <c r="K278" s="108"/>
    </row>
    <row r="279" spans="1:11">
      <c r="A279" s="108" t="s">
        <v>947</v>
      </c>
      <c r="B279" s="108" t="s">
        <v>948</v>
      </c>
      <c r="C279" s="108" t="s">
        <v>947</v>
      </c>
      <c r="E279" s="108"/>
      <c r="G279">
        <v>10</v>
      </c>
      <c r="H279">
        <v>1</v>
      </c>
      <c r="I279">
        <v>1</v>
      </c>
      <c r="J279" s="108"/>
      <c r="K279" s="108"/>
    </row>
    <row r="280" spans="1:11">
      <c r="A280" s="108" t="s">
        <v>949</v>
      </c>
      <c r="B280" s="108" t="s">
        <v>950</v>
      </c>
      <c r="C280" s="108" t="s">
        <v>949</v>
      </c>
      <c r="E280" s="108"/>
      <c r="G280">
        <v>5</v>
      </c>
      <c r="H280">
        <v>1</v>
      </c>
      <c r="I280">
        <v>1</v>
      </c>
      <c r="J280" s="108"/>
      <c r="K280" s="108"/>
    </row>
    <row r="281" spans="1:11">
      <c r="A281" s="108" t="s">
        <v>951</v>
      </c>
      <c r="B281" s="108" t="s">
        <v>952</v>
      </c>
      <c r="C281" s="108" t="s">
        <v>951</v>
      </c>
      <c r="E281" s="108"/>
      <c r="G281">
        <v>11</v>
      </c>
      <c r="H281">
        <v>1</v>
      </c>
      <c r="I281">
        <v>1</v>
      </c>
      <c r="J281" s="108"/>
      <c r="K281" s="108"/>
    </row>
    <row r="282" spans="1:11">
      <c r="A282" s="108" t="s">
        <v>953</v>
      </c>
      <c r="B282" s="108" t="s">
        <v>954</v>
      </c>
      <c r="C282" s="108" t="s">
        <v>953</v>
      </c>
      <c r="E282" s="108"/>
      <c r="G282">
        <v>0</v>
      </c>
      <c r="H282">
        <v>1</v>
      </c>
      <c r="I282">
        <v>1</v>
      </c>
      <c r="J282" s="108"/>
      <c r="K282" s="108"/>
    </row>
    <row r="283" spans="1:11">
      <c r="A283" s="108" t="s">
        <v>955</v>
      </c>
      <c r="B283" s="108" t="s">
        <v>956</v>
      </c>
      <c r="C283" s="108" t="s">
        <v>955</v>
      </c>
      <c r="E283" s="108"/>
      <c r="G283">
        <v>63</v>
      </c>
      <c r="H283">
        <v>1</v>
      </c>
      <c r="I283">
        <v>1</v>
      </c>
      <c r="J283" s="108"/>
      <c r="K283" s="108"/>
    </row>
    <row r="284" spans="1:11">
      <c r="A284" s="108" t="s">
        <v>957</v>
      </c>
      <c r="B284" s="108" t="s">
        <v>958</v>
      </c>
      <c r="C284" s="108" t="s">
        <v>957</v>
      </c>
      <c r="E284" s="108"/>
      <c r="G284">
        <v>3</v>
      </c>
      <c r="H284">
        <v>1</v>
      </c>
      <c r="I284">
        <v>1</v>
      </c>
      <c r="J284" s="108"/>
      <c r="K284" s="108"/>
    </row>
    <row r="285" spans="1:11">
      <c r="A285" s="108" t="s">
        <v>959</v>
      </c>
      <c r="B285" s="108" t="s">
        <v>960</v>
      </c>
      <c r="C285" s="108" t="s">
        <v>959</v>
      </c>
      <c r="E285" s="108"/>
      <c r="G285">
        <v>1</v>
      </c>
      <c r="H285">
        <v>1</v>
      </c>
      <c r="I285">
        <v>1</v>
      </c>
      <c r="J285" s="108"/>
      <c r="K285" s="108"/>
    </row>
    <row r="286" spans="1:11">
      <c r="A286" s="108" t="s">
        <v>961</v>
      </c>
      <c r="B286" s="108" t="s">
        <v>962</v>
      </c>
      <c r="C286" s="108" t="s">
        <v>961</v>
      </c>
      <c r="E286" s="108"/>
      <c r="G286">
        <v>1</v>
      </c>
      <c r="H286">
        <v>1</v>
      </c>
      <c r="I286">
        <v>1</v>
      </c>
      <c r="J286" s="108"/>
      <c r="K286" s="108"/>
    </row>
    <row r="287" spans="1:11">
      <c r="A287" s="108" t="s">
        <v>963</v>
      </c>
      <c r="B287" s="108" t="s">
        <v>964</v>
      </c>
      <c r="C287" s="108" t="s">
        <v>963</v>
      </c>
      <c r="E287" s="108"/>
      <c r="G287">
        <v>8</v>
      </c>
      <c r="H287">
        <v>1</v>
      </c>
      <c r="I287">
        <v>1</v>
      </c>
      <c r="J287" s="108"/>
      <c r="K287" s="108"/>
    </row>
    <row r="288" spans="1:11">
      <c r="A288" s="108" t="s">
        <v>965</v>
      </c>
      <c r="B288" s="108" t="s">
        <v>966</v>
      </c>
      <c r="C288" s="108" t="s">
        <v>965</v>
      </c>
      <c r="E288" s="108"/>
      <c r="G288">
        <v>3</v>
      </c>
      <c r="H288">
        <v>1</v>
      </c>
      <c r="I288">
        <v>1</v>
      </c>
      <c r="J288" s="108"/>
      <c r="K288" s="108"/>
    </row>
    <row r="289" spans="1:11">
      <c r="A289" s="108" t="s">
        <v>967</v>
      </c>
      <c r="B289" s="108" t="s">
        <v>968</v>
      </c>
      <c r="C289" s="108" t="s">
        <v>967</v>
      </c>
      <c r="E289" s="108"/>
      <c r="G289">
        <v>6</v>
      </c>
      <c r="H289">
        <v>1</v>
      </c>
      <c r="I289">
        <v>1</v>
      </c>
      <c r="J289" s="108"/>
      <c r="K289" s="108"/>
    </row>
    <row r="290" spans="1:11">
      <c r="A290" s="108" t="s">
        <v>969</v>
      </c>
      <c r="B290" s="108" t="s">
        <v>970</v>
      </c>
      <c r="C290" s="108" t="s">
        <v>969</v>
      </c>
      <c r="E290" s="108"/>
      <c r="G290">
        <v>83</v>
      </c>
      <c r="H290">
        <v>1</v>
      </c>
      <c r="I290">
        <v>1</v>
      </c>
      <c r="J290" s="108"/>
      <c r="K290" s="108"/>
    </row>
    <row r="291" spans="1:11">
      <c r="A291" s="108" t="s">
        <v>971</v>
      </c>
      <c r="B291" s="108" t="s">
        <v>972</v>
      </c>
      <c r="C291" s="108" t="s">
        <v>971</v>
      </c>
      <c r="E291" s="108"/>
      <c r="G291">
        <v>83</v>
      </c>
      <c r="H291">
        <v>1</v>
      </c>
      <c r="I291">
        <v>1</v>
      </c>
      <c r="J291" s="108"/>
      <c r="K291" s="108"/>
    </row>
    <row r="292" spans="1:11">
      <c r="A292" s="108" t="s">
        <v>973</v>
      </c>
      <c r="B292" s="108" t="s">
        <v>974</v>
      </c>
      <c r="C292" s="108" t="s">
        <v>973</v>
      </c>
      <c r="E292" s="108"/>
      <c r="G292">
        <v>21</v>
      </c>
      <c r="H292">
        <v>1</v>
      </c>
      <c r="I292">
        <v>1</v>
      </c>
      <c r="J292" s="108"/>
      <c r="K292" s="108"/>
    </row>
    <row r="293" spans="1:11">
      <c r="A293" s="108" t="s">
        <v>975</v>
      </c>
      <c r="B293" s="108" t="s">
        <v>976</v>
      </c>
      <c r="C293" s="108" t="s">
        <v>975</v>
      </c>
      <c r="E293" s="108"/>
      <c r="G293">
        <v>2</v>
      </c>
      <c r="H293">
        <v>1</v>
      </c>
      <c r="I293">
        <v>1</v>
      </c>
      <c r="J293" s="108"/>
      <c r="K293" s="108"/>
    </row>
    <row r="294" spans="1:11">
      <c r="A294" s="108" t="s">
        <v>977</v>
      </c>
      <c r="B294" s="108" t="s">
        <v>978</v>
      </c>
      <c r="C294" s="108" t="s">
        <v>977</v>
      </c>
      <c r="E294" s="108"/>
      <c r="G294">
        <v>98</v>
      </c>
      <c r="H294">
        <v>1</v>
      </c>
      <c r="I294">
        <v>1</v>
      </c>
      <c r="J294" s="108"/>
      <c r="K294" s="108"/>
    </row>
    <row r="295" spans="1:11">
      <c r="A295" s="108" t="s">
        <v>979</v>
      </c>
      <c r="B295" s="108" t="s">
        <v>980</v>
      </c>
      <c r="C295" s="108" t="s">
        <v>979</v>
      </c>
      <c r="E295" s="108"/>
      <c r="G295">
        <v>4</v>
      </c>
      <c r="H295">
        <v>1</v>
      </c>
      <c r="I295">
        <v>1</v>
      </c>
      <c r="J295" s="108"/>
      <c r="K295" s="108"/>
    </row>
    <row r="296" spans="1:11">
      <c r="A296" s="108" t="s">
        <v>981</v>
      </c>
      <c r="B296" s="108" t="s">
        <v>982</v>
      </c>
      <c r="C296" s="108" t="s">
        <v>981</v>
      </c>
      <c r="E296" s="108"/>
      <c r="G296">
        <v>10</v>
      </c>
      <c r="H296">
        <v>1</v>
      </c>
      <c r="I296">
        <v>1</v>
      </c>
      <c r="J296" s="108"/>
      <c r="K296" s="108"/>
    </row>
    <row r="297" spans="1:11">
      <c r="A297" s="108" t="s">
        <v>983</v>
      </c>
      <c r="B297" s="108" t="s">
        <v>984</v>
      </c>
      <c r="C297" s="108" t="s">
        <v>983</v>
      </c>
      <c r="E297" s="108"/>
      <c r="G297">
        <v>1</v>
      </c>
      <c r="H297">
        <v>1</v>
      </c>
      <c r="I297">
        <v>1</v>
      </c>
      <c r="J297" s="108"/>
      <c r="K297" s="108"/>
    </row>
    <row r="298" spans="1:11">
      <c r="A298" s="108" t="s">
        <v>985</v>
      </c>
      <c r="B298" s="108" t="s">
        <v>986</v>
      </c>
      <c r="C298" s="108" t="s">
        <v>985</v>
      </c>
      <c r="E298" s="108"/>
      <c r="G298">
        <v>2</v>
      </c>
      <c r="H298">
        <v>1</v>
      </c>
      <c r="I298">
        <v>1</v>
      </c>
      <c r="J298" s="108"/>
      <c r="K298" s="108"/>
    </row>
    <row r="299" spans="1:11">
      <c r="A299" s="108" t="s">
        <v>987</v>
      </c>
      <c r="B299" s="108" t="s">
        <v>988</v>
      </c>
      <c r="C299" s="108" t="s">
        <v>987</v>
      </c>
      <c r="E299" s="108"/>
      <c r="G299">
        <v>2</v>
      </c>
      <c r="H299">
        <v>1</v>
      </c>
      <c r="I299">
        <v>1</v>
      </c>
      <c r="J299" s="108"/>
      <c r="K299" s="108"/>
    </row>
    <row r="300" spans="1:11">
      <c r="A300" s="108" t="s">
        <v>989</v>
      </c>
      <c r="B300" s="108" t="s">
        <v>990</v>
      </c>
      <c r="C300" s="108" t="s">
        <v>989</v>
      </c>
      <c r="E300" s="108"/>
      <c r="G300">
        <v>0</v>
      </c>
      <c r="H300">
        <v>1</v>
      </c>
      <c r="I300">
        <v>1</v>
      </c>
      <c r="J300" s="108" t="s">
        <v>991</v>
      </c>
      <c r="K300" s="108"/>
    </row>
    <row r="301" spans="1:11">
      <c r="A301" s="108" t="s">
        <v>992</v>
      </c>
      <c r="B301" s="108" t="s">
        <v>993</v>
      </c>
      <c r="C301" s="108" t="s">
        <v>992</v>
      </c>
      <c r="E301" s="108"/>
      <c r="G301">
        <v>0</v>
      </c>
      <c r="H301">
        <v>1</v>
      </c>
      <c r="I301">
        <v>1</v>
      </c>
      <c r="J301" s="108" t="s">
        <v>437</v>
      </c>
      <c r="K301" s="108"/>
    </row>
    <row r="302" spans="1:11">
      <c r="A302" s="108" t="s">
        <v>994</v>
      </c>
      <c r="B302" s="108" t="s">
        <v>995</v>
      </c>
      <c r="C302" s="108" t="s">
        <v>994</v>
      </c>
      <c r="E302" s="108"/>
      <c r="G302">
        <v>1</v>
      </c>
      <c r="H302">
        <v>1</v>
      </c>
      <c r="I302">
        <v>1</v>
      </c>
      <c r="J302" s="108"/>
      <c r="K302" s="108"/>
    </row>
    <row r="303" spans="1:11">
      <c r="A303" s="108" t="s">
        <v>996</v>
      </c>
      <c r="B303" s="108" t="s">
        <v>997</v>
      </c>
      <c r="C303" s="108" t="s">
        <v>996</v>
      </c>
      <c r="E303" s="108" t="s">
        <v>571</v>
      </c>
      <c r="G303">
        <v>45</v>
      </c>
      <c r="H303">
        <v>1</v>
      </c>
      <c r="I303">
        <v>1</v>
      </c>
      <c r="J303" s="108" t="s">
        <v>572</v>
      </c>
      <c r="K303" s="108"/>
    </row>
    <row r="304" spans="1:11">
      <c r="A304" s="108" t="s">
        <v>998</v>
      </c>
      <c r="B304" s="108" t="s">
        <v>999</v>
      </c>
      <c r="C304" s="108" t="s">
        <v>998</v>
      </c>
      <c r="E304" s="108"/>
      <c r="G304">
        <v>1</v>
      </c>
      <c r="H304">
        <v>1</v>
      </c>
      <c r="I304">
        <v>1</v>
      </c>
      <c r="J304" s="108"/>
      <c r="K304" s="108"/>
    </row>
    <row r="305" spans="1:11">
      <c r="A305" s="108" t="s">
        <v>1000</v>
      </c>
      <c r="B305" s="108" t="s">
        <v>1001</v>
      </c>
      <c r="C305" s="108" t="s">
        <v>1000</v>
      </c>
      <c r="E305" s="108"/>
      <c r="G305">
        <v>6</v>
      </c>
      <c r="H305">
        <v>1</v>
      </c>
      <c r="I305">
        <v>1</v>
      </c>
      <c r="J305" s="108"/>
      <c r="K305" s="108"/>
    </row>
    <row r="306" spans="1:11">
      <c r="A306" s="108" t="s">
        <v>1002</v>
      </c>
      <c r="B306" s="108" t="s">
        <v>1003</v>
      </c>
      <c r="C306" s="108" t="s">
        <v>1002</v>
      </c>
      <c r="E306" s="108" t="s">
        <v>571</v>
      </c>
      <c r="G306">
        <v>40</v>
      </c>
      <c r="H306">
        <v>1</v>
      </c>
      <c r="I306">
        <v>1</v>
      </c>
      <c r="J306" s="108" t="s">
        <v>572</v>
      </c>
      <c r="K306" s="108"/>
    </row>
    <row r="307" spans="1:11">
      <c r="A307" s="108" t="s">
        <v>1004</v>
      </c>
      <c r="B307" s="108" t="s">
        <v>1005</v>
      </c>
      <c r="C307" s="108" t="s">
        <v>1004</v>
      </c>
      <c r="E307" s="108"/>
      <c r="G307">
        <v>2</v>
      </c>
      <c r="H307">
        <v>1</v>
      </c>
      <c r="I307">
        <v>1</v>
      </c>
      <c r="J307" s="108"/>
      <c r="K307" s="108"/>
    </row>
    <row r="308" spans="1:11">
      <c r="A308" s="108" t="s">
        <v>1006</v>
      </c>
      <c r="B308" s="108" t="s">
        <v>1007</v>
      </c>
      <c r="C308" s="108" t="s">
        <v>1006</v>
      </c>
      <c r="E308" s="108"/>
      <c r="G308">
        <v>32</v>
      </c>
      <c r="H308">
        <v>1</v>
      </c>
      <c r="I308">
        <v>1</v>
      </c>
      <c r="J308" s="108"/>
      <c r="K308" s="108"/>
    </row>
    <row r="309" spans="1:11">
      <c r="A309" s="108" t="s">
        <v>1008</v>
      </c>
      <c r="B309" s="108" t="s">
        <v>1009</v>
      </c>
      <c r="C309" s="108" t="s">
        <v>1008</v>
      </c>
      <c r="E309" s="108"/>
      <c r="G309">
        <v>8</v>
      </c>
      <c r="H309">
        <v>1</v>
      </c>
      <c r="I309">
        <v>1</v>
      </c>
      <c r="J309" s="108"/>
      <c r="K309" s="108"/>
    </row>
    <row r="310" spans="1:11">
      <c r="A310" s="108" t="s">
        <v>1010</v>
      </c>
      <c r="B310" s="108" t="s">
        <v>1011</v>
      </c>
      <c r="C310" s="108" t="s">
        <v>1010</v>
      </c>
      <c r="E310" s="108"/>
      <c r="G310">
        <v>1</v>
      </c>
      <c r="H310">
        <v>1</v>
      </c>
      <c r="I310">
        <v>1</v>
      </c>
      <c r="J310" s="108"/>
      <c r="K310" s="108"/>
    </row>
    <row r="311" spans="1:11">
      <c r="A311" s="108" t="s">
        <v>1012</v>
      </c>
      <c r="B311" s="108" t="s">
        <v>1013</v>
      </c>
      <c r="C311" s="108" t="s">
        <v>1012</v>
      </c>
      <c r="E311" s="108"/>
      <c r="G311">
        <v>4</v>
      </c>
      <c r="H311">
        <v>1</v>
      </c>
      <c r="I311">
        <v>1</v>
      </c>
      <c r="J311" s="108"/>
      <c r="K311" s="108"/>
    </row>
    <row r="312" spans="1:11">
      <c r="A312" s="108" t="s">
        <v>1014</v>
      </c>
      <c r="B312" s="108" t="s">
        <v>1015</v>
      </c>
      <c r="C312" s="108" t="s">
        <v>1014</v>
      </c>
      <c r="E312" s="108"/>
      <c r="G312">
        <v>8</v>
      </c>
      <c r="H312">
        <v>1</v>
      </c>
      <c r="I312">
        <v>1</v>
      </c>
      <c r="J312" s="108"/>
      <c r="K312" s="108"/>
    </row>
    <row r="313" spans="1:11">
      <c r="A313" s="108" t="s">
        <v>1016</v>
      </c>
      <c r="B313" s="108" t="s">
        <v>1017</v>
      </c>
      <c r="C313" s="108" t="s">
        <v>1016</v>
      </c>
      <c r="E313" s="108"/>
      <c r="G313">
        <v>5</v>
      </c>
      <c r="H313">
        <v>1</v>
      </c>
      <c r="I313">
        <v>1</v>
      </c>
      <c r="J313" s="108"/>
      <c r="K313" s="108"/>
    </row>
    <row r="314" spans="1:11">
      <c r="A314" s="108" t="s">
        <v>1018</v>
      </c>
      <c r="B314" s="108" t="s">
        <v>1019</v>
      </c>
      <c r="C314" s="108" t="s">
        <v>1018</v>
      </c>
      <c r="E314" s="108"/>
      <c r="G314">
        <v>5</v>
      </c>
      <c r="H314">
        <v>1</v>
      </c>
      <c r="I314">
        <v>1</v>
      </c>
      <c r="J314" s="108"/>
      <c r="K314" s="108"/>
    </row>
    <row r="315" spans="1:11">
      <c r="A315" s="108" t="s">
        <v>1020</v>
      </c>
      <c r="B315" s="108" t="s">
        <v>1021</v>
      </c>
      <c r="C315" s="108" t="s">
        <v>1020</v>
      </c>
      <c r="E315" s="108"/>
      <c r="G315">
        <v>4</v>
      </c>
      <c r="H315">
        <v>1</v>
      </c>
      <c r="I315">
        <v>1</v>
      </c>
      <c r="J315" s="108"/>
      <c r="K315" s="108"/>
    </row>
    <row r="316" spans="1:11">
      <c r="A316" s="108" t="s">
        <v>1022</v>
      </c>
      <c r="B316" s="108" t="s">
        <v>1023</v>
      </c>
      <c r="C316" s="108" t="s">
        <v>1022</v>
      </c>
      <c r="E316" s="108"/>
      <c r="G316">
        <v>45</v>
      </c>
      <c r="H316">
        <v>1</v>
      </c>
      <c r="I316">
        <v>1</v>
      </c>
      <c r="J316" s="108"/>
      <c r="K316" s="108"/>
    </row>
    <row r="317" spans="1:11">
      <c r="A317" s="108" t="s">
        <v>1024</v>
      </c>
      <c r="B317" s="108" t="s">
        <v>1025</v>
      </c>
      <c r="C317" s="108" t="s">
        <v>1024</v>
      </c>
      <c r="E317" s="108"/>
      <c r="G317">
        <v>27</v>
      </c>
      <c r="H317">
        <v>1</v>
      </c>
      <c r="I317">
        <v>1</v>
      </c>
      <c r="J317" s="108"/>
      <c r="K317" s="108"/>
    </row>
    <row r="318" spans="1:11">
      <c r="A318" s="108" t="s">
        <v>1026</v>
      </c>
      <c r="B318" s="108" t="s">
        <v>1027</v>
      </c>
      <c r="C318" s="108" t="s">
        <v>1026</v>
      </c>
      <c r="E318" s="108"/>
      <c r="G318">
        <v>9</v>
      </c>
      <c r="H318">
        <v>1</v>
      </c>
      <c r="I318">
        <v>1</v>
      </c>
      <c r="J318" s="108"/>
      <c r="K318" s="108"/>
    </row>
    <row r="319" spans="1:11">
      <c r="A319" s="108" t="s">
        <v>1028</v>
      </c>
      <c r="B319" s="108" t="s">
        <v>1029</v>
      </c>
      <c r="C319" s="108" t="s">
        <v>1028</v>
      </c>
      <c r="E319" s="108"/>
      <c r="G319">
        <v>1</v>
      </c>
      <c r="H319">
        <v>1</v>
      </c>
      <c r="I319">
        <v>1</v>
      </c>
      <c r="J319" s="108"/>
      <c r="K319" s="108"/>
    </row>
    <row r="320" spans="1:11">
      <c r="A320" s="108" t="s">
        <v>1030</v>
      </c>
      <c r="B320" s="108" t="s">
        <v>1031</v>
      </c>
      <c r="C320" s="108" t="s">
        <v>1030</v>
      </c>
      <c r="E320" s="108"/>
      <c r="G320">
        <v>1</v>
      </c>
      <c r="H320">
        <v>1</v>
      </c>
      <c r="I320">
        <v>1</v>
      </c>
      <c r="J320" s="108"/>
      <c r="K320" s="108"/>
    </row>
    <row r="321" spans="1:11">
      <c r="A321" s="108" t="s">
        <v>1032</v>
      </c>
      <c r="B321" s="108" t="s">
        <v>1033</v>
      </c>
      <c r="C321" s="108" t="s">
        <v>1032</v>
      </c>
      <c r="E321" s="108"/>
      <c r="G321">
        <v>0</v>
      </c>
      <c r="H321">
        <v>1</v>
      </c>
      <c r="I321">
        <v>1</v>
      </c>
      <c r="J321" s="108"/>
      <c r="K321" s="108" t="s">
        <v>492</v>
      </c>
    </row>
    <row r="322" spans="1:11">
      <c r="A322" s="108" t="s">
        <v>1034</v>
      </c>
      <c r="B322" s="108" t="s">
        <v>1035</v>
      </c>
      <c r="C322" s="108" t="s">
        <v>1034</v>
      </c>
      <c r="E322" s="108"/>
      <c r="G322">
        <v>9</v>
      </c>
      <c r="H322">
        <v>1</v>
      </c>
      <c r="I322">
        <v>1</v>
      </c>
      <c r="J322" s="108"/>
      <c r="K322" s="108"/>
    </row>
    <row r="323" spans="1:11">
      <c r="A323" s="108" t="s">
        <v>1036</v>
      </c>
      <c r="B323" s="108" t="s">
        <v>1037</v>
      </c>
      <c r="C323" s="108" t="s">
        <v>1036</v>
      </c>
      <c r="E323" s="108"/>
      <c r="G323">
        <v>37</v>
      </c>
      <c r="H323">
        <v>1</v>
      </c>
      <c r="I323">
        <v>1</v>
      </c>
      <c r="J323" s="108"/>
      <c r="K323" s="108"/>
    </row>
    <row r="324" spans="1:11">
      <c r="A324" s="108" t="s">
        <v>1038</v>
      </c>
      <c r="B324" s="108" t="s">
        <v>1039</v>
      </c>
      <c r="C324" s="108" t="s">
        <v>1038</v>
      </c>
      <c r="E324" s="108"/>
      <c r="G324">
        <v>1</v>
      </c>
      <c r="H324">
        <v>1</v>
      </c>
      <c r="I324">
        <v>1</v>
      </c>
      <c r="J324" s="108"/>
      <c r="K324" s="108"/>
    </row>
    <row r="325" spans="1:11">
      <c r="A325" s="108" t="s">
        <v>1040</v>
      </c>
      <c r="B325" s="108" t="s">
        <v>1041</v>
      </c>
      <c r="C325" s="108" t="s">
        <v>1040</v>
      </c>
      <c r="E325" s="108"/>
      <c r="G325">
        <v>1</v>
      </c>
      <c r="H325">
        <v>1</v>
      </c>
      <c r="I325">
        <v>1</v>
      </c>
      <c r="J325" s="108"/>
      <c r="K325" s="108"/>
    </row>
    <row r="326" spans="1:11">
      <c r="A326" s="108" t="s">
        <v>1042</v>
      </c>
      <c r="B326" s="108" t="s">
        <v>1043</v>
      </c>
      <c r="C326" s="108" t="s">
        <v>1042</v>
      </c>
      <c r="E326" s="108"/>
      <c r="G326">
        <v>5</v>
      </c>
      <c r="H326">
        <v>1</v>
      </c>
      <c r="I326">
        <v>1</v>
      </c>
      <c r="J326" s="108"/>
      <c r="K326" s="108"/>
    </row>
    <row r="327" spans="1:11">
      <c r="A327" s="108" t="s">
        <v>1044</v>
      </c>
      <c r="B327" s="108" t="s">
        <v>1045</v>
      </c>
      <c r="C327" s="108" t="s">
        <v>1044</v>
      </c>
      <c r="E327" s="108"/>
      <c r="G327">
        <v>2</v>
      </c>
      <c r="H327">
        <v>1</v>
      </c>
      <c r="I327">
        <v>1</v>
      </c>
      <c r="J327" s="108"/>
      <c r="K327" s="108"/>
    </row>
    <row r="328" spans="1:11">
      <c r="A328" s="108" t="s">
        <v>1046</v>
      </c>
      <c r="B328" s="108" t="s">
        <v>1047</v>
      </c>
      <c r="C328" s="108" t="s">
        <v>1046</v>
      </c>
      <c r="E328" s="108"/>
      <c r="G328">
        <v>17</v>
      </c>
      <c r="H328">
        <v>1</v>
      </c>
      <c r="I328">
        <v>1</v>
      </c>
      <c r="J328" s="108"/>
      <c r="K328" s="108"/>
    </row>
    <row r="329" spans="1:11">
      <c r="A329" s="108" t="s">
        <v>1048</v>
      </c>
      <c r="B329" s="108" t="s">
        <v>1049</v>
      </c>
      <c r="C329" s="108" t="s">
        <v>1048</v>
      </c>
      <c r="E329" s="108"/>
      <c r="G329">
        <v>1</v>
      </c>
      <c r="H329">
        <v>1</v>
      </c>
      <c r="I329">
        <v>1</v>
      </c>
      <c r="J329" s="108"/>
      <c r="K329" s="108"/>
    </row>
    <row r="330" spans="1:11">
      <c r="A330" s="108" t="s">
        <v>1050</v>
      </c>
      <c r="B330" s="108" t="s">
        <v>1051</v>
      </c>
      <c r="C330" s="108" t="s">
        <v>1050</v>
      </c>
      <c r="E330" s="108"/>
      <c r="G330">
        <v>2</v>
      </c>
      <c r="H330">
        <v>1</v>
      </c>
      <c r="I330">
        <v>1</v>
      </c>
      <c r="J330" s="108"/>
      <c r="K330" s="108"/>
    </row>
    <row r="331" spans="1:11">
      <c r="A331" s="108" t="s">
        <v>1052</v>
      </c>
      <c r="B331" s="108" t="s">
        <v>1053</v>
      </c>
      <c r="C331" s="108" t="s">
        <v>1052</v>
      </c>
      <c r="E331" s="108"/>
      <c r="G331">
        <v>0</v>
      </c>
      <c r="H331">
        <v>1</v>
      </c>
      <c r="I331">
        <v>1</v>
      </c>
      <c r="J331" s="108"/>
      <c r="K331" s="108" t="s">
        <v>492</v>
      </c>
    </row>
    <row r="332" spans="1:11">
      <c r="A332" s="108" t="s">
        <v>1054</v>
      </c>
      <c r="B332" s="108" t="s">
        <v>1055</v>
      </c>
      <c r="C332" s="108" t="s">
        <v>1054</v>
      </c>
      <c r="E332" s="108"/>
      <c r="G332">
        <v>1</v>
      </c>
      <c r="H332">
        <v>1</v>
      </c>
      <c r="I332">
        <v>1</v>
      </c>
      <c r="J332" s="108"/>
      <c r="K332" s="108"/>
    </row>
    <row r="333" spans="1:11">
      <c r="A333" s="108" t="s">
        <v>1056</v>
      </c>
      <c r="B333" s="108" t="s">
        <v>1057</v>
      </c>
      <c r="C333" s="108" t="s">
        <v>1056</v>
      </c>
      <c r="E333" s="108"/>
      <c r="G333">
        <v>33</v>
      </c>
      <c r="H333">
        <v>1</v>
      </c>
      <c r="I333">
        <v>1</v>
      </c>
      <c r="J333" s="108"/>
      <c r="K333" s="108"/>
    </row>
    <row r="334" spans="1:11">
      <c r="A334" s="108" t="s">
        <v>1058</v>
      </c>
      <c r="B334" s="108" t="s">
        <v>1059</v>
      </c>
      <c r="C334" s="108" t="s">
        <v>1058</v>
      </c>
      <c r="E334" s="108"/>
      <c r="G334">
        <v>6</v>
      </c>
      <c r="H334">
        <v>1</v>
      </c>
      <c r="I334">
        <v>1</v>
      </c>
      <c r="J334" s="108"/>
      <c r="K334" s="108"/>
    </row>
    <row r="335" spans="1:11">
      <c r="A335" s="108" t="s">
        <v>1060</v>
      </c>
      <c r="B335" s="108" t="s">
        <v>1061</v>
      </c>
      <c r="C335" s="108" t="s">
        <v>1060</v>
      </c>
      <c r="E335" s="108"/>
      <c r="G335">
        <v>11</v>
      </c>
      <c r="H335">
        <v>1</v>
      </c>
      <c r="I335">
        <v>1</v>
      </c>
      <c r="J335" s="108"/>
      <c r="K335" s="108"/>
    </row>
    <row r="336" spans="1:11">
      <c r="A336" s="108" t="s">
        <v>1062</v>
      </c>
      <c r="B336" s="108" t="s">
        <v>1063</v>
      </c>
      <c r="C336" s="108" t="s">
        <v>1062</v>
      </c>
      <c r="E336" s="108"/>
      <c r="G336">
        <v>4</v>
      </c>
      <c r="H336">
        <v>1</v>
      </c>
      <c r="I336">
        <v>1</v>
      </c>
      <c r="J336" s="108"/>
      <c r="K336" s="108"/>
    </row>
    <row r="337" spans="1:11">
      <c r="A337" s="108" t="s">
        <v>1064</v>
      </c>
      <c r="B337" s="108" t="s">
        <v>1065</v>
      </c>
      <c r="C337" s="108" t="s">
        <v>1064</v>
      </c>
      <c r="E337" s="108"/>
      <c r="G337">
        <v>4</v>
      </c>
      <c r="H337">
        <v>1</v>
      </c>
      <c r="I337">
        <v>1</v>
      </c>
      <c r="J337" s="108"/>
      <c r="K337" s="108"/>
    </row>
    <row r="338" spans="1:11">
      <c r="A338" s="108" t="s">
        <v>1066</v>
      </c>
      <c r="B338" s="108" t="s">
        <v>1067</v>
      </c>
      <c r="C338" s="108" t="s">
        <v>1066</v>
      </c>
      <c r="E338" s="108"/>
      <c r="G338">
        <v>11</v>
      </c>
      <c r="H338">
        <v>1</v>
      </c>
      <c r="I338">
        <v>1</v>
      </c>
      <c r="J338" s="108"/>
      <c r="K338" s="108"/>
    </row>
    <row r="339" spans="1:11">
      <c r="A339" s="108" t="s">
        <v>1068</v>
      </c>
      <c r="B339" s="108" t="s">
        <v>1069</v>
      </c>
      <c r="C339" s="108" t="s">
        <v>1068</v>
      </c>
      <c r="E339" s="108"/>
      <c r="G339">
        <v>5</v>
      </c>
      <c r="H339">
        <v>1</v>
      </c>
      <c r="I339">
        <v>1</v>
      </c>
      <c r="J339" s="108"/>
      <c r="K339" s="108"/>
    </row>
    <row r="340" spans="1:11">
      <c r="A340" s="108" t="s">
        <v>1070</v>
      </c>
      <c r="B340" s="108" t="s">
        <v>1071</v>
      </c>
      <c r="C340" s="108" t="s">
        <v>1070</v>
      </c>
      <c r="E340" s="108"/>
      <c r="G340">
        <v>1</v>
      </c>
      <c r="H340">
        <v>1</v>
      </c>
      <c r="I340">
        <v>1</v>
      </c>
      <c r="J340" s="108"/>
      <c r="K340" s="108"/>
    </row>
    <row r="341" spans="1:11">
      <c r="A341" s="108" t="s">
        <v>1072</v>
      </c>
      <c r="B341" s="108" t="s">
        <v>1073</v>
      </c>
      <c r="C341" s="108" t="s">
        <v>1072</v>
      </c>
      <c r="E341" s="108"/>
      <c r="G341">
        <v>3</v>
      </c>
      <c r="H341">
        <v>1</v>
      </c>
      <c r="I341">
        <v>1</v>
      </c>
      <c r="J341" s="108"/>
      <c r="K341" s="108"/>
    </row>
    <row r="342" spans="1:11">
      <c r="A342" s="108" t="s">
        <v>1074</v>
      </c>
      <c r="B342" s="108" t="s">
        <v>1075</v>
      </c>
      <c r="C342" s="108" t="s">
        <v>1074</v>
      </c>
      <c r="E342" s="108"/>
      <c r="G342">
        <v>6</v>
      </c>
      <c r="H342">
        <v>1</v>
      </c>
      <c r="I342">
        <v>1</v>
      </c>
      <c r="J342" s="108"/>
      <c r="K342" s="108"/>
    </row>
    <row r="343" spans="1:11">
      <c r="A343" s="108" t="s">
        <v>1076</v>
      </c>
      <c r="B343" s="108" t="s">
        <v>1077</v>
      </c>
      <c r="C343" s="108" t="s">
        <v>1076</v>
      </c>
      <c r="E343" s="108"/>
      <c r="G343">
        <v>6</v>
      </c>
      <c r="H343">
        <v>1</v>
      </c>
      <c r="I343">
        <v>1</v>
      </c>
      <c r="J343" s="108"/>
      <c r="K343" s="108"/>
    </row>
    <row r="344" spans="1:11">
      <c r="A344" s="108" t="s">
        <v>1078</v>
      </c>
      <c r="B344" s="108" t="s">
        <v>1079</v>
      </c>
      <c r="C344" s="108" t="s">
        <v>1078</v>
      </c>
      <c r="E344" s="108"/>
      <c r="G344">
        <v>1</v>
      </c>
      <c r="H344">
        <v>1</v>
      </c>
      <c r="I344">
        <v>1</v>
      </c>
      <c r="J344" s="108"/>
      <c r="K344" s="108"/>
    </row>
    <row r="345" spans="1:11">
      <c r="A345" s="108" t="s">
        <v>1080</v>
      </c>
      <c r="B345" s="108" t="s">
        <v>1081</v>
      </c>
      <c r="C345" s="108" t="s">
        <v>1080</v>
      </c>
      <c r="E345" s="108"/>
      <c r="G345">
        <v>4</v>
      </c>
      <c r="H345">
        <v>1</v>
      </c>
      <c r="I345">
        <v>1</v>
      </c>
      <c r="J345" s="108"/>
      <c r="K345" s="108"/>
    </row>
    <row r="346" spans="1:11">
      <c r="A346" s="108" t="s">
        <v>1082</v>
      </c>
      <c r="B346" s="108" t="s">
        <v>1083</v>
      </c>
      <c r="C346" s="108" t="s">
        <v>1082</v>
      </c>
      <c r="E346" s="108"/>
      <c r="G346">
        <v>3</v>
      </c>
      <c r="H346">
        <v>1</v>
      </c>
      <c r="I346">
        <v>1</v>
      </c>
      <c r="J346" s="108"/>
      <c r="K346" s="108"/>
    </row>
    <row r="347" spans="1:11">
      <c r="A347" s="108" t="s">
        <v>1084</v>
      </c>
      <c r="B347" s="108" t="s">
        <v>1085</v>
      </c>
      <c r="C347" s="108" t="s">
        <v>1084</v>
      </c>
      <c r="E347" s="108"/>
      <c r="G347">
        <v>2</v>
      </c>
      <c r="H347">
        <v>1</v>
      </c>
      <c r="I347">
        <v>1</v>
      </c>
      <c r="J347" s="108"/>
      <c r="K347" s="108"/>
    </row>
    <row r="348" spans="1:11">
      <c r="A348" s="108" t="s">
        <v>1086</v>
      </c>
      <c r="B348" s="108" t="s">
        <v>1087</v>
      </c>
      <c r="C348" s="108" t="s">
        <v>1086</v>
      </c>
      <c r="E348" s="108"/>
      <c r="G348">
        <v>10</v>
      </c>
      <c r="H348">
        <v>1</v>
      </c>
      <c r="I348">
        <v>1</v>
      </c>
      <c r="J348" s="108"/>
      <c r="K348" s="108"/>
    </row>
    <row r="349" spans="1:11">
      <c r="A349" s="108" t="s">
        <v>1088</v>
      </c>
      <c r="B349" s="108" t="s">
        <v>1089</v>
      </c>
      <c r="C349" s="108" t="s">
        <v>1088</v>
      </c>
      <c r="E349" s="108"/>
      <c r="G349">
        <v>4</v>
      </c>
      <c r="H349">
        <v>1</v>
      </c>
      <c r="I349">
        <v>1</v>
      </c>
      <c r="J349" s="108"/>
      <c r="K349" s="108"/>
    </row>
    <row r="350" spans="1:11">
      <c r="A350" s="108" t="s">
        <v>1090</v>
      </c>
      <c r="B350" s="108" t="s">
        <v>1091</v>
      </c>
      <c r="C350" s="108" t="s">
        <v>1090</v>
      </c>
      <c r="E350" s="108"/>
      <c r="G350">
        <v>5</v>
      </c>
      <c r="H350">
        <v>1</v>
      </c>
      <c r="I350">
        <v>1</v>
      </c>
      <c r="J350" s="108"/>
      <c r="K350" s="108"/>
    </row>
    <row r="351" spans="1:11">
      <c r="A351" s="108" t="s">
        <v>1092</v>
      </c>
      <c r="B351" s="108" t="s">
        <v>1093</v>
      </c>
      <c r="C351" s="108" t="s">
        <v>1092</v>
      </c>
      <c r="E351" s="108"/>
      <c r="G351">
        <v>2</v>
      </c>
      <c r="H351">
        <v>1</v>
      </c>
      <c r="I351">
        <v>1</v>
      </c>
      <c r="J351" s="108"/>
      <c r="K351" s="108"/>
    </row>
    <row r="352" spans="1:11">
      <c r="A352" s="108" t="s">
        <v>1094</v>
      </c>
      <c r="B352" s="108" t="s">
        <v>1095</v>
      </c>
      <c r="C352" s="108" t="s">
        <v>1094</v>
      </c>
      <c r="E352" s="108"/>
      <c r="G352">
        <v>40</v>
      </c>
      <c r="H352">
        <v>1</v>
      </c>
      <c r="I352">
        <v>1</v>
      </c>
      <c r="J352" s="108"/>
      <c r="K352" s="108"/>
    </row>
    <row r="353" spans="1:11">
      <c r="A353" s="108" t="s">
        <v>1096</v>
      </c>
      <c r="B353" s="108" t="s">
        <v>1097</v>
      </c>
      <c r="C353" s="108" t="s">
        <v>1096</v>
      </c>
      <c r="E353" s="108"/>
      <c r="G353">
        <v>47</v>
      </c>
      <c r="H353">
        <v>1</v>
      </c>
      <c r="I353">
        <v>1</v>
      </c>
      <c r="J353" s="108"/>
      <c r="K353" s="108"/>
    </row>
    <row r="354" spans="1:11">
      <c r="A354" s="108" t="s">
        <v>1098</v>
      </c>
      <c r="B354" s="108" t="s">
        <v>1099</v>
      </c>
      <c r="C354" s="108" t="s">
        <v>1098</v>
      </c>
      <c r="E354" s="108"/>
      <c r="G354">
        <v>13</v>
      </c>
      <c r="H354">
        <v>1</v>
      </c>
      <c r="I354">
        <v>1</v>
      </c>
      <c r="J354" s="108"/>
      <c r="K354" s="108"/>
    </row>
    <row r="355" spans="1:11">
      <c r="A355" s="108" t="s">
        <v>1100</v>
      </c>
      <c r="B355" s="108" t="s">
        <v>1101</v>
      </c>
      <c r="C355" s="108" t="s">
        <v>1100</v>
      </c>
      <c r="E355" s="108"/>
      <c r="G355">
        <v>3</v>
      </c>
      <c r="H355">
        <v>1</v>
      </c>
      <c r="I355">
        <v>1</v>
      </c>
      <c r="J355" s="108"/>
      <c r="K355" s="108"/>
    </row>
    <row r="356" spans="1:11">
      <c r="A356" s="108" t="s">
        <v>1102</v>
      </c>
      <c r="B356" s="108" t="s">
        <v>1103</v>
      </c>
      <c r="C356" s="108" t="s">
        <v>1102</v>
      </c>
      <c r="E356" s="108"/>
      <c r="G356">
        <v>2</v>
      </c>
      <c r="H356">
        <v>1</v>
      </c>
      <c r="I356">
        <v>1</v>
      </c>
      <c r="J356" s="108"/>
      <c r="K356" s="108"/>
    </row>
    <row r="357" spans="1:11">
      <c r="A357" s="108" t="s">
        <v>1104</v>
      </c>
      <c r="B357" s="108" t="s">
        <v>1105</v>
      </c>
      <c r="C357" s="108" t="s">
        <v>1104</v>
      </c>
      <c r="E357" s="108"/>
      <c r="G357">
        <v>39</v>
      </c>
      <c r="H357">
        <v>1</v>
      </c>
      <c r="I357">
        <v>1</v>
      </c>
      <c r="J357" s="108"/>
      <c r="K357" s="108"/>
    </row>
    <row r="358" spans="1:11">
      <c r="A358" s="108" t="s">
        <v>1106</v>
      </c>
      <c r="B358" s="108" t="s">
        <v>1107</v>
      </c>
      <c r="C358" s="108" t="s">
        <v>1106</v>
      </c>
      <c r="E358" s="108"/>
      <c r="G358">
        <v>0</v>
      </c>
      <c r="H358">
        <v>1</v>
      </c>
      <c r="I358">
        <v>1</v>
      </c>
      <c r="J358" s="108"/>
      <c r="K358" s="108" t="s">
        <v>492</v>
      </c>
    </row>
    <row r="359" spans="1:11">
      <c r="A359" s="108" t="s">
        <v>1108</v>
      </c>
      <c r="B359" s="108" t="s">
        <v>1109</v>
      </c>
      <c r="C359" s="108" t="s">
        <v>1108</v>
      </c>
      <c r="E359" s="108"/>
      <c r="G359">
        <v>11</v>
      </c>
      <c r="H359">
        <v>1</v>
      </c>
      <c r="I359">
        <v>1</v>
      </c>
      <c r="J359" s="108"/>
      <c r="K359" s="108"/>
    </row>
    <row r="360" spans="1:11">
      <c r="A360" s="108" t="s">
        <v>1110</v>
      </c>
      <c r="B360" s="108" t="s">
        <v>1111</v>
      </c>
      <c r="C360" s="108" t="s">
        <v>1110</v>
      </c>
      <c r="E360" s="108"/>
      <c r="G360">
        <v>33</v>
      </c>
      <c r="H360">
        <v>1</v>
      </c>
      <c r="I360">
        <v>1</v>
      </c>
      <c r="J360" s="108"/>
      <c r="K360" s="108"/>
    </row>
    <row r="361" spans="1:11">
      <c r="A361" s="108" t="s">
        <v>1112</v>
      </c>
      <c r="B361" s="108" t="s">
        <v>1113</v>
      </c>
      <c r="C361" s="108" t="s">
        <v>1112</v>
      </c>
      <c r="E361" s="108"/>
      <c r="G361">
        <v>6</v>
      </c>
      <c r="H361">
        <v>1</v>
      </c>
      <c r="I361">
        <v>1</v>
      </c>
      <c r="J361" s="108"/>
      <c r="K361" s="108"/>
    </row>
    <row r="362" spans="1:11">
      <c r="A362" s="108" t="s">
        <v>1114</v>
      </c>
      <c r="B362" s="108" t="s">
        <v>1115</v>
      </c>
      <c r="C362" s="108" t="s">
        <v>1114</v>
      </c>
      <c r="E362" s="108"/>
      <c r="G362">
        <v>63</v>
      </c>
      <c r="H362">
        <v>1</v>
      </c>
      <c r="I362">
        <v>1</v>
      </c>
      <c r="J362" s="108"/>
      <c r="K362" s="108"/>
    </row>
    <row r="363" spans="1:11">
      <c r="A363" s="108" t="s">
        <v>1116</v>
      </c>
      <c r="B363" s="108" t="s">
        <v>1117</v>
      </c>
      <c r="C363" s="108" t="s">
        <v>1116</v>
      </c>
      <c r="E363" s="108"/>
      <c r="G363">
        <v>83</v>
      </c>
      <c r="H363">
        <v>1</v>
      </c>
      <c r="I363">
        <v>1</v>
      </c>
      <c r="J363" s="108"/>
      <c r="K363" s="108"/>
    </row>
    <row r="364" spans="1:11">
      <c r="A364" s="108" t="s">
        <v>1118</v>
      </c>
      <c r="B364" s="108" t="s">
        <v>1119</v>
      </c>
      <c r="C364" s="108" t="s">
        <v>1118</v>
      </c>
      <c r="E364" s="108"/>
      <c r="G364">
        <v>1</v>
      </c>
      <c r="H364">
        <v>1</v>
      </c>
      <c r="I364">
        <v>1</v>
      </c>
      <c r="J364" s="108"/>
      <c r="K364" s="108"/>
    </row>
    <row r="365" spans="1:11">
      <c r="A365" s="108" t="s">
        <v>1120</v>
      </c>
      <c r="B365" s="108" t="s">
        <v>1121</v>
      </c>
      <c r="C365" s="108" t="s">
        <v>1120</v>
      </c>
      <c r="E365" s="108"/>
      <c r="G365">
        <v>1</v>
      </c>
      <c r="H365">
        <v>1</v>
      </c>
      <c r="I365">
        <v>1</v>
      </c>
      <c r="J365" s="108"/>
      <c r="K365" s="108"/>
    </row>
    <row r="366" spans="1:11">
      <c r="A366" s="108" t="s">
        <v>1122</v>
      </c>
      <c r="B366" s="108" t="s">
        <v>1123</v>
      </c>
      <c r="C366" s="108" t="s">
        <v>1122</v>
      </c>
      <c r="E366" s="108"/>
      <c r="G366">
        <v>13</v>
      </c>
      <c r="H366">
        <v>1</v>
      </c>
      <c r="I366">
        <v>1</v>
      </c>
      <c r="J366" s="108"/>
      <c r="K366" s="108"/>
    </row>
    <row r="367" spans="1:11">
      <c r="A367" s="108" t="s">
        <v>1124</v>
      </c>
      <c r="B367" s="108" t="s">
        <v>1125</v>
      </c>
      <c r="C367" s="108" t="s">
        <v>1124</v>
      </c>
      <c r="E367" s="108"/>
      <c r="G367">
        <v>5</v>
      </c>
      <c r="H367">
        <v>1</v>
      </c>
      <c r="I367">
        <v>1</v>
      </c>
      <c r="J367" s="108"/>
      <c r="K367" s="108"/>
    </row>
    <row r="368" spans="1:11">
      <c r="A368" s="108" t="s">
        <v>1126</v>
      </c>
      <c r="B368" s="108" t="s">
        <v>1127</v>
      </c>
      <c r="C368" s="108" t="s">
        <v>1126</v>
      </c>
      <c r="E368" s="108"/>
      <c r="G368">
        <v>1</v>
      </c>
      <c r="H368">
        <v>1</v>
      </c>
      <c r="I368">
        <v>1</v>
      </c>
      <c r="J368" s="108"/>
      <c r="K368" s="108"/>
    </row>
    <row r="369" spans="1:11">
      <c r="A369" s="108" t="s">
        <v>1128</v>
      </c>
      <c r="B369" s="108" t="s">
        <v>1129</v>
      </c>
      <c r="C369" s="108" t="s">
        <v>1128</v>
      </c>
      <c r="E369" s="108"/>
      <c r="G369">
        <v>0</v>
      </c>
      <c r="H369">
        <v>1</v>
      </c>
      <c r="I369">
        <v>1</v>
      </c>
      <c r="J369" s="108" t="s">
        <v>1130</v>
      </c>
      <c r="K369" s="108"/>
    </row>
    <row r="370" spans="1:11">
      <c r="A370" s="108" t="s">
        <v>1131</v>
      </c>
      <c r="B370" s="108" t="s">
        <v>1132</v>
      </c>
      <c r="C370" s="108" t="s">
        <v>1131</v>
      </c>
      <c r="E370" s="108"/>
      <c r="G370">
        <v>2</v>
      </c>
      <c r="H370">
        <v>1</v>
      </c>
      <c r="I370">
        <v>1</v>
      </c>
      <c r="J370" s="108"/>
      <c r="K370" s="108"/>
    </row>
    <row r="371" spans="1:11">
      <c r="A371" s="108" t="s">
        <v>1133</v>
      </c>
      <c r="B371" s="108" t="s">
        <v>1134</v>
      </c>
      <c r="C371" s="108" t="s">
        <v>1133</v>
      </c>
      <c r="E371" s="108"/>
      <c r="G371">
        <v>2</v>
      </c>
      <c r="H371">
        <v>1</v>
      </c>
      <c r="I371">
        <v>1</v>
      </c>
      <c r="J371" s="108"/>
      <c r="K371" s="108"/>
    </row>
    <row r="372" spans="1:11">
      <c r="A372" s="108" t="s">
        <v>1135</v>
      </c>
      <c r="B372" s="108" t="s">
        <v>1136</v>
      </c>
      <c r="C372" s="108" t="s">
        <v>1135</v>
      </c>
      <c r="E372" s="108"/>
      <c r="G372">
        <v>4</v>
      </c>
      <c r="H372">
        <v>1</v>
      </c>
      <c r="I372">
        <v>1</v>
      </c>
      <c r="J372" s="108"/>
      <c r="K372" s="108"/>
    </row>
    <row r="373" spans="1:11">
      <c r="A373" s="108" t="s">
        <v>1137</v>
      </c>
      <c r="B373" s="108" t="s">
        <v>1138</v>
      </c>
      <c r="C373" s="108" t="s">
        <v>1137</v>
      </c>
      <c r="E373" s="108"/>
      <c r="G373">
        <v>0</v>
      </c>
      <c r="H373">
        <v>1</v>
      </c>
      <c r="I373">
        <v>1</v>
      </c>
      <c r="J373" s="108"/>
      <c r="K373" s="108"/>
    </row>
    <row r="374" spans="1:11">
      <c r="A374" s="108" t="s">
        <v>1139</v>
      </c>
      <c r="B374" s="108" t="s">
        <v>1140</v>
      </c>
      <c r="C374" s="108" t="s">
        <v>1139</v>
      </c>
      <c r="E374" s="108"/>
      <c r="G374">
        <v>5</v>
      </c>
      <c r="H374">
        <v>1</v>
      </c>
      <c r="I374">
        <v>1</v>
      </c>
      <c r="J374" s="108"/>
      <c r="K374" s="108"/>
    </row>
    <row r="375" spans="1:11">
      <c r="A375" s="108" t="s">
        <v>1141</v>
      </c>
      <c r="B375" s="108" t="s">
        <v>1142</v>
      </c>
      <c r="C375" s="108" t="s">
        <v>1141</v>
      </c>
      <c r="E375" s="108"/>
      <c r="G375">
        <v>0</v>
      </c>
      <c r="H375">
        <v>1</v>
      </c>
      <c r="I375">
        <v>1</v>
      </c>
      <c r="J375" s="108"/>
      <c r="K375" s="108"/>
    </row>
    <row r="376" spans="1:11">
      <c r="A376" s="108" t="s">
        <v>1143</v>
      </c>
      <c r="B376" s="108" t="s">
        <v>1144</v>
      </c>
      <c r="C376" s="108" t="s">
        <v>1143</v>
      </c>
      <c r="E376" s="108"/>
      <c r="G376">
        <v>4</v>
      </c>
      <c r="H376">
        <v>1</v>
      </c>
      <c r="I376">
        <v>1</v>
      </c>
      <c r="J376" s="108"/>
      <c r="K376" s="108"/>
    </row>
    <row r="377" spans="1:11">
      <c r="A377" s="108" t="s">
        <v>1145</v>
      </c>
      <c r="B377" s="108" t="s">
        <v>1146</v>
      </c>
      <c r="C377" s="108" t="s">
        <v>1145</v>
      </c>
      <c r="E377" s="108"/>
      <c r="G377">
        <v>8</v>
      </c>
      <c r="H377">
        <v>1</v>
      </c>
      <c r="I377">
        <v>1</v>
      </c>
      <c r="J377" s="108"/>
      <c r="K377" s="108"/>
    </row>
    <row r="378" spans="1:11">
      <c r="A378" s="108" t="s">
        <v>1147</v>
      </c>
      <c r="B378" s="108" t="s">
        <v>1148</v>
      </c>
      <c r="C378" s="108" t="s">
        <v>1147</v>
      </c>
      <c r="E378" s="108"/>
      <c r="G378">
        <v>3</v>
      </c>
      <c r="H378">
        <v>1</v>
      </c>
      <c r="I378">
        <v>1</v>
      </c>
      <c r="J378" s="108"/>
      <c r="K378" s="108"/>
    </row>
    <row r="379" spans="1:11">
      <c r="A379" s="108" t="s">
        <v>1149</v>
      </c>
      <c r="B379" s="108" t="s">
        <v>1150</v>
      </c>
      <c r="C379" s="108" t="s">
        <v>1149</v>
      </c>
      <c r="E379" s="108"/>
      <c r="G379">
        <v>10</v>
      </c>
      <c r="H379">
        <v>1</v>
      </c>
      <c r="I379">
        <v>1</v>
      </c>
      <c r="J379" s="108"/>
      <c r="K379" s="108"/>
    </row>
    <row r="380" spans="1:11">
      <c r="A380" s="108" t="s">
        <v>1151</v>
      </c>
      <c r="B380" s="108" t="s">
        <v>1152</v>
      </c>
      <c r="C380" s="108" t="s">
        <v>1151</v>
      </c>
      <c r="E380" s="108"/>
      <c r="G380">
        <v>0</v>
      </c>
      <c r="H380">
        <v>1</v>
      </c>
      <c r="I380">
        <v>1</v>
      </c>
      <c r="J380" s="108"/>
      <c r="K380" s="108"/>
    </row>
    <row r="381" spans="1:11">
      <c r="A381" s="108" t="s">
        <v>1153</v>
      </c>
      <c r="B381" s="108" t="s">
        <v>1154</v>
      </c>
      <c r="C381" s="108" t="s">
        <v>1153</v>
      </c>
      <c r="E381" s="108"/>
      <c r="G381">
        <v>7</v>
      </c>
      <c r="H381">
        <v>1</v>
      </c>
      <c r="I381">
        <v>1</v>
      </c>
      <c r="J381" s="108"/>
      <c r="K381" s="108"/>
    </row>
    <row r="382" spans="1:11">
      <c r="A382" s="108" t="s">
        <v>1155</v>
      </c>
      <c r="B382" s="108" t="s">
        <v>1156</v>
      </c>
      <c r="C382" s="108" t="s">
        <v>1155</v>
      </c>
      <c r="E382" s="108"/>
      <c r="G382">
        <v>25</v>
      </c>
      <c r="H382">
        <v>1</v>
      </c>
      <c r="I382">
        <v>1</v>
      </c>
      <c r="J382" s="108"/>
      <c r="K382" s="108"/>
    </row>
    <row r="383" spans="1:11">
      <c r="A383" s="108" t="s">
        <v>1157</v>
      </c>
      <c r="B383" s="108" t="s">
        <v>1158</v>
      </c>
      <c r="C383" s="108" t="s">
        <v>1157</v>
      </c>
      <c r="E383" s="108"/>
      <c r="G383">
        <v>1</v>
      </c>
      <c r="H383">
        <v>1</v>
      </c>
      <c r="I383">
        <v>1</v>
      </c>
      <c r="J383" s="108"/>
      <c r="K383" s="108"/>
    </row>
    <row r="384" spans="1:11">
      <c r="A384" s="108" t="s">
        <v>1159</v>
      </c>
      <c r="B384" s="108" t="s">
        <v>1160</v>
      </c>
      <c r="C384" s="108" t="s">
        <v>1159</v>
      </c>
      <c r="E384" s="108"/>
      <c r="G384">
        <v>2</v>
      </c>
      <c r="H384">
        <v>1</v>
      </c>
      <c r="I384">
        <v>1</v>
      </c>
      <c r="J384" s="108"/>
      <c r="K384" s="108"/>
    </row>
    <row r="385" spans="1:11">
      <c r="A385" s="108" t="s">
        <v>1161</v>
      </c>
      <c r="B385" s="108" t="s">
        <v>1162</v>
      </c>
      <c r="C385" s="108" t="s">
        <v>1161</v>
      </c>
      <c r="E385" s="108"/>
      <c r="G385">
        <v>1</v>
      </c>
      <c r="H385">
        <v>1</v>
      </c>
      <c r="I385">
        <v>1</v>
      </c>
      <c r="J385" s="108"/>
      <c r="K385" s="108"/>
    </row>
    <row r="386" spans="1:11">
      <c r="A386" s="108" t="s">
        <v>1163</v>
      </c>
      <c r="B386" s="108" t="s">
        <v>1164</v>
      </c>
      <c r="C386" s="108" t="s">
        <v>1163</v>
      </c>
      <c r="E386" s="108"/>
      <c r="G386">
        <v>1</v>
      </c>
      <c r="H386">
        <v>1</v>
      </c>
      <c r="I386">
        <v>1</v>
      </c>
      <c r="J386" s="108"/>
      <c r="K386" s="108"/>
    </row>
    <row r="387" spans="1:11">
      <c r="A387" s="108" t="s">
        <v>1165</v>
      </c>
      <c r="B387" s="108" t="s">
        <v>1166</v>
      </c>
      <c r="C387" s="108" t="s">
        <v>1165</v>
      </c>
      <c r="E387" s="108"/>
      <c r="G387">
        <v>2</v>
      </c>
      <c r="H387">
        <v>1</v>
      </c>
      <c r="I387">
        <v>1</v>
      </c>
      <c r="J387" s="108"/>
      <c r="K387" s="108"/>
    </row>
    <row r="388" spans="1:11">
      <c r="A388" s="108" t="s">
        <v>1167</v>
      </c>
      <c r="B388" s="108" t="s">
        <v>1168</v>
      </c>
      <c r="C388" s="108" t="s">
        <v>1167</v>
      </c>
      <c r="E388" s="108"/>
      <c r="G388">
        <v>1</v>
      </c>
      <c r="H388">
        <v>1</v>
      </c>
      <c r="I388">
        <v>1</v>
      </c>
      <c r="J388" s="108"/>
      <c r="K388" s="108"/>
    </row>
    <row r="389" spans="1:11">
      <c r="A389" s="108" t="s">
        <v>1169</v>
      </c>
      <c r="B389" s="108" t="s">
        <v>1170</v>
      </c>
      <c r="C389" s="108" t="s">
        <v>1169</v>
      </c>
      <c r="E389" s="108"/>
      <c r="G389">
        <v>3</v>
      </c>
      <c r="H389">
        <v>1</v>
      </c>
      <c r="I389">
        <v>1</v>
      </c>
      <c r="J389" s="108"/>
      <c r="K389" s="108"/>
    </row>
    <row r="390" spans="1:11">
      <c r="A390" s="108" t="s">
        <v>1171</v>
      </c>
      <c r="B390" s="108" t="s">
        <v>1172</v>
      </c>
      <c r="C390" s="108" t="s">
        <v>1171</v>
      </c>
      <c r="E390" s="108"/>
      <c r="G390">
        <v>121</v>
      </c>
      <c r="H390">
        <v>1</v>
      </c>
      <c r="I390">
        <v>1</v>
      </c>
      <c r="J390" s="108"/>
      <c r="K390" s="108"/>
    </row>
    <row r="391" spans="1:11">
      <c r="A391" s="108" t="s">
        <v>1173</v>
      </c>
      <c r="B391" s="108" t="s">
        <v>1174</v>
      </c>
      <c r="C391" s="108" t="s">
        <v>1173</v>
      </c>
      <c r="E391" s="108"/>
      <c r="G391">
        <v>11</v>
      </c>
      <c r="H391">
        <v>1</v>
      </c>
      <c r="I391">
        <v>1</v>
      </c>
      <c r="J391" s="108"/>
      <c r="K391" s="108"/>
    </row>
    <row r="392" spans="1:11">
      <c r="A392" s="108" t="s">
        <v>1175</v>
      </c>
      <c r="B392" s="108" t="s">
        <v>1176</v>
      </c>
      <c r="C392" s="108" t="s">
        <v>1175</v>
      </c>
      <c r="E392" s="108"/>
      <c r="G392">
        <v>7</v>
      </c>
      <c r="H392">
        <v>1</v>
      </c>
      <c r="I392">
        <v>1</v>
      </c>
      <c r="J392" s="108"/>
      <c r="K392" s="108"/>
    </row>
    <row r="393" spans="1:11">
      <c r="A393" s="108" t="s">
        <v>1177</v>
      </c>
      <c r="B393" s="108" t="s">
        <v>1178</v>
      </c>
      <c r="C393" s="108" t="s">
        <v>1177</v>
      </c>
      <c r="E393" s="108"/>
      <c r="G393">
        <v>1</v>
      </c>
      <c r="H393">
        <v>1</v>
      </c>
      <c r="I393">
        <v>1</v>
      </c>
      <c r="J393" s="108"/>
      <c r="K393" s="108"/>
    </row>
    <row r="394" spans="1:11">
      <c r="A394" s="108" t="s">
        <v>1179</v>
      </c>
      <c r="B394" s="108" t="s">
        <v>1180</v>
      </c>
      <c r="C394" s="108" t="s">
        <v>1179</v>
      </c>
      <c r="E394" s="108"/>
      <c r="G394">
        <v>5</v>
      </c>
      <c r="H394">
        <v>1</v>
      </c>
      <c r="I394">
        <v>1</v>
      </c>
      <c r="J394" s="108"/>
      <c r="K394" s="108"/>
    </row>
    <row r="395" spans="1:11">
      <c r="A395" s="108" t="s">
        <v>1181</v>
      </c>
      <c r="B395" s="108" t="s">
        <v>1182</v>
      </c>
      <c r="C395" s="108" t="s">
        <v>1181</v>
      </c>
      <c r="E395" s="108"/>
      <c r="G395">
        <v>5</v>
      </c>
      <c r="H395">
        <v>1</v>
      </c>
      <c r="I395">
        <v>1</v>
      </c>
      <c r="J395" s="108"/>
      <c r="K395" s="108"/>
    </row>
    <row r="396" spans="1:11">
      <c r="A396" s="108" t="s">
        <v>1183</v>
      </c>
      <c r="B396" s="108" t="s">
        <v>1184</v>
      </c>
      <c r="C396" s="108" t="s">
        <v>1183</v>
      </c>
      <c r="E396" s="108"/>
      <c r="G396">
        <v>1</v>
      </c>
      <c r="H396">
        <v>1</v>
      </c>
      <c r="I396">
        <v>1</v>
      </c>
      <c r="J396" s="108"/>
      <c r="K396" s="108"/>
    </row>
    <row r="397" spans="1:11">
      <c r="A397" s="108" t="s">
        <v>1185</v>
      </c>
      <c r="B397" s="108" t="s">
        <v>1185</v>
      </c>
      <c r="C397" s="108" t="s">
        <v>1185</v>
      </c>
      <c r="E397" s="108"/>
      <c r="G397">
        <v>2</v>
      </c>
      <c r="H397">
        <v>1</v>
      </c>
      <c r="I397">
        <v>1</v>
      </c>
      <c r="J397" s="108"/>
      <c r="K397" s="108"/>
    </row>
    <row r="398" spans="1:11">
      <c r="A398" s="108" t="s">
        <v>1186</v>
      </c>
      <c r="B398" s="108" t="s">
        <v>1187</v>
      </c>
      <c r="C398" s="108" t="s">
        <v>1186</v>
      </c>
      <c r="E398" s="108"/>
      <c r="G398">
        <v>1</v>
      </c>
      <c r="H398">
        <v>1</v>
      </c>
      <c r="I398">
        <v>1</v>
      </c>
      <c r="J398" s="108"/>
      <c r="K398" s="108"/>
    </row>
    <row r="399" spans="1:11">
      <c r="A399" s="108" t="s">
        <v>1188</v>
      </c>
      <c r="B399" s="108" t="s">
        <v>1189</v>
      </c>
      <c r="C399" s="108" t="s">
        <v>1188</v>
      </c>
      <c r="E399" s="108"/>
      <c r="G399">
        <v>58</v>
      </c>
      <c r="H399">
        <v>1</v>
      </c>
      <c r="I399">
        <v>1</v>
      </c>
      <c r="J399" s="108"/>
      <c r="K399" s="108"/>
    </row>
    <row r="400" spans="1:11">
      <c r="A400" s="108" t="s">
        <v>1190</v>
      </c>
      <c r="B400" s="108" t="s">
        <v>1191</v>
      </c>
      <c r="C400" s="108" t="s">
        <v>1190</v>
      </c>
      <c r="E400" s="108"/>
      <c r="G400">
        <v>51</v>
      </c>
      <c r="H400">
        <v>1</v>
      </c>
      <c r="I400">
        <v>1</v>
      </c>
      <c r="J400" s="108"/>
      <c r="K400" s="108"/>
    </row>
    <row r="401" spans="1:11">
      <c r="A401" s="108" t="s">
        <v>1192</v>
      </c>
      <c r="B401" s="108" t="s">
        <v>1193</v>
      </c>
      <c r="C401" s="108" t="s">
        <v>1192</v>
      </c>
      <c r="E401" s="108"/>
      <c r="G401">
        <v>5</v>
      </c>
      <c r="H401">
        <v>1</v>
      </c>
      <c r="I401">
        <v>1</v>
      </c>
      <c r="J401" s="108"/>
      <c r="K401" s="108"/>
    </row>
    <row r="402" spans="1:11">
      <c r="A402" s="108" t="s">
        <v>1194</v>
      </c>
      <c r="B402" s="108" t="s">
        <v>1195</v>
      </c>
      <c r="C402" s="108" t="s">
        <v>1194</v>
      </c>
      <c r="E402" s="108"/>
      <c r="G402">
        <v>1</v>
      </c>
      <c r="H402">
        <v>1</v>
      </c>
      <c r="I402">
        <v>1</v>
      </c>
      <c r="J402" s="108"/>
      <c r="K402" s="108"/>
    </row>
    <row r="403" spans="1:11">
      <c r="A403" s="108" t="s">
        <v>1196</v>
      </c>
      <c r="B403" s="108" t="s">
        <v>1197</v>
      </c>
      <c r="C403" s="108" t="s">
        <v>1196</v>
      </c>
      <c r="E403" s="108"/>
      <c r="G403">
        <v>30</v>
      </c>
      <c r="H403">
        <v>1</v>
      </c>
      <c r="I403">
        <v>1</v>
      </c>
      <c r="J403" s="108"/>
      <c r="K403" s="108"/>
    </row>
    <row r="404" spans="1:11">
      <c r="A404" s="108" t="s">
        <v>1198</v>
      </c>
      <c r="B404" s="108" t="s">
        <v>1199</v>
      </c>
      <c r="C404" s="108" t="s">
        <v>1198</v>
      </c>
      <c r="E404" s="108"/>
      <c r="G404">
        <v>51</v>
      </c>
      <c r="H404">
        <v>1</v>
      </c>
      <c r="I404">
        <v>1</v>
      </c>
      <c r="J404" s="108"/>
      <c r="K404" s="108"/>
    </row>
    <row r="405" spans="1:11">
      <c r="A405" s="108" t="s">
        <v>1200</v>
      </c>
      <c r="B405" s="108" t="s">
        <v>1201</v>
      </c>
      <c r="C405" s="108" t="s">
        <v>1200</v>
      </c>
      <c r="E405" s="108"/>
      <c r="G405">
        <v>4</v>
      </c>
      <c r="H405">
        <v>1</v>
      </c>
      <c r="I405">
        <v>1</v>
      </c>
      <c r="J405" s="108"/>
      <c r="K405" s="108"/>
    </row>
    <row r="406" spans="1:11">
      <c r="A406" s="108" t="s">
        <v>1202</v>
      </c>
      <c r="B406" s="108" t="s">
        <v>1203</v>
      </c>
      <c r="C406" s="108" t="s">
        <v>1202</v>
      </c>
      <c r="E406" s="108"/>
      <c r="G406">
        <v>1</v>
      </c>
      <c r="H406">
        <v>1</v>
      </c>
      <c r="I406">
        <v>1</v>
      </c>
      <c r="J406" s="108"/>
      <c r="K406" s="108"/>
    </row>
    <row r="407" spans="1:11">
      <c r="A407" s="108" t="s">
        <v>1204</v>
      </c>
      <c r="B407" s="108" t="s">
        <v>1205</v>
      </c>
      <c r="C407" s="108" t="s">
        <v>1204</v>
      </c>
      <c r="E407" s="108"/>
      <c r="G407">
        <v>3</v>
      </c>
      <c r="H407">
        <v>1</v>
      </c>
      <c r="I407">
        <v>1</v>
      </c>
      <c r="J407" s="108"/>
      <c r="K407" s="108"/>
    </row>
    <row r="408" spans="1:11">
      <c r="A408" s="108" t="s">
        <v>1206</v>
      </c>
      <c r="B408" s="108" t="s">
        <v>1207</v>
      </c>
      <c r="C408" s="108" t="s">
        <v>1206</v>
      </c>
      <c r="E408" s="108"/>
      <c r="G408">
        <v>1</v>
      </c>
      <c r="H408">
        <v>1</v>
      </c>
      <c r="I408">
        <v>1</v>
      </c>
      <c r="J408" s="108"/>
      <c r="K408" s="108"/>
    </row>
    <row r="409" spans="1:11">
      <c r="A409" s="108" t="s">
        <v>1208</v>
      </c>
      <c r="B409" s="108" t="s">
        <v>1209</v>
      </c>
      <c r="C409" s="108" t="s">
        <v>1208</v>
      </c>
      <c r="E409" s="108"/>
      <c r="G409">
        <v>10</v>
      </c>
      <c r="H409">
        <v>1</v>
      </c>
      <c r="I409">
        <v>1</v>
      </c>
      <c r="J409" s="108"/>
      <c r="K409" s="108"/>
    </row>
    <row r="410" spans="1:11">
      <c r="A410" s="108" t="s">
        <v>1210</v>
      </c>
      <c r="B410" s="108" t="s">
        <v>1211</v>
      </c>
      <c r="C410" s="108" t="s">
        <v>1210</v>
      </c>
      <c r="E410" s="108"/>
      <c r="G410">
        <v>2</v>
      </c>
      <c r="H410">
        <v>1</v>
      </c>
      <c r="I410">
        <v>1</v>
      </c>
      <c r="J410" s="108"/>
      <c r="K410" s="108"/>
    </row>
    <row r="411" spans="1:11">
      <c r="A411" s="108" t="s">
        <v>1212</v>
      </c>
      <c r="B411" s="108" t="s">
        <v>1213</v>
      </c>
      <c r="C411" s="108" t="s">
        <v>1212</v>
      </c>
      <c r="E411" s="108"/>
      <c r="G411">
        <v>10</v>
      </c>
      <c r="H411">
        <v>1</v>
      </c>
      <c r="I411">
        <v>1</v>
      </c>
      <c r="J411" s="108"/>
      <c r="K411" s="108"/>
    </row>
    <row r="412" spans="1:11">
      <c r="A412" s="108" t="s">
        <v>1214</v>
      </c>
      <c r="B412" s="108" t="s">
        <v>1215</v>
      </c>
      <c r="C412" s="108" t="s">
        <v>1214</v>
      </c>
      <c r="E412" s="108"/>
      <c r="G412">
        <v>5</v>
      </c>
      <c r="H412">
        <v>1</v>
      </c>
      <c r="I412">
        <v>1</v>
      </c>
      <c r="J412" s="108"/>
      <c r="K412" s="108"/>
    </row>
    <row r="413" spans="1:11">
      <c r="A413" s="108" t="s">
        <v>1216</v>
      </c>
      <c r="B413" s="108" t="s">
        <v>1217</v>
      </c>
      <c r="C413" s="108" t="s">
        <v>1216</v>
      </c>
      <c r="E413" s="108"/>
      <c r="G413">
        <v>1</v>
      </c>
      <c r="H413">
        <v>1</v>
      </c>
      <c r="I413">
        <v>1</v>
      </c>
      <c r="J413" s="108"/>
      <c r="K413" s="108"/>
    </row>
    <row r="414" spans="1:11">
      <c r="A414" s="108" t="s">
        <v>1218</v>
      </c>
      <c r="B414" s="108" t="s">
        <v>1219</v>
      </c>
      <c r="C414" s="108" t="s">
        <v>1218</v>
      </c>
      <c r="E414" s="108"/>
      <c r="G414">
        <v>1</v>
      </c>
      <c r="H414">
        <v>1</v>
      </c>
      <c r="I414">
        <v>1</v>
      </c>
      <c r="J414" s="108"/>
      <c r="K414" s="108"/>
    </row>
    <row r="415" spans="1:11">
      <c r="A415" s="108" t="s">
        <v>1220</v>
      </c>
      <c r="B415" s="108" t="s">
        <v>1221</v>
      </c>
      <c r="C415" s="108" t="s">
        <v>1220</v>
      </c>
      <c r="E415" s="108"/>
      <c r="G415">
        <v>7</v>
      </c>
      <c r="H415">
        <v>1</v>
      </c>
      <c r="I415">
        <v>1</v>
      </c>
      <c r="J415" s="108"/>
      <c r="K415" s="108"/>
    </row>
    <row r="416" spans="1:11">
      <c r="A416" s="108" t="s">
        <v>1222</v>
      </c>
      <c r="B416" s="108" t="s">
        <v>1223</v>
      </c>
      <c r="C416" s="108" t="s">
        <v>1222</v>
      </c>
      <c r="E416" s="108"/>
      <c r="G416">
        <v>10</v>
      </c>
      <c r="H416">
        <v>1</v>
      </c>
      <c r="I416">
        <v>1</v>
      </c>
      <c r="J416" s="108"/>
      <c r="K416" s="108"/>
    </row>
    <row r="417" spans="1:11">
      <c r="A417" s="108" t="s">
        <v>1224</v>
      </c>
      <c r="B417" s="108" t="s">
        <v>1225</v>
      </c>
      <c r="C417" s="108" t="s">
        <v>1224</v>
      </c>
      <c r="E417" s="108"/>
      <c r="G417">
        <v>1</v>
      </c>
      <c r="H417">
        <v>1</v>
      </c>
      <c r="I417">
        <v>1</v>
      </c>
      <c r="J417" s="108"/>
      <c r="K417" s="108"/>
    </row>
    <row r="418" spans="1:11">
      <c r="A418" s="108" t="s">
        <v>1226</v>
      </c>
      <c r="B418" s="108" t="s">
        <v>1227</v>
      </c>
      <c r="C418" s="108" t="s">
        <v>1226</v>
      </c>
      <c r="E418" s="108"/>
      <c r="G418">
        <v>4</v>
      </c>
      <c r="H418">
        <v>1</v>
      </c>
      <c r="I418">
        <v>1</v>
      </c>
      <c r="J418" s="108"/>
      <c r="K418" s="108"/>
    </row>
    <row r="419" spans="1:11">
      <c r="A419" s="108" t="s">
        <v>1228</v>
      </c>
      <c r="B419" s="108" t="s">
        <v>1229</v>
      </c>
      <c r="C419" s="108" t="s">
        <v>1228</v>
      </c>
      <c r="E419" s="108"/>
      <c r="G419">
        <v>4</v>
      </c>
      <c r="H419">
        <v>1</v>
      </c>
      <c r="I419">
        <v>1</v>
      </c>
      <c r="J419" s="108"/>
      <c r="K419" s="108"/>
    </row>
    <row r="420" spans="1:11">
      <c r="A420" s="108" t="s">
        <v>1230</v>
      </c>
      <c r="B420" s="108" t="s">
        <v>1231</v>
      </c>
      <c r="C420" s="108" t="s">
        <v>1230</v>
      </c>
      <c r="E420" s="108"/>
      <c r="G420">
        <v>1</v>
      </c>
      <c r="H420">
        <v>1</v>
      </c>
      <c r="I420">
        <v>1</v>
      </c>
      <c r="J420" s="108"/>
      <c r="K420" s="108"/>
    </row>
    <row r="421" spans="1:11">
      <c r="A421" s="108" t="s">
        <v>1232</v>
      </c>
      <c r="B421" s="108" t="s">
        <v>1233</v>
      </c>
      <c r="C421" s="108" t="s">
        <v>1232</v>
      </c>
      <c r="E421" s="108"/>
      <c r="G421">
        <v>7</v>
      </c>
      <c r="H421">
        <v>1</v>
      </c>
      <c r="I421">
        <v>1</v>
      </c>
      <c r="J421" s="108"/>
      <c r="K421" s="108"/>
    </row>
    <row r="422" spans="1:11">
      <c r="A422" s="108" t="s">
        <v>1234</v>
      </c>
      <c r="B422" s="108" t="s">
        <v>1235</v>
      </c>
      <c r="C422" s="108" t="s">
        <v>1234</v>
      </c>
      <c r="E422" s="108"/>
      <c r="G422">
        <v>28</v>
      </c>
      <c r="H422">
        <v>1</v>
      </c>
      <c r="I422">
        <v>1</v>
      </c>
      <c r="J422" s="108"/>
      <c r="K422" s="108"/>
    </row>
    <row r="423" spans="1:11">
      <c r="A423" s="108" t="s">
        <v>1236</v>
      </c>
      <c r="B423" s="108" t="s">
        <v>1237</v>
      </c>
      <c r="C423" s="108" t="s">
        <v>1236</v>
      </c>
      <c r="E423" s="108"/>
      <c r="G423">
        <v>3</v>
      </c>
      <c r="H423">
        <v>1</v>
      </c>
      <c r="I423">
        <v>1</v>
      </c>
      <c r="J423" s="108"/>
      <c r="K423" s="108"/>
    </row>
    <row r="424" spans="1:11">
      <c r="A424" s="108" t="s">
        <v>1238</v>
      </c>
      <c r="B424" s="108" t="s">
        <v>1239</v>
      </c>
      <c r="C424" s="108" t="s">
        <v>1238</v>
      </c>
      <c r="E424" s="108"/>
      <c r="G424">
        <v>3</v>
      </c>
      <c r="H424">
        <v>1</v>
      </c>
      <c r="I424">
        <v>1</v>
      </c>
      <c r="J424" s="108"/>
      <c r="K424" s="108"/>
    </row>
    <row r="425" spans="1:11">
      <c r="A425" s="108" t="s">
        <v>1240</v>
      </c>
      <c r="B425" s="108" t="s">
        <v>1241</v>
      </c>
      <c r="C425" s="108" t="s">
        <v>1240</v>
      </c>
      <c r="E425" s="108"/>
      <c r="G425">
        <v>9</v>
      </c>
      <c r="H425">
        <v>1</v>
      </c>
      <c r="I425">
        <v>1</v>
      </c>
      <c r="J425" s="108"/>
      <c r="K425" s="108"/>
    </row>
    <row r="426" spans="1:11">
      <c r="A426" s="108" t="s">
        <v>1242</v>
      </c>
      <c r="B426" s="108" t="s">
        <v>1243</v>
      </c>
      <c r="C426" s="108" t="s">
        <v>1242</v>
      </c>
      <c r="E426" s="108"/>
      <c r="G426">
        <v>1</v>
      </c>
      <c r="H426">
        <v>1</v>
      </c>
      <c r="I426">
        <v>1</v>
      </c>
      <c r="J426" s="108"/>
      <c r="K426" s="108"/>
    </row>
    <row r="427" spans="1:11">
      <c r="A427" s="108" t="s">
        <v>1244</v>
      </c>
      <c r="B427" s="108" t="s">
        <v>1245</v>
      </c>
      <c r="C427" s="108" t="s">
        <v>1244</v>
      </c>
      <c r="E427" s="108"/>
      <c r="G427">
        <v>1</v>
      </c>
      <c r="H427">
        <v>1</v>
      </c>
      <c r="I427">
        <v>1</v>
      </c>
      <c r="J427" s="108"/>
      <c r="K427" s="108"/>
    </row>
    <row r="428" spans="1:11">
      <c r="A428" s="108" t="s">
        <v>1246</v>
      </c>
      <c r="B428" s="108" t="s">
        <v>1247</v>
      </c>
      <c r="C428" s="108" t="s">
        <v>1246</v>
      </c>
      <c r="E428" s="108"/>
      <c r="G428">
        <v>2</v>
      </c>
      <c r="H428">
        <v>1</v>
      </c>
      <c r="I428">
        <v>1</v>
      </c>
      <c r="J428" s="108"/>
      <c r="K428" s="108"/>
    </row>
    <row r="429" spans="1:11">
      <c r="A429" s="108" t="s">
        <v>1248</v>
      </c>
      <c r="B429" s="108" t="s">
        <v>1249</v>
      </c>
      <c r="C429" s="108" t="s">
        <v>1248</v>
      </c>
      <c r="E429" s="108"/>
      <c r="G429">
        <v>2</v>
      </c>
      <c r="H429">
        <v>1</v>
      </c>
      <c r="I429">
        <v>1</v>
      </c>
      <c r="J429" s="108"/>
      <c r="K429" s="108"/>
    </row>
    <row r="430" spans="1:11">
      <c r="A430" s="108" t="s">
        <v>1250</v>
      </c>
      <c r="B430" s="108" t="s">
        <v>1251</v>
      </c>
      <c r="C430" s="108" t="s">
        <v>1250</v>
      </c>
      <c r="E430" s="108"/>
      <c r="G430">
        <v>2</v>
      </c>
      <c r="H430">
        <v>1</v>
      </c>
      <c r="I430">
        <v>1</v>
      </c>
      <c r="J430" s="108"/>
      <c r="K430" s="108"/>
    </row>
    <row r="431" spans="1:11">
      <c r="A431" s="108" t="s">
        <v>1252</v>
      </c>
      <c r="B431" s="108" t="s">
        <v>1253</v>
      </c>
      <c r="C431" s="108" t="s">
        <v>1252</v>
      </c>
      <c r="E431" s="108"/>
      <c r="G431">
        <v>2</v>
      </c>
      <c r="H431">
        <v>1</v>
      </c>
      <c r="I431">
        <v>1</v>
      </c>
      <c r="J431" s="108"/>
      <c r="K431" s="108"/>
    </row>
    <row r="432" spans="1:11">
      <c r="A432" s="108" t="s">
        <v>1254</v>
      </c>
      <c r="B432" s="108" t="s">
        <v>1255</v>
      </c>
      <c r="C432" s="108" t="s">
        <v>1254</v>
      </c>
      <c r="E432" s="108"/>
      <c r="G432">
        <v>1</v>
      </c>
      <c r="H432">
        <v>1</v>
      </c>
      <c r="I432">
        <v>1</v>
      </c>
      <c r="J432" s="108"/>
      <c r="K432" s="108"/>
    </row>
    <row r="433" spans="1:11">
      <c r="A433" s="108" t="s">
        <v>1256</v>
      </c>
      <c r="B433" s="108" t="s">
        <v>1257</v>
      </c>
      <c r="C433" s="108" t="s">
        <v>1256</v>
      </c>
      <c r="E433" s="108"/>
      <c r="G433">
        <v>2</v>
      </c>
      <c r="H433">
        <v>1</v>
      </c>
      <c r="I433">
        <v>1</v>
      </c>
      <c r="J433" s="108"/>
      <c r="K433" s="108"/>
    </row>
    <row r="434" spans="1:11">
      <c r="A434" s="108" t="s">
        <v>1258</v>
      </c>
      <c r="B434" s="108" t="s">
        <v>1259</v>
      </c>
      <c r="C434" s="108" t="s">
        <v>1258</v>
      </c>
      <c r="E434" s="108"/>
      <c r="G434">
        <v>1</v>
      </c>
      <c r="H434">
        <v>1</v>
      </c>
      <c r="I434">
        <v>1</v>
      </c>
      <c r="J434" s="108"/>
      <c r="K434" s="108"/>
    </row>
    <row r="435" spans="1:11">
      <c r="A435" s="108" t="s">
        <v>1260</v>
      </c>
      <c r="B435" s="108" t="s">
        <v>1261</v>
      </c>
      <c r="C435" s="108" t="s">
        <v>1260</v>
      </c>
      <c r="E435" s="108"/>
      <c r="G435">
        <v>56</v>
      </c>
      <c r="H435">
        <v>1</v>
      </c>
      <c r="I435">
        <v>1</v>
      </c>
      <c r="J435" s="108"/>
      <c r="K435" s="108"/>
    </row>
    <row r="436" spans="1:11">
      <c r="A436" s="108" t="s">
        <v>1262</v>
      </c>
      <c r="B436" s="108" t="s">
        <v>1263</v>
      </c>
      <c r="C436" s="108" t="s">
        <v>1262</v>
      </c>
      <c r="E436" s="108"/>
      <c r="G436">
        <v>5</v>
      </c>
      <c r="H436">
        <v>1</v>
      </c>
      <c r="I436">
        <v>1</v>
      </c>
      <c r="J436" s="108"/>
      <c r="K436" s="108"/>
    </row>
    <row r="437" spans="1:11">
      <c r="A437" s="108" t="s">
        <v>1264</v>
      </c>
      <c r="B437" s="108" t="s">
        <v>1265</v>
      </c>
      <c r="C437" s="108" t="s">
        <v>1264</v>
      </c>
      <c r="E437" s="108"/>
      <c r="G437">
        <v>1</v>
      </c>
      <c r="H437">
        <v>1</v>
      </c>
      <c r="I437">
        <v>1</v>
      </c>
      <c r="J437" s="108"/>
      <c r="K437" s="108"/>
    </row>
    <row r="438" spans="1:11">
      <c r="A438" s="108" t="s">
        <v>1266</v>
      </c>
      <c r="B438" s="108" t="s">
        <v>1267</v>
      </c>
      <c r="C438" s="108" t="s">
        <v>1266</v>
      </c>
      <c r="E438" s="108"/>
      <c r="G438">
        <v>7</v>
      </c>
      <c r="H438">
        <v>1</v>
      </c>
      <c r="I438">
        <v>1</v>
      </c>
      <c r="J438" s="108"/>
      <c r="K438" s="108"/>
    </row>
    <row r="439" spans="1:11">
      <c r="A439" s="108" t="s">
        <v>1268</v>
      </c>
      <c r="B439" s="108" t="s">
        <v>1269</v>
      </c>
      <c r="C439" s="108" t="s">
        <v>1268</v>
      </c>
      <c r="E439" s="108"/>
      <c r="G439">
        <v>5</v>
      </c>
      <c r="H439">
        <v>1</v>
      </c>
      <c r="I439">
        <v>1</v>
      </c>
      <c r="J439" s="108"/>
      <c r="K439" s="108"/>
    </row>
    <row r="440" spans="1:11">
      <c r="A440" s="108" t="s">
        <v>1270</v>
      </c>
      <c r="B440" s="108" t="s">
        <v>1271</v>
      </c>
      <c r="C440" s="108" t="s">
        <v>1270</v>
      </c>
      <c r="E440" s="108"/>
      <c r="G440">
        <v>3</v>
      </c>
      <c r="H440">
        <v>1</v>
      </c>
      <c r="I440">
        <v>1</v>
      </c>
      <c r="J440" s="108"/>
      <c r="K440" s="108"/>
    </row>
    <row r="441" spans="1:11">
      <c r="A441" s="108" t="s">
        <v>1272</v>
      </c>
      <c r="B441" s="108" t="s">
        <v>1273</v>
      </c>
      <c r="C441" s="108" t="s">
        <v>1272</v>
      </c>
      <c r="E441" s="108"/>
      <c r="G441">
        <v>2</v>
      </c>
      <c r="H441">
        <v>1</v>
      </c>
      <c r="I441">
        <v>1</v>
      </c>
      <c r="J441" s="108"/>
      <c r="K441" s="108"/>
    </row>
    <row r="442" spans="1:11">
      <c r="A442" s="108" t="s">
        <v>1274</v>
      </c>
      <c r="B442" s="108" t="s">
        <v>1275</v>
      </c>
      <c r="C442" s="108" t="s">
        <v>1274</v>
      </c>
      <c r="E442" s="108"/>
      <c r="G442">
        <v>2</v>
      </c>
      <c r="H442">
        <v>1</v>
      </c>
      <c r="I442">
        <v>1</v>
      </c>
      <c r="J442" s="108"/>
      <c r="K442" s="108"/>
    </row>
    <row r="443" spans="1:11">
      <c r="A443" s="108" t="s">
        <v>1276</v>
      </c>
      <c r="B443" s="108" t="s">
        <v>1277</v>
      </c>
      <c r="C443" s="108" t="s">
        <v>1276</v>
      </c>
      <c r="E443" s="108"/>
      <c r="G443">
        <v>2</v>
      </c>
      <c r="H443">
        <v>1</v>
      </c>
      <c r="I443">
        <v>1</v>
      </c>
      <c r="J443" s="108"/>
      <c r="K443" s="108"/>
    </row>
    <row r="444" spans="1:11">
      <c r="A444" s="108" t="s">
        <v>1278</v>
      </c>
      <c r="B444" s="108" t="s">
        <v>1279</v>
      </c>
      <c r="C444" s="108" t="s">
        <v>1278</v>
      </c>
      <c r="E444" s="108"/>
      <c r="G444">
        <v>1</v>
      </c>
      <c r="H444">
        <v>1</v>
      </c>
      <c r="I444">
        <v>1</v>
      </c>
      <c r="J444" s="108"/>
      <c r="K444" s="108"/>
    </row>
    <row r="445" spans="1:11">
      <c r="A445" s="108" t="s">
        <v>1280</v>
      </c>
      <c r="B445" s="108" t="s">
        <v>1281</v>
      </c>
      <c r="C445" s="108" t="s">
        <v>1280</v>
      </c>
      <c r="E445" s="108"/>
      <c r="G445">
        <v>122</v>
      </c>
      <c r="H445">
        <v>1</v>
      </c>
      <c r="I445">
        <v>1</v>
      </c>
      <c r="J445" s="108"/>
      <c r="K445" s="108"/>
    </row>
    <row r="446" spans="1:11">
      <c r="A446" s="108" t="s">
        <v>1282</v>
      </c>
      <c r="B446" s="108" t="s">
        <v>1283</v>
      </c>
      <c r="C446" s="108" t="s">
        <v>1282</v>
      </c>
      <c r="E446" s="108"/>
      <c r="G446">
        <v>106</v>
      </c>
      <c r="H446">
        <v>1</v>
      </c>
      <c r="I446">
        <v>1</v>
      </c>
      <c r="J446" s="108"/>
      <c r="K446" s="108"/>
    </row>
    <row r="447" spans="1:11">
      <c r="A447" s="108" t="s">
        <v>1284</v>
      </c>
      <c r="B447" s="108" t="s">
        <v>1285</v>
      </c>
      <c r="C447" s="108" t="s">
        <v>1284</v>
      </c>
      <c r="E447" s="108"/>
      <c r="G447">
        <v>1</v>
      </c>
      <c r="H447">
        <v>1</v>
      </c>
      <c r="I447">
        <v>1</v>
      </c>
      <c r="J447" s="108"/>
      <c r="K447" s="108"/>
    </row>
    <row r="448" spans="1:11">
      <c r="A448" s="108" t="s">
        <v>1286</v>
      </c>
      <c r="B448" s="108" t="s">
        <v>1287</v>
      </c>
      <c r="C448" s="108" t="s">
        <v>1286</v>
      </c>
      <c r="E448" s="108"/>
      <c r="G448">
        <v>36</v>
      </c>
      <c r="H448">
        <v>1</v>
      </c>
      <c r="I448">
        <v>1</v>
      </c>
      <c r="J448" s="108"/>
      <c r="K448" s="108"/>
    </row>
    <row r="449" spans="1:12">
      <c r="A449" s="108" t="s">
        <v>1288</v>
      </c>
      <c r="B449" s="108" t="s">
        <v>1289</v>
      </c>
      <c r="C449" s="108" t="s">
        <v>1288</v>
      </c>
      <c r="E449" s="108"/>
      <c r="G449">
        <v>1</v>
      </c>
      <c r="H449">
        <v>1</v>
      </c>
      <c r="I449">
        <v>1</v>
      </c>
      <c r="J449" s="108"/>
      <c r="K449" s="108"/>
    </row>
    <row r="450" spans="1:12">
      <c r="A450" s="108" t="s">
        <v>1290</v>
      </c>
      <c r="B450" s="108" t="s">
        <v>1291</v>
      </c>
      <c r="C450" s="108" t="s">
        <v>1290</v>
      </c>
      <c r="E450" s="108"/>
      <c r="G450">
        <v>6</v>
      </c>
      <c r="H450">
        <v>1</v>
      </c>
      <c r="I450">
        <v>1</v>
      </c>
      <c r="J450" s="108"/>
      <c r="K450" s="108"/>
    </row>
    <row r="451" spans="1:12">
      <c r="A451" s="108" t="s">
        <v>1292</v>
      </c>
      <c r="B451" s="108" t="s">
        <v>1293</v>
      </c>
      <c r="C451" s="108" t="s">
        <v>1292</v>
      </c>
      <c r="E451" s="108"/>
      <c r="G451">
        <v>62</v>
      </c>
      <c r="H451">
        <v>1</v>
      </c>
      <c r="I451">
        <v>1</v>
      </c>
      <c r="J451" s="108"/>
      <c r="K451" s="108"/>
    </row>
    <row r="452" spans="1:12">
      <c r="A452" s="108" t="s">
        <v>1294</v>
      </c>
      <c r="B452" s="108" t="s">
        <v>1295</v>
      </c>
      <c r="C452" s="108" t="s">
        <v>1294</v>
      </c>
      <c r="E452" s="108"/>
      <c r="G452">
        <v>27</v>
      </c>
      <c r="H452">
        <v>1</v>
      </c>
      <c r="I452">
        <v>1</v>
      </c>
      <c r="J452" s="108"/>
      <c r="K452" s="108"/>
    </row>
    <row r="453" spans="1:12">
      <c r="A453" s="108" t="s">
        <v>1296</v>
      </c>
      <c r="B453" s="108" t="s">
        <v>1297</v>
      </c>
      <c r="C453" s="108" t="s">
        <v>1296</v>
      </c>
      <c r="E453" s="108"/>
      <c r="G453">
        <v>6</v>
      </c>
      <c r="H453">
        <v>1</v>
      </c>
      <c r="I453">
        <v>1</v>
      </c>
      <c r="J453" s="108"/>
      <c r="K453" s="108"/>
    </row>
    <row r="454" spans="1:12">
      <c r="A454" s="108" t="s">
        <v>1298</v>
      </c>
      <c r="B454" s="108" t="s">
        <v>1299</v>
      </c>
      <c r="C454" s="108" t="s">
        <v>1298</v>
      </c>
      <c r="E454" s="108"/>
      <c r="G454">
        <v>2</v>
      </c>
      <c r="H454">
        <v>1</v>
      </c>
      <c r="I454">
        <v>1</v>
      </c>
      <c r="J454" s="108"/>
      <c r="K454" s="108"/>
    </row>
    <row r="455" spans="1:12">
      <c r="A455" s="108" t="s">
        <v>1300</v>
      </c>
      <c r="B455" s="108" t="s">
        <v>1301</v>
      </c>
      <c r="C455" s="108" t="s">
        <v>1300</v>
      </c>
      <c r="E455" s="108"/>
      <c r="G455">
        <v>1</v>
      </c>
      <c r="H455">
        <v>1</v>
      </c>
      <c r="I455">
        <v>1</v>
      </c>
      <c r="J455" s="108"/>
      <c r="K455" s="108"/>
    </row>
    <row r="456" spans="1:12">
      <c r="A456" s="108" t="s">
        <v>1302</v>
      </c>
      <c r="B456" s="108" t="s">
        <v>1303</v>
      </c>
      <c r="C456" s="108" t="s">
        <v>1302</v>
      </c>
      <c r="E456" s="108"/>
      <c r="G456">
        <v>1</v>
      </c>
      <c r="H456">
        <v>1</v>
      </c>
      <c r="I456">
        <v>1</v>
      </c>
      <c r="J456" s="108"/>
      <c r="K456" s="108"/>
    </row>
    <row r="457" spans="1:12">
      <c r="A457" s="108" t="s">
        <v>1304</v>
      </c>
      <c r="B457" s="108" t="s">
        <v>1305</v>
      </c>
      <c r="C457" s="108" t="s">
        <v>1304</v>
      </c>
      <c r="E457" s="108"/>
      <c r="G457">
        <v>2</v>
      </c>
      <c r="H457">
        <v>1</v>
      </c>
      <c r="I457">
        <v>1</v>
      </c>
      <c r="J457" s="108"/>
      <c r="K457" s="108"/>
    </row>
    <row r="458" spans="1:12">
      <c r="A458" s="108" t="s">
        <v>1306</v>
      </c>
      <c r="B458" s="108" t="s">
        <v>1307</v>
      </c>
      <c r="C458" s="108" t="s">
        <v>1306</v>
      </c>
      <c r="E458" s="108"/>
      <c r="G458">
        <v>5</v>
      </c>
      <c r="H458">
        <v>1</v>
      </c>
      <c r="I458">
        <v>1</v>
      </c>
      <c r="J458" s="108"/>
      <c r="K458" s="108"/>
    </row>
    <row r="459" spans="1:12">
      <c r="A459" s="108" t="s">
        <v>1308</v>
      </c>
      <c r="B459" s="108" t="s">
        <v>1309</v>
      </c>
      <c r="C459" s="108" t="s">
        <v>1308</v>
      </c>
      <c r="E459" s="108"/>
      <c r="G459">
        <v>2</v>
      </c>
      <c r="H459">
        <v>1</v>
      </c>
      <c r="I459">
        <v>1</v>
      </c>
      <c r="J459" s="108"/>
      <c r="K459" s="108"/>
    </row>
    <row r="460" spans="1:12">
      <c r="A460" s="108" t="s">
        <v>1310</v>
      </c>
      <c r="B460" s="108" t="s">
        <v>1311</v>
      </c>
      <c r="C460" s="108" t="s">
        <v>1310</v>
      </c>
      <c r="E460" s="108"/>
      <c r="G460">
        <v>2</v>
      </c>
      <c r="H460">
        <v>1</v>
      </c>
      <c r="I460">
        <v>1</v>
      </c>
      <c r="J460" s="108"/>
      <c r="K460" s="108"/>
    </row>
    <row r="461" spans="1:12">
      <c r="A461" s="108" t="s">
        <v>1312</v>
      </c>
      <c r="B461" s="108" t="s">
        <v>1313</v>
      </c>
      <c r="C461" s="108" t="s">
        <v>1312</v>
      </c>
      <c r="E461" s="108"/>
      <c r="G461">
        <v>3</v>
      </c>
      <c r="H461">
        <v>1</v>
      </c>
      <c r="I461">
        <v>1</v>
      </c>
      <c r="J461" s="108"/>
      <c r="K461" s="108"/>
    </row>
    <row r="462" spans="1:12">
      <c r="A462" s="108" t="s">
        <v>1314</v>
      </c>
      <c r="B462" s="108" t="s">
        <v>1315</v>
      </c>
      <c r="C462" s="108" t="s">
        <v>1314</v>
      </c>
      <c r="E462" s="108"/>
      <c r="G462">
        <v>2</v>
      </c>
      <c r="H462">
        <v>1</v>
      </c>
      <c r="I462">
        <v>1</v>
      </c>
      <c r="J462" s="108"/>
      <c r="K462" s="108"/>
    </row>
    <row r="463" spans="1:12">
      <c r="A463" s="108" t="s">
        <v>1316</v>
      </c>
      <c r="B463" s="108" t="s">
        <v>1317</v>
      </c>
      <c r="C463" s="108" t="s">
        <v>1316</v>
      </c>
      <c r="E463" s="108"/>
      <c r="G463">
        <v>6</v>
      </c>
      <c r="H463">
        <v>1</v>
      </c>
      <c r="I463">
        <v>1</v>
      </c>
      <c r="J463" s="108"/>
      <c r="K463" s="108"/>
    </row>
    <row r="464" spans="1:12">
      <c r="A464" s="108" t="s">
        <v>1318</v>
      </c>
      <c r="B464" s="108" t="s">
        <v>1319</v>
      </c>
      <c r="C464" s="108" t="s">
        <v>1318</v>
      </c>
      <c r="E464" s="108"/>
      <c r="G464">
        <v>0</v>
      </c>
      <c r="H464">
        <v>1</v>
      </c>
      <c r="I464">
        <v>1</v>
      </c>
      <c r="J464" s="108" t="s">
        <v>1130</v>
      </c>
      <c r="K464" s="108"/>
      <c r="L464" t="s">
        <v>492</v>
      </c>
    </row>
    <row r="465" spans="1:11">
      <c r="A465" s="108" t="s">
        <v>1320</v>
      </c>
      <c r="B465" s="108" t="s">
        <v>1321</v>
      </c>
      <c r="C465" s="108" t="s">
        <v>1320</v>
      </c>
      <c r="E465" s="108"/>
      <c r="G465">
        <v>109</v>
      </c>
      <c r="H465">
        <v>1</v>
      </c>
      <c r="I465">
        <v>1</v>
      </c>
      <c r="J465" s="108"/>
      <c r="K465" s="108"/>
    </row>
    <row r="466" spans="1:11">
      <c r="A466" s="108" t="s">
        <v>1322</v>
      </c>
      <c r="B466" s="108" t="s">
        <v>1323</v>
      </c>
      <c r="C466" s="108" t="s">
        <v>1322</v>
      </c>
      <c r="E466" s="108"/>
      <c r="G466">
        <v>0</v>
      </c>
      <c r="H466">
        <v>1</v>
      </c>
      <c r="I466">
        <v>1</v>
      </c>
      <c r="J466" s="108" t="s">
        <v>373</v>
      </c>
      <c r="K466" s="108"/>
    </row>
    <row r="467" spans="1:11">
      <c r="A467" s="108" t="s">
        <v>1324</v>
      </c>
      <c r="B467" s="108" t="s">
        <v>1325</v>
      </c>
      <c r="C467" s="108" t="s">
        <v>1324</v>
      </c>
      <c r="E467" s="108"/>
      <c r="G467">
        <v>1</v>
      </c>
      <c r="H467">
        <v>1</v>
      </c>
      <c r="I467">
        <v>1</v>
      </c>
      <c r="J467" s="108"/>
      <c r="K467" s="108"/>
    </row>
    <row r="468" spans="1:11">
      <c r="A468" s="108" t="s">
        <v>1326</v>
      </c>
      <c r="B468" s="108" t="s">
        <v>1327</v>
      </c>
      <c r="C468" s="108" t="s">
        <v>1326</v>
      </c>
      <c r="E468" s="108"/>
      <c r="G468">
        <v>1</v>
      </c>
      <c r="H468">
        <v>1</v>
      </c>
      <c r="I468">
        <v>1</v>
      </c>
      <c r="J468" s="108"/>
      <c r="K468" s="108"/>
    </row>
    <row r="469" spans="1:11">
      <c r="A469" s="108" t="s">
        <v>1328</v>
      </c>
      <c r="B469" s="108" t="s">
        <v>1329</v>
      </c>
      <c r="C469" s="108" t="s">
        <v>1328</v>
      </c>
      <c r="E469" s="108"/>
      <c r="G469">
        <v>10</v>
      </c>
      <c r="H469">
        <v>1</v>
      </c>
      <c r="I469">
        <v>1</v>
      </c>
      <c r="J469" s="108"/>
      <c r="K469" s="108"/>
    </row>
    <row r="470" spans="1:11">
      <c r="A470" s="108" t="s">
        <v>1330</v>
      </c>
      <c r="B470" s="108" t="s">
        <v>1331</v>
      </c>
      <c r="C470" s="108" t="s">
        <v>1330</v>
      </c>
      <c r="E470" s="108"/>
      <c r="G470">
        <v>24</v>
      </c>
      <c r="H470">
        <v>1</v>
      </c>
      <c r="I470">
        <v>1</v>
      </c>
      <c r="J470" s="108"/>
      <c r="K470" s="108"/>
    </row>
    <row r="471" spans="1:11">
      <c r="A471" s="108" t="s">
        <v>1332</v>
      </c>
      <c r="B471" s="108" t="s">
        <v>1333</v>
      </c>
      <c r="C471" s="108" t="s">
        <v>1332</v>
      </c>
      <c r="E471" s="108"/>
      <c r="G471">
        <v>7</v>
      </c>
      <c r="H471">
        <v>1</v>
      </c>
      <c r="I471">
        <v>1</v>
      </c>
      <c r="J471" s="108"/>
      <c r="K471" s="108"/>
    </row>
    <row r="472" spans="1:11">
      <c r="A472" s="108" t="s">
        <v>1334</v>
      </c>
      <c r="B472" s="108" t="s">
        <v>1335</v>
      </c>
      <c r="C472" s="108" t="s">
        <v>1334</v>
      </c>
      <c r="E472" s="108"/>
      <c r="G472">
        <v>17</v>
      </c>
      <c r="H472">
        <v>1</v>
      </c>
      <c r="I472">
        <v>1</v>
      </c>
      <c r="J472" s="108"/>
      <c r="K472" s="108"/>
    </row>
    <row r="473" spans="1:11">
      <c r="A473" s="108" t="s">
        <v>1336</v>
      </c>
      <c r="B473" s="108" t="s">
        <v>1337</v>
      </c>
      <c r="C473" s="108" t="s">
        <v>1336</v>
      </c>
      <c r="E473" s="108"/>
      <c r="G473">
        <v>4</v>
      </c>
      <c r="H473">
        <v>1</v>
      </c>
      <c r="I473">
        <v>1</v>
      </c>
      <c r="J473" s="108"/>
      <c r="K473" s="108"/>
    </row>
    <row r="474" spans="1:11">
      <c r="A474" s="108" t="s">
        <v>1338</v>
      </c>
      <c r="B474" s="108" t="s">
        <v>1339</v>
      </c>
      <c r="C474" s="108" t="s">
        <v>1338</v>
      </c>
      <c r="E474" s="108"/>
      <c r="G474">
        <v>2</v>
      </c>
      <c r="H474">
        <v>1</v>
      </c>
      <c r="I474">
        <v>1</v>
      </c>
      <c r="J474" s="108"/>
      <c r="K474" s="108"/>
    </row>
    <row r="475" spans="1:11">
      <c r="A475" s="108" t="s">
        <v>1340</v>
      </c>
      <c r="B475" s="108" t="s">
        <v>1341</v>
      </c>
      <c r="C475" s="108" t="s">
        <v>1340</v>
      </c>
      <c r="E475" s="108"/>
      <c r="G475">
        <v>7</v>
      </c>
      <c r="H475">
        <v>1</v>
      </c>
      <c r="I475">
        <v>1</v>
      </c>
      <c r="J475" s="108"/>
      <c r="K475" s="108"/>
    </row>
    <row r="476" spans="1:11">
      <c r="A476" s="108" t="s">
        <v>1342</v>
      </c>
      <c r="B476" s="108" t="s">
        <v>1343</v>
      </c>
      <c r="C476" s="108" t="s">
        <v>1342</v>
      </c>
      <c r="E476" s="108"/>
      <c r="G476">
        <v>26</v>
      </c>
      <c r="H476">
        <v>1</v>
      </c>
      <c r="I476">
        <v>1</v>
      </c>
      <c r="J476" s="108"/>
      <c r="K476" s="108"/>
    </row>
    <row r="477" spans="1:11">
      <c r="A477" s="108" t="s">
        <v>1344</v>
      </c>
      <c r="B477" s="108" t="s">
        <v>1345</v>
      </c>
      <c r="C477" s="108" t="s">
        <v>1344</v>
      </c>
      <c r="E477" s="108"/>
      <c r="G477">
        <v>124</v>
      </c>
      <c r="H477">
        <v>1</v>
      </c>
      <c r="I477">
        <v>1</v>
      </c>
      <c r="J477" s="108"/>
      <c r="K477" s="108"/>
    </row>
    <row r="478" spans="1:11">
      <c r="A478" s="108" t="s">
        <v>1346</v>
      </c>
      <c r="B478" s="108" t="s">
        <v>1347</v>
      </c>
      <c r="C478" s="108" t="s">
        <v>1346</v>
      </c>
      <c r="E478" s="108"/>
      <c r="G478">
        <v>17</v>
      </c>
      <c r="H478">
        <v>1</v>
      </c>
      <c r="I478">
        <v>1</v>
      </c>
      <c r="J478" s="108"/>
      <c r="K478" s="108"/>
    </row>
    <row r="479" spans="1:11">
      <c r="A479" s="108" t="s">
        <v>1348</v>
      </c>
      <c r="B479" s="108" t="s">
        <v>1349</v>
      </c>
      <c r="C479" s="108" t="s">
        <v>1348</v>
      </c>
      <c r="E479" s="108"/>
      <c r="G479">
        <v>3</v>
      </c>
      <c r="H479">
        <v>1</v>
      </c>
      <c r="I479">
        <v>1</v>
      </c>
      <c r="J479" s="108"/>
      <c r="K479" s="108"/>
    </row>
    <row r="480" spans="1:11">
      <c r="A480" s="108" t="s">
        <v>1350</v>
      </c>
      <c r="B480" s="108" t="s">
        <v>1351</v>
      </c>
      <c r="C480" s="108" t="s">
        <v>1350</v>
      </c>
      <c r="E480" s="108"/>
      <c r="G480">
        <v>3</v>
      </c>
      <c r="H480">
        <v>1</v>
      </c>
      <c r="I480">
        <v>1</v>
      </c>
      <c r="J480" s="108"/>
      <c r="K480" s="108"/>
    </row>
    <row r="481" spans="1:11">
      <c r="A481" s="108" t="s">
        <v>1352</v>
      </c>
      <c r="B481" s="108" t="s">
        <v>1353</v>
      </c>
      <c r="C481" s="108" t="s">
        <v>1352</v>
      </c>
      <c r="E481" s="108"/>
      <c r="G481">
        <v>4</v>
      </c>
      <c r="H481">
        <v>1</v>
      </c>
      <c r="I481">
        <v>1</v>
      </c>
      <c r="J481" s="108"/>
      <c r="K481" s="108"/>
    </row>
    <row r="482" spans="1:11">
      <c r="A482" s="108" t="s">
        <v>1354</v>
      </c>
      <c r="B482" s="108" t="s">
        <v>1355</v>
      </c>
      <c r="C482" s="108" t="s">
        <v>1354</v>
      </c>
      <c r="E482" s="108"/>
      <c r="G482">
        <v>1</v>
      </c>
      <c r="H482">
        <v>1</v>
      </c>
      <c r="I482">
        <v>1</v>
      </c>
      <c r="J482" s="108"/>
      <c r="K482" s="108"/>
    </row>
    <row r="483" spans="1:11">
      <c r="A483" s="108" t="s">
        <v>1356</v>
      </c>
      <c r="B483" s="108" t="s">
        <v>1357</v>
      </c>
      <c r="C483" s="108" t="s">
        <v>1356</v>
      </c>
      <c r="E483" s="108"/>
      <c r="G483">
        <v>1</v>
      </c>
      <c r="H483">
        <v>1</v>
      </c>
      <c r="I483">
        <v>1</v>
      </c>
      <c r="J483" s="108"/>
      <c r="K483" s="108"/>
    </row>
    <row r="484" spans="1:11">
      <c r="A484" s="108" t="s">
        <v>1358</v>
      </c>
      <c r="B484" s="108" t="s">
        <v>1359</v>
      </c>
      <c r="C484" s="108" t="s">
        <v>1358</v>
      </c>
      <c r="E484" s="108"/>
      <c r="G484">
        <v>5</v>
      </c>
      <c r="H484">
        <v>1</v>
      </c>
      <c r="I484">
        <v>1</v>
      </c>
      <c r="J484" s="108"/>
      <c r="K484" s="108"/>
    </row>
    <row r="485" spans="1:11">
      <c r="A485" s="108" t="s">
        <v>1360</v>
      </c>
      <c r="B485" s="108" t="s">
        <v>1361</v>
      </c>
      <c r="C485" s="108" t="s">
        <v>1360</v>
      </c>
      <c r="E485" s="108"/>
      <c r="G485">
        <v>1</v>
      </c>
      <c r="H485">
        <v>1</v>
      </c>
      <c r="I485">
        <v>1</v>
      </c>
      <c r="J485" s="108"/>
      <c r="K485" s="108"/>
    </row>
    <row r="486" spans="1:11">
      <c r="A486" s="108" t="s">
        <v>1362</v>
      </c>
      <c r="B486" s="108" t="s">
        <v>1363</v>
      </c>
      <c r="C486" s="108" t="s">
        <v>1362</v>
      </c>
      <c r="E486" s="108"/>
      <c r="G486">
        <v>8</v>
      </c>
      <c r="H486">
        <v>1</v>
      </c>
      <c r="I486">
        <v>1</v>
      </c>
      <c r="J486" s="108"/>
      <c r="K486" s="108"/>
    </row>
    <row r="487" spans="1:11">
      <c r="A487" s="108" t="s">
        <v>1364</v>
      </c>
      <c r="B487" s="108" t="s">
        <v>1365</v>
      </c>
      <c r="C487" s="108" t="s">
        <v>1364</v>
      </c>
      <c r="E487" s="108"/>
      <c r="G487">
        <v>16</v>
      </c>
      <c r="H487">
        <v>1</v>
      </c>
      <c r="I487">
        <v>1</v>
      </c>
      <c r="J487" s="108"/>
      <c r="K487" s="108"/>
    </row>
    <row r="488" spans="1:11">
      <c r="A488" s="108" t="s">
        <v>1366</v>
      </c>
      <c r="B488" s="108" t="s">
        <v>1367</v>
      </c>
      <c r="C488" s="108" t="s">
        <v>1366</v>
      </c>
      <c r="E488" s="108"/>
      <c r="G488">
        <v>13</v>
      </c>
      <c r="H488">
        <v>1</v>
      </c>
      <c r="I488">
        <v>1</v>
      </c>
      <c r="J488" s="108"/>
      <c r="K488" s="108"/>
    </row>
    <row r="489" spans="1:11">
      <c r="A489" s="108" t="s">
        <v>1368</v>
      </c>
      <c r="B489" s="108" t="s">
        <v>1369</v>
      </c>
      <c r="C489" s="108" t="s">
        <v>1368</v>
      </c>
      <c r="E489" s="108"/>
      <c r="G489">
        <v>56</v>
      </c>
      <c r="H489">
        <v>1</v>
      </c>
      <c r="I489">
        <v>1</v>
      </c>
      <c r="J489" s="108"/>
      <c r="K489" s="108"/>
    </row>
    <row r="490" spans="1:11">
      <c r="A490" s="108" t="s">
        <v>1370</v>
      </c>
      <c r="B490" s="108" t="s">
        <v>1371</v>
      </c>
      <c r="C490" s="108" t="s">
        <v>1370</v>
      </c>
      <c r="E490" s="108"/>
      <c r="G490">
        <v>2</v>
      </c>
      <c r="H490">
        <v>1</v>
      </c>
      <c r="I490">
        <v>1</v>
      </c>
      <c r="J490" s="108"/>
      <c r="K490" s="108"/>
    </row>
    <row r="491" spans="1:11">
      <c r="A491" s="108" t="s">
        <v>1372</v>
      </c>
      <c r="B491" s="108" t="s">
        <v>1373</v>
      </c>
      <c r="C491" s="108" t="s">
        <v>1372</v>
      </c>
      <c r="E491" s="108"/>
      <c r="G491">
        <v>2</v>
      </c>
      <c r="H491">
        <v>1</v>
      </c>
      <c r="I491">
        <v>1</v>
      </c>
      <c r="J491" s="108"/>
      <c r="K491" s="108"/>
    </row>
    <row r="492" spans="1:11">
      <c r="A492" s="108" t="s">
        <v>1374</v>
      </c>
      <c r="B492" s="108" t="s">
        <v>1375</v>
      </c>
      <c r="C492" s="108" t="s">
        <v>1374</v>
      </c>
      <c r="E492" s="108"/>
      <c r="G492">
        <v>5</v>
      </c>
      <c r="H492">
        <v>1</v>
      </c>
      <c r="I492">
        <v>1</v>
      </c>
      <c r="J492" s="108"/>
      <c r="K492" s="108"/>
    </row>
    <row r="493" spans="1:11">
      <c r="A493" s="108" t="s">
        <v>1376</v>
      </c>
      <c r="B493" s="108" t="s">
        <v>1377</v>
      </c>
      <c r="C493" s="108" t="s">
        <v>1376</v>
      </c>
      <c r="E493" s="108"/>
      <c r="G493">
        <v>4</v>
      </c>
      <c r="H493">
        <v>1</v>
      </c>
      <c r="I493">
        <v>1</v>
      </c>
      <c r="J493" s="108"/>
      <c r="K493" s="108"/>
    </row>
    <row r="494" spans="1:11">
      <c r="A494" s="108" t="s">
        <v>1378</v>
      </c>
      <c r="B494" s="108" t="s">
        <v>1379</v>
      </c>
      <c r="C494" s="108" t="s">
        <v>1378</v>
      </c>
      <c r="E494" s="108"/>
      <c r="G494">
        <v>3</v>
      </c>
      <c r="H494">
        <v>1</v>
      </c>
      <c r="I494">
        <v>1</v>
      </c>
      <c r="J494" s="108"/>
      <c r="K494" s="108"/>
    </row>
    <row r="495" spans="1:11">
      <c r="A495" s="108" t="s">
        <v>1380</v>
      </c>
      <c r="B495" s="108" t="s">
        <v>1381</v>
      </c>
      <c r="C495" s="108" t="s">
        <v>1380</v>
      </c>
      <c r="E495" s="108"/>
      <c r="G495">
        <v>6</v>
      </c>
      <c r="H495">
        <v>1</v>
      </c>
      <c r="I495">
        <v>1</v>
      </c>
      <c r="J495" s="108"/>
      <c r="K495" s="108"/>
    </row>
    <row r="496" spans="1:11">
      <c r="A496" s="108" t="s">
        <v>1382</v>
      </c>
      <c r="B496" s="108" t="s">
        <v>1383</v>
      </c>
      <c r="C496" s="108" t="s">
        <v>1382</v>
      </c>
      <c r="E496" s="108"/>
      <c r="G496">
        <v>1</v>
      </c>
      <c r="H496">
        <v>1</v>
      </c>
      <c r="I496">
        <v>1</v>
      </c>
      <c r="J496" s="108"/>
      <c r="K496" s="108"/>
    </row>
    <row r="497" spans="1:11">
      <c r="A497" s="108" t="s">
        <v>1384</v>
      </c>
      <c r="B497" s="108" t="s">
        <v>1385</v>
      </c>
      <c r="C497" s="108" t="s">
        <v>1384</v>
      </c>
      <c r="E497" s="108"/>
      <c r="G497">
        <v>0</v>
      </c>
      <c r="H497">
        <v>1</v>
      </c>
      <c r="I497">
        <v>1</v>
      </c>
      <c r="J497" s="108" t="s">
        <v>373</v>
      </c>
      <c r="K497" s="108"/>
    </row>
    <row r="498" spans="1:11">
      <c r="A498" s="108" t="s">
        <v>1386</v>
      </c>
      <c r="B498" s="108" t="s">
        <v>1387</v>
      </c>
      <c r="C498" s="108" t="s">
        <v>1386</v>
      </c>
      <c r="E498" s="108"/>
      <c r="G498">
        <v>10</v>
      </c>
      <c r="H498">
        <v>1</v>
      </c>
      <c r="I498">
        <v>1</v>
      </c>
      <c r="J498" s="108"/>
      <c r="K498" s="108"/>
    </row>
    <row r="499" spans="1:11">
      <c r="A499" s="108" t="s">
        <v>1388</v>
      </c>
      <c r="B499" s="108" t="s">
        <v>1389</v>
      </c>
      <c r="C499" s="108" t="s">
        <v>1388</v>
      </c>
      <c r="E499" s="108"/>
      <c r="G499">
        <v>4</v>
      </c>
      <c r="H499">
        <v>1</v>
      </c>
      <c r="I499">
        <v>1</v>
      </c>
      <c r="J499" s="108"/>
      <c r="K499" s="108"/>
    </row>
    <row r="500" spans="1:11">
      <c r="A500" s="108" t="s">
        <v>1390</v>
      </c>
      <c r="B500" s="108" t="s">
        <v>1391</v>
      </c>
      <c r="C500" s="108" t="s">
        <v>1390</v>
      </c>
      <c r="E500" s="108"/>
      <c r="G500">
        <v>1</v>
      </c>
      <c r="H500">
        <v>1</v>
      </c>
      <c r="I500">
        <v>1</v>
      </c>
      <c r="J500" s="108"/>
      <c r="K500" s="108"/>
    </row>
    <row r="501" spans="1:11">
      <c r="A501" s="108" t="s">
        <v>1392</v>
      </c>
      <c r="B501" s="108" t="s">
        <v>1393</v>
      </c>
      <c r="C501" s="108" t="s">
        <v>1392</v>
      </c>
      <c r="E501" s="108"/>
      <c r="G501">
        <v>4</v>
      </c>
      <c r="H501">
        <v>1</v>
      </c>
      <c r="I501">
        <v>1</v>
      </c>
      <c r="J501" s="108"/>
      <c r="K501" s="108"/>
    </row>
    <row r="502" spans="1:11">
      <c r="A502" s="108" t="s">
        <v>1394</v>
      </c>
      <c r="B502" s="108" t="s">
        <v>1395</v>
      </c>
      <c r="C502" s="108" t="s">
        <v>1394</v>
      </c>
      <c r="E502" s="108"/>
      <c r="G502">
        <v>1</v>
      </c>
      <c r="H502">
        <v>1</v>
      </c>
      <c r="I502">
        <v>1</v>
      </c>
      <c r="J502" s="108"/>
      <c r="K502" s="108"/>
    </row>
    <row r="503" spans="1:11">
      <c r="A503" s="108" t="s">
        <v>1396</v>
      </c>
      <c r="B503" s="108" t="s">
        <v>1397</v>
      </c>
      <c r="C503" s="108" t="s">
        <v>1396</v>
      </c>
      <c r="E503" s="108"/>
      <c r="G503">
        <v>18</v>
      </c>
      <c r="H503">
        <v>1</v>
      </c>
      <c r="I503">
        <v>1</v>
      </c>
      <c r="J503" s="108"/>
      <c r="K503" s="108"/>
    </row>
    <row r="504" spans="1:11">
      <c r="A504" s="108" t="s">
        <v>1398</v>
      </c>
      <c r="B504" s="108" t="s">
        <v>1399</v>
      </c>
      <c r="C504" s="108" t="s">
        <v>1398</v>
      </c>
      <c r="E504" s="108"/>
      <c r="G504">
        <v>0</v>
      </c>
      <c r="H504">
        <v>1</v>
      </c>
      <c r="I504">
        <v>1</v>
      </c>
      <c r="J504" s="108"/>
      <c r="K504" s="108"/>
    </row>
    <row r="505" spans="1:11">
      <c r="A505" s="108" t="s">
        <v>1400</v>
      </c>
      <c r="B505" s="108" t="s">
        <v>1401</v>
      </c>
      <c r="C505" s="108" t="s">
        <v>1400</v>
      </c>
      <c r="E505" s="108" t="s">
        <v>571</v>
      </c>
      <c r="G505">
        <v>55</v>
      </c>
      <c r="H505">
        <v>1</v>
      </c>
      <c r="I505">
        <v>1</v>
      </c>
      <c r="J505" s="108" t="s">
        <v>572</v>
      </c>
      <c r="K505" s="108"/>
    </row>
    <row r="506" spans="1:11">
      <c r="A506" s="108" t="s">
        <v>1402</v>
      </c>
      <c r="B506" s="108" t="s">
        <v>1403</v>
      </c>
      <c r="C506" s="108" t="s">
        <v>1402</v>
      </c>
      <c r="E506" s="108"/>
      <c r="G506">
        <v>45</v>
      </c>
      <c r="H506">
        <v>1</v>
      </c>
      <c r="I506">
        <v>1</v>
      </c>
      <c r="J506" s="108"/>
      <c r="K506" s="108"/>
    </row>
    <row r="507" spans="1:11">
      <c r="A507" s="108" t="s">
        <v>1404</v>
      </c>
      <c r="B507" s="108" t="s">
        <v>1405</v>
      </c>
      <c r="C507" s="108" t="s">
        <v>1404</v>
      </c>
      <c r="E507" s="108"/>
      <c r="G507">
        <v>6</v>
      </c>
      <c r="H507">
        <v>1</v>
      </c>
      <c r="I507">
        <v>1</v>
      </c>
      <c r="J507" s="108"/>
      <c r="K507" s="108"/>
    </row>
    <row r="508" spans="1:11">
      <c r="A508" s="108" t="s">
        <v>1406</v>
      </c>
      <c r="B508" s="108" t="s">
        <v>1407</v>
      </c>
      <c r="C508" s="108" t="s">
        <v>1406</v>
      </c>
      <c r="E508" s="108"/>
      <c r="G508">
        <v>1</v>
      </c>
      <c r="H508">
        <v>1</v>
      </c>
      <c r="I508">
        <v>1</v>
      </c>
      <c r="J508" s="108"/>
      <c r="K508" s="108"/>
    </row>
    <row r="509" spans="1:11">
      <c r="A509" s="108" t="s">
        <v>1408</v>
      </c>
      <c r="B509" s="108" t="s">
        <v>1409</v>
      </c>
      <c r="C509" s="108" t="s">
        <v>1408</v>
      </c>
      <c r="E509" s="108"/>
      <c r="G509">
        <v>56</v>
      </c>
      <c r="H509">
        <v>1</v>
      </c>
      <c r="I509">
        <v>1</v>
      </c>
      <c r="J509" s="108"/>
      <c r="K509" s="108"/>
    </row>
    <row r="510" spans="1:11">
      <c r="A510" s="108" t="s">
        <v>1410</v>
      </c>
      <c r="B510" s="108" t="s">
        <v>1411</v>
      </c>
      <c r="C510" s="108" t="s">
        <v>1410</v>
      </c>
      <c r="E510" s="108"/>
      <c r="G510">
        <v>1</v>
      </c>
      <c r="H510">
        <v>1</v>
      </c>
      <c r="I510">
        <v>1</v>
      </c>
      <c r="J510" s="108"/>
      <c r="K510" s="108"/>
    </row>
    <row r="511" spans="1:11">
      <c r="A511" s="108" t="s">
        <v>1412</v>
      </c>
      <c r="B511" s="108" t="s">
        <v>1413</v>
      </c>
      <c r="C511" s="108" t="s">
        <v>1412</v>
      </c>
      <c r="E511" s="108"/>
      <c r="G511">
        <v>2</v>
      </c>
      <c r="H511">
        <v>1</v>
      </c>
      <c r="I511">
        <v>1</v>
      </c>
      <c r="J511" s="108"/>
      <c r="K511" s="108"/>
    </row>
    <row r="512" spans="1:11">
      <c r="A512" s="108" t="s">
        <v>1414</v>
      </c>
      <c r="B512" s="108" t="s">
        <v>1415</v>
      </c>
      <c r="C512" s="108" t="s">
        <v>1414</v>
      </c>
      <c r="E512" s="108"/>
      <c r="G512">
        <v>11</v>
      </c>
      <c r="H512">
        <v>1</v>
      </c>
      <c r="I512">
        <v>1</v>
      </c>
      <c r="J512" s="108"/>
      <c r="K512" s="108"/>
    </row>
    <row r="513" spans="1:11">
      <c r="A513" s="108" t="s">
        <v>1416</v>
      </c>
      <c r="B513" s="108" t="s">
        <v>1417</v>
      </c>
      <c r="C513" s="108" t="s">
        <v>1416</v>
      </c>
      <c r="E513" s="108"/>
      <c r="G513">
        <v>1</v>
      </c>
      <c r="H513">
        <v>1</v>
      </c>
      <c r="I513">
        <v>1</v>
      </c>
      <c r="J513" s="108"/>
      <c r="K513" s="108"/>
    </row>
    <row r="514" spans="1:11">
      <c r="A514" s="108" t="s">
        <v>1418</v>
      </c>
      <c r="B514" s="108" t="s">
        <v>1419</v>
      </c>
      <c r="C514" s="108" t="s">
        <v>1418</v>
      </c>
      <c r="E514" s="108"/>
      <c r="G514">
        <v>5</v>
      </c>
      <c r="H514">
        <v>1</v>
      </c>
      <c r="I514">
        <v>1</v>
      </c>
      <c r="J514" s="108"/>
      <c r="K514" s="108"/>
    </row>
    <row r="515" spans="1:11">
      <c r="A515" s="108" t="s">
        <v>1420</v>
      </c>
      <c r="B515" s="108" t="s">
        <v>1421</v>
      </c>
      <c r="C515" s="108" t="s">
        <v>1420</v>
      </c>
      <c r="E515" s="108"/>
      <c r="G515">
        <v>4</v>
      </c>
      <c r="H515">
        <v>1</v>
      </c>
      <c r="I515">
        <v>1</v>
      </c>
      <c r="J515" s="108"/>
      <c r="K515" s="108"/>
    </row>
    <row r="516" spans="1:11">
      <c r="A516" s="108" t="s">
        <v>1422</v>
      </c>
      <c r="B516" s="108" t="s">
        <v>1423</v>
      </c>
      <c r="C516" s="108" t="s">
        <v>1422</v>
      </c>
      <c r="E516" s="108"/>
      <c r="G516">
        <v>0</v>
      </c>
      <c r="H516">
        <v>1</v>
      </c>
      <c r="I516">
        <v>1</v>
      </c>
      <c r="J516" s="108"/>
      <c r="K516" s="108"/>
    </row>
    <row r="517" spans="1:11">
      <c r="A517" s="108" t="s">
        <v>1424</v>
      </c>
      <c r="B517" s="108" t="s">
        <v>1425</v>
      </c>
      <c r="C517" s="108" t="s">
        <v>1424</v>
      </c>
      <c r="E517" s="108"/>
      <c r="G517">
        <v>4</v>
      </c>
      <c r="H517">
        <v>1</v>
      </c>
      <c r="I517">
        <v>1</v>
      </c>
      <c r="J517" s="108"/>
      <c r="K517" s="108"/>
    </row>
    <row r="518" spans="1:11">
      <c r="A518" s="108" t="s">
        <v>1426</v>
      </c>
      <c r="B518" s="108" t="s">
        <v>1427</v>
      </c>
      <c r="C518" s="108" t="s">
        <v>1426</v>
      </c>
      <c r="E518" s="108"/>
      <c r="G518">
        <v>4</v>
      </c>
      <c r="H518">
        <v>1</v>
      </c>
      <c r="I518">
        <v>1</v>
      </c>
      <c r="J518" s="108"/>
      <c r="K518" s="108"/>
    </row>
    <row r="519" spans="1:11">
      <c r="A519" s="108" t="s">
        <v>1428</v>
      </c>
      <c r="B519" s="108" t="s">
        <v>1429</v>
      </c>
      <c r="C519" s="108" t="s">
        <v>1428</v>
      </c>
      <c r="E519" s="108"/>
      <c r="G519">
        <v>1</v>
      </c>
      <c r="H519">
        <v>1</v>
      </c>
      <c r="I519">
        <v>1</v>
      </c>
      <c r="J519" s="108"/>
      <c r="K519" s="108"/>
    </row>
    <row r="520" spans="1:11">
      <c r="A520" s="108" t="s">
        <v>1430</v>
      </c>
      <c r="B520" s="108" t="s">
        <v>1431</v>
      </c>
      <c r="C520" s="108" t="s">
        <v>1430</v>
      </c>
      <c r="E520" s="108"/>
      <c r="G520">
        <v>2</v>
      </c>
      <c r="H520">
        <v>1</v>
      </c>
      <c r="I520">
        <v>1</v>
      </c>
      <c r="J520" s="108"/>
      <c r="K520" s="108"/>
    </row>
    <row r="521" spans="1:11">
      <c r="A521" s="108" t="s">
        <v>1432</v>
      </c>
      <c r="B521" s="108" t="s">
        <v>1432</v>
      </c>
      <c r="C521" s="108" t="s">
        <v>1432</v>
      </c>
      <c r="E521" s="108"/>
      <c r="G521">
        <v>1</v>
      </c>
      <c r="H521">
        <v>1</v>
      </c>
      <c r="I521">
        <v>1</v>
      </c>
      <c r="J521" s="108"/>
      <c r="K521" s="108"/>
    </row>
    <row r="522" spans="1:11">
      <c r="A522" s="108" t="s">
        <v>1433</v>
      </c>
      <c r="B522" s="108" t="s">
        <v>1434</v>
      </c>
      <c r="C522" s="108" t="s">
        <v>1433</v>
      </c>
      <c r="E522" s="108"/>
      <c r="G522">
        <v>3</v>
      </c>
      <c r="H522">
        <v>1</v>
      </c>
      <c r="I522">
        <v>1</v>
      </c>
      <c r="J522" s="108"/>
      <c r="K522" s="108"/>
    </row>
    <row r="523" spans="1:11">
      <c r="A523" s="108" t="s">
        <v>1435</v>
      </c>
      <c r="B523" s="108" t="s">
        <v>1436</v>
      </c>
      <c r="C523" s="108" t="s">
        <v>1435</v>
      </c>
      <c r="E523" s="108"/>
      <c r="G523">
        <v>4</v>
      </c>
      <c r="H523">
        <v>1</v>
      </c>
      <c r="I523">
        <v>1</v>
      </c>
      <c r="J523" s="108"/>
      <c r="K523" s="108"/>
    </row>
    <row r="524" spans="1:11">
      <c r="A524" s="108" t="s">
        <v>1437</v>
      </c>
      <c r="B524" s="108" t="s">
        <v>1438</v>
      </c>
      <c r="C524" s="108" t="s">
        <v>1437</v>
      </c>
      <c r="E524" s="108"/>
      <c r="G524">
        <v>3</v>
      </c>
      <c r="H524">
        <v>1</v>
      </c>
      <c r="I524">
        <v>1</v>
      </c>
      <c r="J524" s="108"/>
      <c r="K524" s="108"/>
    </row>
    <row r="525" spans="1:11">
      <c r="A525" s="108" t="s">
        <v>1439</v>
      </c>
      <c r="B525" s="108" t="s">
        <v>1440</v>
      </c>
      <c r="C525" s="108" t="s">
        <v>1439</v>
      </c>
      <c r="E525" s="108"/>
      <c r="G525">
        <v>0</v>
      </c>
      <c r="H525">
        <v>1</v>
      </c>
      <c r="I525">
        <v>1</v>
      </c>
      <c r="J525" s="108" t="s">
        <v>373</v>
      </c>
      <c r="K525" s="108"/>
    </row>
    <row r="526" spans="1:11">
      <c r="A526" s="108" t="s">
        <v>1441</v>
      </c>
      <c r="B526" s="108" t="s">
        <v>1442</v>
      </c>
      <c r="C526" s="108" t="s">
        <v>1441</v>
      </c>
      <c r="E526" s="108"/>
      <c r="G526">
        <v>0</v>
      </c>
      <c r="H526">
        <v>1</v>
      </c>
      <c r="I526">
        <v>1</v>
      </c>
      <c r="J526" s="108"/>
      <c r="K526" s="108"/>
    </row>
    <row r="527" spans="1:11">
      <c r="A527" s="108" t="s">
        <v>1443</v>
      </c>
      <c r="B527" s="108" t="s">
        <v>1444</v>
      </c>
      <c r="C527" s="108" t="s">
        <v>1443</v>
      </c>
      <c r="E527" s="108"/>
      <c r="G527">
        <v>4</v>
      </c>
      <c r="H527">
        <v>1</v>
      </c>
      <c r="I527">
        <v>1</v>
      </c>
      <c r="J527" s="108"/>
      <c r="K527" s="108"/>
    </row>
    <row r="528" spans="1:11">
      <c r="A528" s="108" t="s">
        <v>1445</v>
      </c>
      <c r="B528" s="108" t="s">
        <v>1446</v>
      </c>
      <c r="C528" s="108" t="s">
        <v>1445</v>
      </c>
      <c r="E528" s="108"/>
      <c r="G528">
        <v>1</v>
      </c>
      <c r="H528">
        <v>1</v>
      </c>
      <c r="I528">
        <v>1</v>
      </c>
      <c r="J528" s="108"/>
      <c r="K528" s="108"/>
    </row>
    <row r="529" spans="1:11">
      <c r="A529" s="108" t="s">
        <v>1447</v>
      </c>
      <c r="B529" s="108" t="s">
        <v>1448</v>
      </c>
      <c r="C529" s="108" t="s">
        <v>1447</v>
      </c>
      <c r="E529" s="108"/>
      <c r="G529">
        <v>2</v>
      </c>
      <c r="H529">
        <v>1</v>
      </c>
      <c r="I529">
        <v>1</v>
      </c>
      <c r="J529" s="108"/>
      <c r="K529" s="108"/>
    </row>
    <row r="530" spans="1:11">
      <c r="A530" s="108" t="s">
        <v>1449</v>
      </c>
      <c r="B530" s="108" t="s">
        <v>1450</v>
      </c>
      <c r="C530" s="108" t="s">
        <v>1449</v>
      </c>
      <c r="E530" s="108"/>
      <c r="G530">
        <v>5</v>
      </c>
      <c r="H530">
        <v>1</v>
      </c>
      <c r="I530">
        <v>1</v>
      </c>
      <c r="J530" s="108"/>
      <c r="K530" s="108"/>
    </row>
    <row r="531" spans="1:11">
      <c r="A531" s="108" t="s">
        <v>1451</v>
      </c>
      <c r="B531" s="108" t="s">
        <v>1452</v>
      </c>
      <c r="C531" s="108" t="s">
        <v>1451</v>
      </c>
      <c r="E531" s="108"/>
      <c r="G531">
        <v>1</v>
      </c>
      <c r="H531">
        <v>1</v>
      </c>
      <c r="I531">
        <v>1</v>
      </c>
      <c r="J531" s="108"/>
      <c r="K531" s="108"/>
    </row>
    <row r="532" spans="1:11">
      <c r="A532" s="108" t="s">
        <v>1453</v>
      </c>
      <c r="B532" s="108" t="s">
        <v>1454</v>
      </c>
      <c r="C532" s="108" t="s">
        <v>1453</v>
      </c>
      <c r="E532" s="108"/>
      <c r="G532">
        <v>21</v>
      </c>
      <c r="H532">
        <v>1</v>
      </c>
      <c r="I532">
        <v>1</v>
      </c>
      <c r="J532" s="108"/>
      <c r="K532" s="108"/>
    </row>
    <row r="533" spans="1:11">
      <c r="A533" s="108" t="s">
        <v>1455</v>
      </c>
      <c r="B533" s="108" t="s">
        <v>1456</v>
      </c>
      <c r="C533" s="108" t="s">
        <v>1455</v>
      </c>
      <c r="E533" s="108"/>
      <c r="G533">
        <v>19</v>
      </c>
      <c r="H533">
        <v>1</v>
      </c>
      <c r="I533">
        <v>1</v>
      </c>
      <c r="J533" s="108"/>
      <c r="K533" s="108"/>
    </row>
    <row r="534" spans="1:11">
      <c r="A534" s="108" t="s">
        <v>1457</v>
      </c>
      <c r="B534" s="108" t="s">
        <v>1458</v>
      </c>
      <c r="C534" s="108" t="s">
        <v>1457</v>
      </c>
      <c r="E534" s="108"/>
      <c r="G534">
        <v>4</v>
      </c>
      <c r="H534">
        <v>1</v>
      </c>
      <c r="I534">
        <v>1</v>
      </c>
      <c r="J534" s="108"/>
      <c r="K534" s="108"/>
    </row>
    <row r="535" spans="1:11">
      <c r="A535" s="108" t="s">
        <v>1459</v>
      </c>
      <c r="B535" s="108" t="s">
        <v>1460</v>
      </c>
      <c r="C535" s="108" t="s">
        <v>1459</v>
      </c>
      <c r="E535" s="108"/>
      <c r="G535">
        <v>7</v>
      </c>
      <c r="H535">
        <v>1</v>
      </c>
      <c r="I535">
        <v>1</v>
      </c>
      <c r="J535" s="108"/>
      <c r="K535" s="108"/>
    </row>
    <row r="536" spans="1:11">
      <c r="A536" s="108" t="s">
        <v>1461</v>
      </c>
      <c r="B536" s="108" t="s">
        <v>1462</v>
      </c>
      <c r="C536" s="108" t="s">
        <v>1461</v>
      </c>
      <c r="E536" s="108"/>
      <c r="G536">
        <v>3</v>
      </c>
      <c r="H536">
        <v>1</v>
      </c>
      <c r="I536">
        <v>1</v>
      </c>
      <c r="J536" s="108"/>
      <c r="K536" s="108"/>
    </row>
    <row r="537" spans="1:11">
      <c r="A537" s="108" t="s">
        <v>1463</v>
      </c>
      <c r="B537" s="108" t="s">
        <v>1464</v>
      </c>
      <c r="C537" s="108" t="s">
        <v>1463</v>
      </c>
      <c r="E537" s="108"/>
      <c r="G537">
        <v>5</v>
      </c>
      <c r="H537">
        <v>1</v>
      </c>
      <c r="I537">
        <v>1</v>
      </c>
      <c r="J537" s="108"/>
      <c r="K537" s="108"/>
    </row>
    <row r="538" spans="1:11">
      <c r="A538" s="108" t="s">
        <v>1465</v>
      </c>
      <c r="B538" s="108" t="s">
        <v>1466</v>
      </c>
      <c r="C538" s="108" t="s">
        <v>1465</v>
      </c>
      <c r="E538" s="108"/>
      <c r="G538">
        <v>9</v>
      </c>
      <c r="H538">
        <v>1</v>
      </c>
      <c r="I538">
        <v>1</v>
      </c>
      <c r="J538" s="108"/>
      <c r="K538" s="108"/>
    </row>
    <row r="539" spans="1:11">
      <c r="A539" s="108" t="s">
        <v>1467</v>
      </c>
      <c r="B539" s="108" t="s">
        <v>1468</v>
      </c>
      <c r="C539" s="108" t="s">
        <v>1467</v>
      </c>
      <c r="E539" s="108"/>
      <c r="G539">
        <v>23</v>
      </c>
      <c r="H539">
        <v>1</v>
      </c>
      <c r="I539">
        <v>1</v>
      </c>
      <c r="J539" s="108"/>
      <c r="K539" s="108"/>
    </row>
    <row r="540" spans="1:11">
      <c r="A540" s="108" t="s">
        <v>1469</v>
      </c>
      <c r="B540" s="108" t="s">
        <v>1470</v>
      </c>
      <c r="C540" s="108" t="s">
        <v>1469</v>
      </c>
      <c r="E540" s="108"/>
      <c r="G540">
        <v>6</v>
      </c>
      <c r="H540">
        <v>1</v>
      </c>
      <c r="I540">
        <v>1</v>
      </c>
      <c r="J540" s="108"/>
      <c r="K540" s="108"/>
    </row>
    <row r="541" spans="1:11">
      <c r="A541" s="108" t="s">
        <v>1471</v>
      </c>
      <c r="B541" s="108" t="s">
        <v>1472</v>
      </c>
      <c r="C541" s="108" t="s">
        <v>1471</v>
      </c>
      <c r="E541" s="108"/>
      <c r="G541">
        <v>1</v>
      </c>
      <c r="H541">
        <v>1</v>
      </c>
      <c r="I541">
        <v>1</v>
      </c>
      <c r="J541" s="108"/>
      <c r="K541" s="108"/>
    </row>
    <row r="542" spans="1:11">
      <c r="A542" s="108" t="s">
        <v>1473</v>
      </c>
      <c r="B542" s="108" t="s">
        <v>1474</v>
      </c>
      <c r="C542" s="108" t="s">
        <v>1473</v>
      </c>
      <c r="E542" s="108"/>
      <c r="G542">
        <v>5</v>
      </c>
      <c r="H542">
        <v>1</v>
      </c>
      <c r="I542">
        <v>1</v>
      </c>
      <c r="J542" s="108"/>
      <c r="K542" s="108"/>
    </row>
    <row r="543" spans="1:11">
      <c r="A543" s="108" t="s">
        <v>1475</v>
      </c>
      <c r="B543" s="108" t="s">
        <v>1476</v>
      </c>
      <c r="C543" s="108" t="s">
        <v>1475</v>
      </c>
      <c r="E543" s="108"/>
      <c r="G543">
        <v>4</v>
      </c>
      <c r="H543">
        <v>1</v>
      </c>
      <c r="I543">
        <v>1</v>
      </c>
      <c r="J543" s="108"/>
      <c r="K543" s="108"/>
    </row>
    <row r="544" spans="1:11">
      <c r="A544" s="108" t="s">
        <v>1477</v>
      </c>
      <c r="B544" s="108" t="s">
        <v>1478</v>
      </c>
      <c r="C544" s="108" t="s">
        <v>1477</v>
      </c>
      <c r="E544" s="108"/>
      <c r="G544">
        <v>2</v>
      </c>
      <c r="H544">
        <v>1</v>
      </c>
      <c r="I544">
        <v>1</v>
      </c>
      <c r="J544" s="108"/>
      <c r="K544" s="108"/>
    </row>
    <row r="545" spans="1:11">
      <c r="A545" s="108" t="s">
        <v>1479</v>
      </c>
      <c r="B545" s="108" t="s">
        <v>1480</v>
      </c>
      <c r="C545" s="108" t="s">
        <v>1479</v>
      </c>
      <c r="E545" s="108"/>
      <c r="G545">
        <v>1</v>
      </c>
      <c r="H545">
        <v>1</v>
      </c>
      <c r="I545">
        <v>1</v>
      </c>
      <c r="J545" s="108"/>
      <c r="K545" s="108"/>
    </row>
    <row r="546" spans="1:11">
      <c r="A546" s="108" t="s">
        <v>1481</v>
      </c>
      <c r="B546" s="108" t="s">
        <v>1482</v>
      </c>
      <c r="C546" s="108" t="s">
        <v>1481</v>
      </c>
      <c r="E546" s="108"/>
      <c r="G546">
        <v>12</v>
      </c>
      <c r="H546">
        <v>1</v>
      </c>
      <c r="I546">
        <v>1</v>
      </c>
      <c r="J546" s="108"/>
      <c r="K546" s="108"/>
    </row>
    <row r="547" spans="1:11">
      <c r="A547" s="108" t="s">
        <v>1483</v>
      </c>
      <c r="B547" s="108" t="s">
        <v>1484</v>
      </c>
      <c r="C547" s="108" t="s">
        <v>1483</v>
      </c>
      <c r="E547" s="108"/>
      <c r="G547">
        <v>1</v>
      </c>
      <c r="H547">
        <v>1</v>
      </c>
      <c r="I547">
        <v>1</v>
      </c>
      <c r="J547" s="108"/>
      <c r="K547" s="108"/>
    </row>
    <row r="548" spans="1:11">
      <c r="A548" s="108" t="s">
        <v>1485</v>
      </c>
      <c r="B548" s="108" t="s">
        <v>1486</v>
      </c>
      <c r="C548" s="108" t="s">
        <v>1485</v>
      </c>
      <c r="E548" s="108"/>
      <c r="G548">
        <v>15</v>
      </c>
      <c r="H548">
        <v>1</v>
      </c>
      <c r="I548">
        <v>1</v>
      </c>
      <c r="J548" s="108"/>
      <c r="K548" s="108"/>
    </row>
    <row r="549" spans="1:11">
      <c r="A549" s="108" t="s">
        <v>1487</v>
      </c>
      <c r="B549" s="108" t="s">
        <v>1488</v>
      </c>
      <c r="C549" s="108" t="s">
        <v>1487</v>
      </c>
      <c r="E549" s="108"/>
      <c r="G549">
        <v>10</v>
      </c>
      <c r="H549">
        <v>1</v>
      </c>
      <c r="I549">
        <v>1</v>
      </c>
      <c r="J549" s="108"/>
      <c r="K549" s="108"/>
    </row>
    <row r="550" spans="1:11">
      <c r="A550" s="108" t="s">
        <v>1489</v>
      </c>
      <c r="B550" s="108" t="s">
        <v>1490</v>
      </c>
      <c r="C550" s="108" t="s">
        <v>1489</v>
      </c>
      <c r="E550" s="108"/>
      <c r="G550">
        <v>4</v>
      </c>
      <c r="H550">
        <v>1</v>
      </c>
      <c r="I550">
        <v>1</v>
      </c>
      <c r="J550" s="108"/>
      <c r="K550" s="108"/>
    </row>
    <row r="551" spans="1:11">
      <c r="A551" s="108" t="s">
        <v>1491</v>
      </c>
      <c r="B551" s="108" t="s">
        <v>1492</v>
      </c>
      <c r="C551" s="108" t="s">
        <v>1491</v>
      </c>
      <c r="E551" s="108"/>
      <c r="G551">
        <v>4</v>
      </c>
      <c r="H551">
        <v>1</v>
      </c>
      <c r="I551">
        <v>1</v>
      </c>
      <c r="J551" s="108"/>
      <c r="K551" s="108"/>
    </row>
    <row r="552" spans="1:11">
      <c r="A552" s="108" t="s">
        <v>1493</v>
      </c>
      <c r="B552" s="108" t="s">
        <v>1494</v>
      </c>
      <c r="C552" s="108" t="s">
        <v>1493</v>
      </c>
      <c r="E552" s="108"/>
      <c r="G552">
        <v>2</v>
      </c>
      <c r="H552">
        <v>1</v>
      </c>
      <c r="I552">
        <v>1</v>
      </c>
      <c r="J552" s="108"/>
      <c r="K552" s="108"/>
    </row>
    <row r="553" spans="1:11">
      <c r="A553" s="108" t="s">
        <v>1495</v>
      </c>
      <c r="B553" s="108" t="s">
        <v>1496</v>
      </c>
      <c r="C553" s="108" t="s">
        <v>1495</v>
      </c>
      <c r="E553" s="108"/>
      <c r="G553">
        <v>1</v>
      </c>
      <c r="H553">
        <v>1</v>
      </c>
      <c r="I553">
        <v>1</v>
      </c>
      <c r="J553" s="108"/>
      <c r="K553" s="108"/>
    </row>
    <row r="554" spans="1:11">
      <c r="A554" s="108" t="s">
        <v>1497</v>
      </c>
      <c r="B554" s="108" t="s">
        <v>1498</v>
      </c>
      <c r="C554" s="108" t="s">
        <v>1497</v>
      </c>
      <c r="E554" s="108"/>
      <c r="G554">
        <v>5</v>
      </c>
      <c r="H554">
        <v>1</v>
      </c>
      <c r="I554">
        <v>1</v>
      </c>
      <c r="J554" s="108"/>
      <c r="K554" s="108"/>
    </row>
    <row r="555" spans="1:11">
      <c r="A555" s="108" t="s">
        <v>1499</v>
      </c>
      <c r="B555" s="108" t="s">
        <v>1500</v>
      </c>
      <c r="C555" s="108" t="s">
        <v>1499</v>
      </c>
      <c r="E555" s="108"/>
      <c r="G555">
        <v>2</v>
      </c>
      <c r="H555">
        <v>1</v>
      </c>
      <c r="I555">
        <v>1</v>
      </c>
      <c r="J555" s="108"/>
      <c r="K555" s="108"/>
    </row>
    <row r="556" spans="1:11">
      <c r="A556" s="108" t="s">
        <v>1501</v>
      </c>
      <c r="B556" s="108" t="s">
        <v>1502</v>
      </c>
      <c r="C556" s="108" t="s">
        <v>1501</v>
      </c>
      <c r="E556" s="108"/>
      <c r="G556">
        <v>1</v>
      </c>
      <c r="H556">
        <v>1</v>
      </c>
      <c r="I556">
        <v>1</v>
      </c>
      <c r="J556" s="108"/>
      <c r="K556" s="108"/>
    </row>
    <row r="557" spans="1:11">
      <c r="A557" s="108" t="s">
        <v>1503</v>
      </c>
      <c r="B557" s="108" t="s">
        <v>1504</v>
      </c>
      <c r="C557" s="108" t="s">
        <v>1503</v>
      </c>
      <c r="E557" s="108"/>
      <c r="G557">
        <v>4</v>
      </c>
      <c r="H557">
        <v>1</v>
      </c>
      <c r="I557">
        <v>1</v>
      </c>
      <c r="J557" s="108"/>
      <c r="K557" s="108"/>
    </row>
    <row r="558" spans="1:11">
      <c r="A558" s="108" t="s">
        <v>1505</v>
      </c>
      <c r="B558" s="108" t="s">
        <v>1506</v>
      </c>
      <c r="C558" s="108" t="s">
        <v>1505</v>
      </c>
      <c r="E558" s="108"/>
      <c r="G558">
        <v>5</v>
      </c>
      <c r="H558">
        <v>1</v>
      </c>
      <c r="I558">
        <v>1</v>
      </c>
      <c r="J558" s="108"/>
      <c r="K558" s="108"/>
    </row>
    <row r="559" spans="1:11">
      <c r="A559" s="108" t="s">
        <v>1507</v>
      </c>
      <c r="B559" s="108" t="s">
        <v>1508</v>
      </c>
      <c r="C559" s="108" t="s">
        <v>1507</v>
      </c>
      <c r="E559" s="108"/>
      <c r="G559">
        <v>50</v>
      </c>
      <c r="H559">
        <v>1</v>
      </c>
      <c r="I559">
        <v>1</v>
      </c>
      <c r="J559" s="108"/>
      <c r="K559" s="108"/>
    </row>
    <row r="560" spans="1:11">
      <c r="A560" s="108" t="s">
        <v>1509</v>
      </c>
      <c r="B560" s="108" t="s">
        <v>1510</v>
      </c>
      <c r="C560" s="108" t="s">
        <v>1509</v>
      </c>
      <c r="E560" s="108"/>
      <c r="G560">
        <v>1</v>
      </c>
      <c r="H560">
        <v>1</v>
      </c>
      <c r="I560">
        <v>1</v>
      </c>
      <c r="J560" s="108"/>
      <c r="K560" s="108"/>
    </row>
    <row r="561" spans="1:11">
      <c r="A561" s="108" t="s">
        <v>1511</v>
      </c>
      <c r="B561" s="108" t="s">
        <v>1512</v>
      </c>
      <c r="C561" s="108" t="s">
        <v>1511</v>
      </c>
      <c r="E561" s="108"/>
      <c r="G561">
        <v>1</v>
      </c>
      <c r="H561">
        <v>1</v>
      </c>
      <c r="I561">
        <v>1</v>
      </c>
      <c r="J561" s="108"/>
      <c r="K561" s="108"/>
    </row>
    <row r="562" spans="1:11">
      <c r="A562" s="108" t="s">
        <v>1513</v>
      </c>
      <c r="B562" s="108" t="s">
        <v>1514</v>
      </c>
      <c r="C562" s="108" t="s">
        <v>1513</v>
      </c>
      <c r="E562" s="108"/>
      <c r="G562">
        <v>7</v>
      </c>
      <c r="H562">
        <v>1</v>
      </c>
      <c r="I562">
        <v>1</v>
      </c>
      <c r="J562" s="108"/>
      <c r="K562" s="108"/>
    </row>
    <row r="563" spans="1:11">
      <c r="A563" s="108" t="s">
        <v>1515</v>
      </c>
      <c r="B563" s="108" t="s">
        <v>1516</v>
      </c>
      <c r="C563" s="108" t="s">
        <v>1515</v>
      </c>
      <c r="E563" s="108"/>
      <c r="G563">
        <v>7</v>
      </c>
      <c r="H563">
        <v>1</v>
      </c>
      <c r="I563">
        <v>1</v>
      </c>
      <c r="J563" s="108"/>
      <c r="K563" s="108"/>
    </row>
    <row r="564" spans="1:11">
      <c r="A564" s="108" t="s">
        <v>1517</v>
      </c>
      <c r="B564" s="108" t="s">
        <v>1518</v>
      </c>
      <c r="C564" s="108" t="s">
        <v>1517</v>
      </c>
      <c r="E564" s="108"/>
      <c r="G564">
        <v>18</v>
      </c>
      <c r="H564">
        <v>1</v>
      </c>
      <c r="I564">
        <v>1</v>
      </c>
      <c r="J564" s="108"/>
      <c r="K564" s="108"/>
    </row>
    <row r="565" spans="1:11">
      <c r="A565" s="108" t="s">
        <v>1519</v>
      </c>
      <c r="B565" s="108" t="s">
        <v>1520</v>
      </c>
      <c r="C565" s="108" t="s">
        <v>1519</v>
      </c>
      <c r="E565" s="108"/>
      <c r="G565">
        <v>1</v>
      </c>
      <c r="H565">
        <v>1</v>
      </c>
      <c r="I565">
        <v>1</v>
      </c>
      <c r="J565" s="108"/>
      <c r="K565" s="108"/>
    </row>
    <row r="566" spans="1:11">
      <c r="A566" s="108" t="s">
        <v>1521</v>
      </c>
      <c r="B566" s="108" t="s">
        <v>1522</v>
      </c>
      <c r="C566" s="108" t="s">
        <v>1521</v>
      </c>
      <c r="E566" s="108"/>
      <c r="G566">
        <v>6</v>
      </c>
      <c r="H566">
        <v>1</v>
      </c>
      <c r="I566">
        <v>1</v>
      </c>
      <c r="J566" s="108"/>
      <c r="K566" s="108"/>
    </row>
    <row r="567" spans="1:11">
      <c r="A567" s="108" t="s">
        <v>1523</v>
      </c>
      <c r="B567" s="108" t="s">
        <v>1524</v>
      </c>
      <c r="C567" s="108" t="s">
        <v>1523</v>
      </c>
      <c r="E567" s="108"/>
      <c r="G567">
        <v>2</v>
      </c>
      <c r="H567">
        <v>1</v>
      </c>
      <c r="I567">
        <v>1</v>
      </c>
      <c r="J567" s="108"/>
      <c r="K567" s="108"/>
    </row>
    <row r="568" spans="1:11">
      <c r="A568" s="108" t="s">
        <v>1525</v>
      </c>
      <c r="B568" s="108" t="s">
        <v>1526</v>
      </c>
      <c r="C568" s="108" t="s">
        <v>1525</v>
      </c>
      <c r="E568" s="108"/>
      <c r="G568">
        <v>3</v>
      </c>
      <c r="H568">
        <v>1</v>
      </c>
      <c r="I568">
        <v>1</v>
      </c>
      <c r="J568" s="108"/>
      <c r="K568" s="108"/>
    </row>
    <row r="569" spans="1:11">
      <c r="A569" s="108" t="s">
        <v>1527</v>
      </c>
      <c r="B569" s="108" t="s">
        <v>1528</v>
      </c>
      <c r="C569" s="108" t="s">
        <v>1527</v>
      </c>
      <c r="E569" s="108"/>
      <c r="G569">
        <v>2</v>
      </c>
      <c r="H569">
        <v>1</v>
      </c>
      <c r="I569">
        <v>1</v>
      </c>
      <c r="J569" s="108"/>
      <c r="K569" s="108"/>
    </row>
    <row r="570" spans="1:11">
      <c r="A570" s="108" t="s">
        <v>1529</v>
      </c>
      <c r="B570" s="108" t="s">
        <v>1530</v>
      </c>
      <c r="C570" s="108" t="s">
        <v>1529</v>
      </c>
      <c r="E570" s="108"/>
      <c r="G570">
        <v>2</v>
      </c>
      <c r="H570">
        <v>1</v>
      </c>
      <c r="I570">
        <v>1</v>
      </c>
      <c r="J570" s="108"/>
      <c r="K570" s="108"/>
    </row>
    <row r="571" spans="1:11">
      <c r="A571" s="108" t="s">
        <v>1531</v>
      </c>
      <c r="B571" s="108" t="s">
        <v>1532</v>
      </c>
      <c r="C571" s="108" t="s">
        <v>1531</v>
      </c>
      <c r="E571" s="108"/>
      <c r="G571">
        <v>44</v>
      </c>
      <c r="H571">
        <v>1</v>
      </c>
      <c r="I571">
        <v>1</v>
      </c>
      <c r="J571" s="108"/>
      <c r="K571" s="108"/>
    </row>
    <row r="572" spans="1:11">
      <c r="A572" s="108" t="s">
        <v>1533</v>
      </c>
      <c r="B572" s="108" t="s">
        <v>1534</v>
      </c>
      <c r="C572" s="108" t="s">
        <v>1533</v>
      </c>
      <c r="E572" s="108"/>
      <c r="G572">
        <v>118</v>
      </c>
      <c r="H572">
        <v>1</v>
      </c>
      <c r="I572">
        <v>1</v>
      </c>
      <c r="J572" s="108"/>
      <c r="K572" s="108"/>
    </row>
    <row r="573" spans="1:11">
      <c r="A573" s="108" t="s">
        <v>1535</v>
      </c>
      <c r="B573" s="108" t="s">
        <v>1536</v>
      </c>
      <c r="C573" s="108" t="s">
        <v>1535</v>
      </c>
      <c r="E573" s="108"/>
      <c r="G573">
        <v>18</v>
      </c>
      <c r="H573">
        <v>1</v>
      </c>
      <c r="I573">
        <v>1</v>
      </c>
      <c r="J573" s="108"/>
      <c r="K573" s="108"/>
    </row>
    <row r="574" spans="1:11">
      <c r="A574" s="108" t="s">
        <v>1537</v>
      </c>
      <c r="B574" s="108" t="s">
        <v>1538</v>
      </c>
      <c r="C574" s="108" t="s">
        <v>1537</v>
      </c>
      <c r="E574" s="108"/>
      <c r="G574">
        <v>3</v>
      </c>
      <c r="H574">
        <v>1</v>
      </c>
      <c r="I574">
        <v>1</v>
      </c>
      <c r="J574" s="108"/>
      <c r="K574" s="108"/>
    </row>
    <row r="575" spans="1:11">
      <c r="A575" s="108" t="s">
        <v>1539</v>
      </c>
      <c r="B575" s="108" t="s">
        <v>1540</v>
      </c>
      <c r="C575" s="108" t="s">
        <v>1539</v>
      </c>
      <c r="E575" s="108"/>
      <c r="G575">
        <v>0</v>
      </c>
      <c r="H575">
        <v>1</v>
      </c>
      <c r="I575">
        <v>1</v>
      </c>
      <c r="J575" s="108"/>
      <c r="K575" s="108"/>
    </row>
    <row r="576" spans="1:11">
      <c r="A576" s="108" t="s">
        <v>1541</v>
      </c>
      <c r="B576" s="108" t="s">
        <v>1542</v>
      </c>
      <c r="C576" s="108" t="s">
        <v>1541</v>
      </c>
      <c r="E576" s="108"/>
      <c r="G576">
        <v>6</v>
      </c>
      <c r="H576">
        <v>1</v>
      </c>
      <c r="I576">
        <v>1</v>
      </c>
      <c r="J576" s="108"/>
      <c r="K576" s="108"/>
    </row>
    <row r="577" spans="1:11">
      <c r="A577" s="108" t="s">
        <v>1543</v>
      </c>
      <c r="B577" s="108" t="s">
        <v>1544</v>
      </c>
      <c r="C577" s="108" t="s">
        <v>1543</v>
      </c>
      <c r="E577" s="108"/>
      <c r="G577">
        <v>13</v>
      </c>
      <c r="H577">
        <v>1</v>
      </c>
      <c r="I577">
        <v>1</v>
      </c>
      <c r="J577" s="108"/>
      <c r="K577" s="108"/>
    </row>
    <row r="578" spans="1:11">
      <c r="A578" s="108" t="s">
        <v>1545</v>
      </c>
      <c r="B578" s="108" t="s">
        <v>1546</v>
      </c>
      <c r="C578" s="108" t="s">
        <v>1545</v>
      </c>
      <c r="E578" s="108"/>
      <c r="G578">
        <v>1</v>
      </c>
      <c r="H578">
        <v>1</v>
      </c>
      <c r="I578">
        <v>1</v>
      </c>
      <c r="J578" s="108"/>
      <c r="K578" s="108"/>
    </row>
    <row r="579" spans="1:11">
      <c r="A579" s="108" t="s">
        <v>1547</v>
      </c>
      <c r="B579" s="108" t="s">
        <v>1548</v>
      </c>
      <c r="C579" s="108" t="s">
        <v>1547</v>
      </c>
      <c r="E579" s="108"/>
      <c r="G579">
        <v>11</v>
      </c>
      <c r="H579">
        <v>1</v>
      </c>
      <c r="I579">
        <v>1</v>
      </c>
      <c r="J579" s="108"/>
      <c r="K579" s="108"/>
    </row>
    <row r="580" spans="1:11">
      <c r="A580" s="108" t="s">
        <v>1549</v>
      </c>
      <c r="B580" s="108" t="s">
        <v>1550</v>
      </c>
      <c r="C580" s="108" t="s">
        <v>1549</v>
      </c>
      <c r="E580" s="108"/>
      <c r="G580">
        <v>2</v>
      </c>
      <c r="H580">
        <v>1</v>
      </c>
      <c r="I580">
        <v>1</v>
      </c>
      <c r="J580" s="108"/>
      <c r="K580" s="108"/>
    </row>
    <row r="581" spans="1:11">
      <c r="A581" s="108" t="s">
        <v>1551</v>
      </c>
      <c r="B581" s="108" t="s">
        <v>1552</v>
      </c>
      <c r="C581" s="108" t="s">
        <v>1551</v>
      </c>
      <c r="E581" s="108"/>
      <c r="G581">
        <v>3</v>
      </c>
      <c r="H581">
        <v>1</v>
      </c>
      <c r="I581">
        <v>1</v>
      </c>
      <c r="J581" s="108"/>
      <c r="K581" s="108"/>
    </row>
    <row r="582" spans="1:11">
      <c r="A582" s="108" t="s">
        <v>1553</v>
      </c>
      <c r="B582" s="108" t="s">
        <v>1554</v>
      </c>
      <c r="C582" s="108" t="s">
        <v>1553</v>
      </c>
      <c r="E582" s="108"/>
      <c r="G582">
        <v>19</v>
      </c>
      <c r="H582">
        <v>1</v>
      </c>
      <c r="I582">
        <v>1</v>
      </c>
      <c r="J582" s="108"/>
      <c r="K582" s="108"/>
    </row>
    <row r="583" spans="1:11">
      <c r="A583" s="108" t="s">
        <v>1555</v>
      </c>
      <c r="B583" s="108" t="s">
        <v>1556</v>
      </c>
      <c r="C583" s="108" t="s">
        <v>1555</v>
      </c>
      <c r="E583" s="108"/>
      <c r="G583">
        <v>8</v>
      </c>
      <c r="H583">
        <v>1</v>
      </c>
      <c r="I583">
        <v>1</v>
      </c>
      <c r="J583" s="108"/>
      <c r="K583" s="108"/>
    </row>
    <row r="584" spans="1:11">
      <c r="A584" s="108" t="s">
        <v>1557</v>
      </c>
      <c r="B584" s="108" t="s">
        <v>1558</v>
      </c>
      <c r="C584" s="108" t="s">
        <v>1557</v>
      </c>
      <c r="E584" s="108"/>
      <c r="G584">
        <v>10</v>
      </c>
      <c r="H584">
        <v>1</v>
      </c>
      <c r="I584">
        <v>1</v>
      </c>
      <c r="J584" s="108"/>
      <c r="K584" s="108"/>
    </row>
    <row r="585" spans="1:11">
      <c r="A585" s="108" t="s">
        <v>1559</v>
      </c>
      <c r="B585" s="108" t="s">
        <v>1560</v>
      </c>
      <c r="C585" s="108" t="s">
        <v>1559</v>
      </c>
      <c r="E585" s="108"/>
      <c r="G585">
        <v>0</v>
      </c>
      <c r="H585">
        <v>1</v>
      </c>
      <c r="I585">
        <v>1</v>
      </c>
      <c r="J585" s="108"/>
      <c r="K585" s="108"/>
    </row>
    <row r="586" spans="1:11">
      <c r="A586" s="108" t="s">
        <v>1561</v>
      </c>
      <c r="B586" s="108" t="s">
        <v>1562</v>
      </c>
      <c r="C586" s="108" t="s">
        <v>1561</v>
      </c>
      <c r="E586" s="108"/>
      <c r="G586">
        <v>1</v>
      </c>
      <c r="H586">
        <v>1</v>
      </c>
      <c r="I586">
        <v>1</v>
      </c>
      <c r="J586" s="108"/>
      <c r="K586" s="108"/>
    </row>
    <row r="587" spans="1:11">
      <c r="A587" s="108" t="s">
        <v>1563</v>
      </c>
      <c r="B587" s="108" t="s">
        <v>1564</v>
      </c>
      <c r="C587" s="108" t="s">
        <v>1563</v>
      </c>
      <c r="E587" s="108"/>
      <c r="G587">
        <v>1</v>
      </c>
      <c r="H587">
        <v>1</v>
      </c>
      <c r="I587">
        <v>1</v>
      </c>
      <c r="J587" s="108"/>
      <c r="K587" s="108"/>
    </row>
    <row r="588" spans="1:11">
      <c r="A588" s="108" t="s">
        <v>1565</v>
      </c>
      <c r="B588" s="108" t="s">
        <v>1566</v>
      </c>
      <c r="C588" s="108" t="s">
        <v>1565</v>
      </c>
      <c r="E588" s="108"/>
      <c r="G588">
        <v>4</v>
      </c>
      <c r="H588">
        <v>1</v>
      </c>
      <c r="I588">
        <v>1</v>
      </c>
      <c r="J588" s="108"/>
      <c r="K588" s="108"/>
    </row>
    <row r="589" spans="1:11">
      <c r="A589" s="108" t="s">
        <v>1567</v>
      </c>
      <c r="B589" s="108" t="s">
        <v>1568</v>
      </c>
      <c r="C589" s="108" t="s">
        <v>1567</v>
      </c>
      <c r="E589" s="108"/>
      <c r="G589">
        <v>2</v>
      </c>
      <c r="H589">
        <v>1</v>
      </c>
      <c r="I589">
        <v>1</v>
      </c>
      <c r="J589" s="108"/>
      <c r="K589" s="108"/>
    </row>
    <row r="590" spans="1:11">
      <c r="A590" s="108" t="s">
        <v>1569</v>
      </c>
      <c r="B590" s="108" t="s">
        <v>1570</v>
      </c>
      <c r="C590" s="108" t="s">
        <v>1569</v>
      </c>
      <c r="E590" s="108"/>
      <c r="G590">
        <v>4</v>
      </c>
      <c r="H590">
        <v>1</v>
      </c>
      <c r="I590">
        <v>1</v>
      </c>
      <c r="J590" s="108"/>
      <c r="K590" s="108"/>
    </row>
    <row r="591" spans="1:11">
      <c r="A591" s="108" t="s">
        <v>1571</v>
      </c>
      <c r="B591" s="108" t="s">
        <v>1572</v>
      </c>
      <c r="C591" s="108" t="s">
        <v>1571</v>
      </c>
      <c r="E591" s="108"/>
      <c r="G591">
        <v>4</v>
      </c>
      <c r="H591">
        <v>1</v>
      </c>
      <c r="I591">
        <v>1</v>
      </c>
      <c r="J591" s="108"/>
      <c r="K591" s="108"/>
    </row>
    <row r="592" spans="1:11">
      <c r="A592" s="108" t="s">
        <v>1573</v>
      </c>
      <c r="B592" s="108" t="s">
        <v>1574</v>
      </c>
      <c r="C592" s="108" t="s">
        <v>1573</v>
      </c>
      <c r="E592" s="108"/>
      <c r="G592">
        <v>2</v>
      </c>
      <c r="H592">
        <v>1</v>
      </c>
      <c r="I592">
        <v>1</v>
      </c>
      <c r="J592" s="108"/>
      <c r="K592" s="108"/>
    </row>
    <row r="593" spans="1:11">
      <c r="A593" s="108" t="s">
        <v>1575</v>
      </c>
      <c r="B593" s="108" t="s">
        <v>1576</v>
      </c>
      <c r="C593" s="108" t="s">
        <v>1575</v>
      </c>
      <c r="E593" s="108"/>
      <c r="G593">
        <v>13</v>
      </c>
      <c r="H593">
        <v>1</v>
      </c>
      <c r="I593">
        <v>1</v>
      </c>
      <c r="J593" s="108"/>
      <c r="K593" s="108"/>
    </row>
    <row r="594" spans="1:11">
      <c r="A594" s="108" t="s">
        <v>1577</v>
      </c>
      <c r="B594" s="108" t="s">
        <v>1578</v>
      </c>
      <c r="C594" s="108" t="s">
        <v>1577</v>
      </c>
      <c r="E594" s="108"/>
      <c r="G594">
        <v>21</v>
      </c>
      <c r="H594">
        <v>1</v>
      </c>
      <c r="I594">
        <v>1</v>
      </c>
      <c r="J594" s="108"/>
      <c r="K594" s="108"/>
    </row>
    <row r="595" spans="1:11">
      <c r="A595" s="108" t="s">
        <v>1579</v>
      </c>
      <c r="B595" s="108" t="s">
        <v>1580</v>
      </c>
      <c r="C595" s="108" t="s">
        <v>1579</v>
      </c>
      <c r="E595" s="108"/>
      <c r="G595">
        <v>1</v>
      </c>
      <c r="H595">
        <v>1</v>
      </c>
      <c r="I595">
        <v>1</v>
      </c>
      <c r="J595" s="108"/>
      <c r="K595" s="108"/>
    </row>
    <row r="596" spans="1:11">
      <c r="A596" s="108" t="s">
        <v>1581</v>
      </c>
      <c r="B596" s="108" t="s">
        <v>1582</v>
      </c>
      <c r="C596" s="108" t="s">
        <v>1581</v>
      </c>
      <c r="E596" s="108"/>
      <c r="G596">
        <v>11</v>
      </c>
      <c r="H596">
        <v>1</v>
      </c>
      <c r="I596">
        <v>1</v>
      </c>
      <c r="J596" s="108"/>
      <c r="K596" s="108"/>
    </row>
    <row r="597" spans="1:11">
      <c r="A597" s="108" t="s">
        <v>1583</v>
      </c>
      <c r="B597" s="108" t="s">
        <v>1584</v>
      </c>
      <c r="C597" s="108" t="s">
        <v>1583</v>
      </c>
      <c r="E597" s="108"/>
      <c r="G597">
        <v>0</v>
      </c>
      <c r="H597">
        <v>1</v>
      </c>
      <c r="I597">
        <v>1</v>
      </c>
      <c r="J597" s="108"/>
      <c r="K597" s="108"/>
    </row>
    <row r="598" spans="1:11">
      <c r="A598" s="108" t="s">
        <v>1585</v>
      </c>
      <c r="B598" s="108" t="s">
        <v>1586</v>
      </c>
      <c r="C598" s="108" t="s">
        <v>1585</v>
      </c>
      <c r="E598" s="108"/>
      <c r="G598">
        <v>0</v>
      </c>
      <c r="H598">
        <v>1</v>
      </c>
      <c r="I598">
        <v>1</v>
      </c>
      <c r="J598" s="108"/>
      <c r="K598" s="108"/>
    </row>
    <row r="599" spans="1:11">
      <c r="A599" s="108" t="s">
        <v>1587</v>
      </c>
      <c r="B599" s="108" t="s">
        <v>1588</v>
      </c>
      <c r="C599" s="108" t="s">
        <v>1587</v>
      </c>
      <c r="E599" s="108"/>
      <c r="G599">
        <v>5</v>
      </c>
      <c r="H599">
        <v>1</v>
      </c>
      <c r="I599">
        <v>1</v>
      </c>
      <c r="J599" s="108"/>
      <c r="K599" s="108"/>
    </row>
    <row r="600" spans="1:11">
      <c r="A600" s="108" t="s">
        <v>1589</v>
      </c>
      <c r="B600" s="108" t="s">
        <v>1589</v>
      </c>
      <c r="C600" s="108" t="s">
        <v>1589</v>
      </c>
      <c r="E600" s="108"/>
      <c r="G600">
        <v>1</v>
      </c>
      <c r="H600">
        <v>1</v>
      </c>
      <c r="I600">
        <v>1</v>
      </c>
      <c r="J600" s="108"/>
      <c r="K600" s="108"/>
    </row>
    <row r="601" spans="1:11">
      <c r="A601" s="108" t="s">
        <v>1590</v>
      </c>
      <c r="B601" s="108" t="s">
        <v>1591</v>
      </c>
      <c r="C601" s="108" t="s">
        <v>1590</v>
      </c>
      <c r="E601" s="108"/>
      <c r="G601">
        <v>2</v>
      </c>
      <c r="H601">
        <v>1</v>
      </c>
      <c r="I601">
        <v>1</v>
      </c>
      <c r="J601" s="108"/>
      <c r="K601" s="108"/>
    </row>
    <row r="602" spans="1:11">
      <c r="A602" s="108" t="s">
        <v>1592</v>
      </c>
      <c r="B602" s="108" t="s">
        <v>1593</v>
      </c>
      <c r="C602" s="108" t="s">
        <v>1592</v>
      </c>
      <c r="E602" s="108"/>
      <c r="G602">
        <v>26</v>
      </c>
      <c r="H602">
        <v>1</v>
      </c>
      <c r="I602">
        <v>1</v>
      </c>
      <c r="J602" s="108"/>
      <c r="K602" s="108"/>
    </row>
    <row r="603" spans="1:11">
      <c r="A603" s="108" t="s">
        <v>1594</v>
      </c>
      <c r="B603" s="108" t="s">
        <v>1595</v>
      </c>
      <c r="C603" s="108" t="s">
        <v>1594</v>
      </c>
      <c r="E603" s="108"/>
      <c r="G603">
        <v>4</v>
      </c>
      <c r="H603">
        <v>1</v>
      </c>
      <c r="I603">
        <v>1</v>
      </c>
      <c r="J603" s="108"/>
      <c r="K603" s="108"/>
    </row>
    <row r="604" spans="1:11">
      <c r="A604" s="108" t="s">
        <v>1596</v>
      </c>
      <c r="B604" s="108" t="s">
        <v>1597</v>
      </c>
      <c r="C604" s="108" t="s">
        <v>1596</v>
      </c>
      <c r="E604" s="108"/>
      <c r="G604">
        <v>4</v>
      </c>
      <c r="H604">
        <v>1</v>
      </c>
      <c r="I604">
        <v>1</v>
      </c>
      <c r="J604" s="108"/>
      <c r="K604" s="108"/>
    </row>
    <row r="605" spans="1:11">
      <c r="A605" s="108" t="s">
        <v>1598</v>
      </c>
      <c r="B605" s="108" t="s">
        <v>1599</v>
      </c>
      <c r="C605" s="108" t="s">
        <v>1598</v>
      </c>
      <c r="E605" s="108"/>
      <c r="G605">
        <v>2</v>
      </c>
      <c r="H605">
        <v>1</v>
      </c>
      <c r="I605">
        <v>1</v>
      </c>
      <c r="J605" s="108"/>
      <c r="K605" s="108"/>
    </row>
    <row r="606" spans="1:11">
      <c r="A606" s="108" t="s">
        <v>1600</v>
      </c>
      <c r="B606" s="108" t="s">
        <v>1601</v>
      </c>
      <c r="C606" s="108" t="s">
        <v>1600</v>
      </c>
      <c r="E606" s="108"/>
      <c r="G606">
        <v>0</v>
      </c>
      <c r="H606">
        <v>1</v>
      </c>
      <c r="I606">
        <v>1</v>
      </c>
      <c r="J606" s="108"/>
      <c r="K606" s="108"/>
    </row>
    <row r="607" spans="1:11">
      <c r="A607" s="108" t="s">
        <v>1602</v>
      </c>
      <c r="B607" s="108" t="s">
        <v>1603</v>
      </c>
      <c r="C607" s="108" t="s">
        <v>1602</v>
      </c>
      <c r="E607" s="108"/>
      <c r="G607">
        <v>8</v>
      </c>
      <c r="H607">
        <v>1</v>
      </c>
      <c r="I607">
        <v>1</v>
      </c>
      <c r="J607" s="108"/>
      <c r="K607" s="108"/>
    </row>
    <row r="608" spans="1:11">
      <c r="A608" s="108" t="s">
        <v>1604</v>
      </c>
      <c r="B608" s="108" t="s">
        <v>1605</v>
      </c>
      <c r="C608" s="108" t="s">
        <v>1604</v>
      </c>
      <c r="E608" s="108"/>
      <c r="G608">
        <v>5</v>
      </c>
      <c r="H608">
        <v>1</v>
      </c>
      <c r="I608">
        <v>1</v>
      </c>
      <c r="J608" s="108"/>
      <c r="K608" s="108"/>
    </row>
    <row r="609" spans="1:11">
      <c r="A609" s="108" t="s">
        <v>1606</v>
      </c>
      <c r="B609" s="108" t="s">
        <v>1607</v>
      </c>
      <c r="C609" s="108" t="s">
        <v>1606</v>
      </c>
      <c r="E609" s="108"/>
      <c r="G609">
        <v>25</v>
      </c>
      <c r="H609">
        <v>1</v>
      </c>
      <c r="I609">
        <v>1</v>
      </c>
      <c r="J609" s="108"/>
      <c r="K609" s="108"/>
    </row>
    <row r="610" spans="1:11">
      <c r="A610" s="108" t="s">
        <v>1608</v>
      </c>
      <c r="B610" s="108" t="s">
        <v>1609</v>
      </c>
      <c r="C610" s="108" t="s">
        <v>1608</v>
      </c>
      <c r="E610" s="108"/>
      <c r="G610">
        <v>22</v>
      </c>
      <c r="H610">
        <v>1</v>
      </c>
      <c r="I610">
        <v>1</v>
      </c>
      <c r="J610" s="108"/>
      <c r="K610" s="108"/>
    </row>
    <row r="611" spans="1:11">
      <c r="A611" s="108" t="s">
        <v>1610</v>
      </c>
      <c r="B611" s="108" t="s">
        <v>1611</v>
      </c>
      <c r="C611" s="108" t="s">
        <v>1610</v>
      </c>
      <c r="E611" s="108"/>
      <c r="G611">
        <v>5</v>
      </c>
      <c r="H611">
        <v>1</v>
      </c>
      <c r="I611">
        <v>1</v>
      </c>
      <c r="J611" s="108"/>
      <c r="K611" s="108"/>
    </row>
    <row r="612" spans="1:11">
      <c r="A612" s="108" t="s">
        <v>1612</v>
      </c>
      <c r="B612" s="108" t="s">
        <v>1613</v>
      </c>
      <c r="C612" s="108" t="s">
        <v>1612</v>
      </c>
      <c r="E612" s="108"/>
      <c r="G612">
        <v>0</v>
      </c>
      <c r="H612">
        <v>1</v>
      </c>
      <c r="I612">
        <v>1</v>
      </c>
      <c r="J612" s="108"/>
      <c r="K612" s="108"/>
    </row>
    <row r="613" spans="1:11">
      <c r="A613" s="108" t="s">
        <v>1614</v>
      </c>
      <c r="B613" s="108" t="s">
        <v>1615</v>
      </c>
      <c r="C613" s="108" t="s">
        <v>1614</v>
      </c>
      <c r="E613" s="108"/>
      <c r="G613">
        <v>0</v>
      </c>
      <c r="H613">
        <v>1</v>
      </c>
      <c r="I613">
        <v>1</v>
      </c>
      <c r="J613" s="108"/>
      <c r="K613" s="108"/>
    </row>
    <row r="614" spans="1:11">
      <c r="A614" s="108" t="s">
        <v>1616</v>
      </c>
      <c r="B614" s="108" t="s">
        <v>1617</v>
      </c>
      <c r="C614" s="108" t="s">
        <v>1616</v>
      </c>
      <c r="E614" s="108"/>
      <c r="G614">
        <v>0</v>
      </c>
      <c r="H614">
        <v>1</v>
      </c>
      <c r="I614">
        <v>1</v>
      </c>
      <c r="J614" s="108"/>
      <c r="K614" s="108"/>
    </row>
    <row r="615" spans="1:11">
      <c r="A615" s="108" t="s">
        <v>1618</v>
      </c>
      <c r="B615" s="108" t="s">
        <v>1619</v>
      </c>
      <c r="C615" s="108" t="s">
        <v>1618</v>
      </c>
      <c r="E615" s="108"/>
      <c r="G615">
        <v>5</v>
      </c>
      <c r="H615">
        <v>1</v>
      </c>
      <c r="I615">
        <v>1</v>
      </c>
      <c r="J615" s="108"/>
      <c r="K615" s="108"/>
    </row>
    <row r="616" spans="1:11">
      <c r="A616" s="108" t="s">
        <v>1620</v>
      </c>
      <c r="B616" s="108" t="s">
        <v>1621</v>
      </c>
      <c r="C616" s="108" t="s">
        <v>1620</v>
      </c>
      <c r="E616" s="108"/>
      <c r="G616">
        <v>2</v>
      </c>
      <c r="H616">
        <v>1</v>
      </c>
      <c r="I616">
        <v>1</v>
      </c>
      <c r="J616" s="108"/>
      <c r="K616" s="108"/>
    </row>
    <row r="617" spans="1:11">
      <c r="A617" s="108" t="s">
        <v>1622</v>
      </c>
      <c r="B617" s="108" t="s">
        <v>1623</v>
      </c>
      <c r="C617" s="108" t="s">
        <v>1622</v>
      </c>
      <c r="E617" s="108"/>
      <c r="G617">
        <v>1</v>
      </c>
      <c r="H617">
        <v>1</v>
      </c>
      <c r="I617">
        <v>1</v>
      </c>
      <c r="J617" s="108"/>
      <c r="K617" s="108"/>
    </row>
    <row r="618" spans="1:11">
      <c r="A618" s="108" t="s">
        <v>1624</v>
      </c>
      <c r="B618" s="108" t="s">
        <v>1625</v>
      </c>
      <c r="C618" s="108" t="s">
        <v>1624</v>
      </c>
      <c r="E618" s="108"/>
      <c r="G618">
        <v>2</v>
      </c>
      <c r="H618">
        <v>1</v>
      </c>
      <c r="I618">
        <v>1</v>
      </c>
      <c r="J618" s="108"/>
      <c r="K618" s="108"/>
    </row>
    <row r="619" spans="1:11">
      <c r="A619" s="108" t="s">
        <v>1626</v>
      </c>
      <c r="B619" s="108" t="s">
        <v>1627</v>
      </c>
      <c r="C619" s="108" t="s">
        <v>1626</v>
      </c>
      <c r="E619" s="108"/>
      <c r="G619">
        <v>2</v>
      </c>
      <c r="H619">
        <v>1</v>
      </c>
      <c r="I619">
        <v>1</v>
      </c>
      <c r="J619" s="108"/>
      <c r="K619" s="108"/>
    </row>
    <row r="620" spans="1:11">
      <c r="A620" s="108" t="s">
        <v>1628</v>
      </c>
      <c r="B620" s="108" t="s">
        <v>1629</v>
      </c>
      <c r="C620" s="108" t="s">
        <v>1628</v>
      </c>
      <c r="E620" s="108"/>
      <c r="G620">
        <v>1</v>
      </c>
      <c r="H620">
        <v>1</v>
      </c>
      <c r="I620">
        <v>1</v>
      </c>
      <c r="J620" s="108"/>
      <c r="K620" s="108"/>
    </row>
    <row r="621" spans="1:11">
      <c r="A621" s="108" t="s">
        <v>1630</v>
      </c>
      <c r="B621" s="108" t="s">
        <v>1631</v>
      </c>
      <c r="C621" s="108" t="s">
        <v>1630</v>
      </c>
      <c r="E621" s="108"/>
      <c r="G621">
        <v>1</v>
      </c>
      <c r="H621">
        <v>1</v>
      </c>
      <c r="I621">
        <v>1</v>
      </c>
      <c r="J621" s="108"/>
      <c r="K621" s="108"/>
    </row>
    <row r="622" spans="1:11">
      <c r="A622" s="108" t="s">
        <v>1632</v>
      </c>
      <c r="B622" s="108" t="s">
        <v>1633</v>
      </c>
      <c r="C622" s="108" t="s">
        <v>1632</v>
      </c>
      <c r="E622" s="108"/>
      <c r="G622">
        <v>2</v>
      </c>
      <c r="H622">
        <v>1</v>
      </c>
      <c r="I622">
        <v>1</v>
      </c>
      <c r="J622" s="108"/>
      <c r="K622" s="108"/>
    </row>
    <row r="623" spans="1:11">
      <c r="A623" s="108" t="s">
        <v>1634</v>
      </c>
      <c r="B623" s="108" t="s">
        <v>1635</v>
      </c>
      <c r="C623" s="108" t="s">
        <v>1634</v>
      </c>
      <c r="E623" s="108"/>
      <c r="G623">
        <v>14</v>
      </c>
      <c r="H623">
        <v>1</v>
      </c>
      <c r="I623">
        <v>1</v>
      </c>
      <c r="J623" s="108"/>
      <c r="K623" s="108"/>
    </row>
    <row r="624" spans="1:11">
      <c r="A624" s="108" t="s">
        <v>1636</v>
      </c>
      <c r="B624" s="108" t="s">
        <v>1637</v>
      </c>
      <c r="C624" s="108" t="s">
        <v>1636</v>
      </c>
      <c r="E624" s="108"/>
      <c r="G624">
        <v>8</v>
      </c>
      <c r="H624">
        <v>1</v>
      </c>
      <c r="I624">
        <v>1</v>
      </c>
      <c r="J624" s="108"/>
      <c r="K624" s="108"/>
    </row>
    <row r="625" spans="1:11">
      <c r="A625" s="108" t="s">
        <v>1638</v>
      </c>
      <c r="B625" s="108" t="s">
        <v>1639</v>
      </c>
      <c r="C625" s="108" t="s">
        <v>1638</v>
      </c>
      <c r="E625" s="108"/>
      <c r="G625">
        <v>5</v>
      </c>
      <c r="H625">
        <v>1</v>
      </c>
      <c r="I625">
        <v>1</v>
      </c>
      <c r="J625" s="108"/>
      <c r="K625" s="108"/>
    </row>
    <row r="626" spans="1:11">
      <c r="A626" s="108" t="s">
        <v>1640</v>
      </c>
      <c r="B626" s="108" t="s">
        <v>1641</v>
      </c>
      <c r="C626" s="108" t="s">
        <v>1640</v>
      </c>
      <c r="E626" s="108"/>
      <c r="G626">
        <v>5</v>
      </c>
      <c r="H626">
        <v>1</v>
      </c>
      <c r="I626">
        <v>1</v>
      </c>
      <c r="J626" s="108"/>
      <c r="K626" s="108"/>
    </row>
    <row r="627" spans="1:11">
      <c r="A627" s="108" t="s">
        <v>1642</v>
      </c>
      <c r="B627" s="108" t="s">
        <v>1643</v>
      </c>
      <c r="C627" s="108" t="s">
        <v>1642</v>
      </c>
      <c r="E627" s="108"/>
      <c r="G627">
        <v>2</v>
      </c>
      <c r="H627">
        <v>1</v>
      </c>
      <c r="I627">
        <v>1</v>
      </c>
      <c r="J627" s="108"/>
      <c r="K627" s="108"/>
    </row>
    <row r="628" spans="1:11">
      <c r="A628" s="108" t="s">
        <v>1644</v>
      </c>
      <c r="B628" s="108" t="s">
        <v>1645</v>
      </c>
      <c r="C628" s="108" t="s">
        <v>1644</v>
      </c>
      <c r="E628" s="108"/>
      <c r="G628">
        <v>5</v>
      </c>
      <c r="H628">
        <v>1</v>
      </c>
      <c r="I628">
        <v>1</v>
      </c>
      <c r="J628" s="108"/>
      <c r="K628" s="108"/>
    </row>
    <row r="629" spans="1:11">
      <c r="A629" s="108" t="s">
        <v>1646</v>
      </c>
      <c r="B629" s="108" t="s">
        <v>1647</v>
      </c>
      <c r="C629" s="108" t="s">
        <v>1646</v>
      </c>
      <c r="E629" s="108"/>
      <c r="G629">
        <v>5</v>
      </c>
      <c r="H629">
        <v>1</v>
      </c>
      <c r="I629">
        <v>1</v>
      </c>
      <c r="J629" s="108"/>
      <c r="K629" s="108"/>
    </row>
    <row r="630" spans="1:11">
      <c r="A630" s="108" t="s">
        <v>1648</v>
      </c>
      <c r="B630" s="108" t="s">
        <v>1649</v>
      </c>
      <c r="C630" s="108" t="s">
        <v>1648</v>
      </c>
      <c r="E630" s="108"/>
      <c r="G630">
        <v>5</v>
      </c>
      <c r="H630">
        <v>1</v>
      </c>
      <c r="I630">
        <v>1</v>
      </c>
      <c r="J630" s="108"/>
      <c r="K630" s="108"/>
    </row>
    <row r="631" spans="1:11">
      <c r="A631" s="108" t="s">
        <v>1650</v>
      </c>
      <c r="B631" s="108" t="s">
        <v>1651</v>
      </c>
      <c r="C631" s="108" t="s">
        <v>1650</v>
      </c>
      <c r="E631" s="108"/>
      <c r="G631">
        <v>1</v>
      </c>
      <c r="H631">
        <v>1</v>
      </c>
      <c r="I631">
        <v>1</v>
      </c>
      <c r="J631" s="108"/>
      <c r="K631" s="108"/>
    </row>
    <row r="632" spans="1:11">
      <c r="A632" s="108" t="s">
        <v>1652</v>
      </c>
      <c r="B632" s="108" t="s">
        <v>1653</v>
      </c>
      <c r="C632" s="108" t="s">
        <v>1652</v>
      </c>
      <c r="E632" s="108"/>
      <c r="G632">
        <v>4</v>
      </c>
      <c r="H632">
        <v>1</v>
      </c>
      <c r="I632">
        <v>1</v>
      </c>
      <c r="J632" s="108"/>
      <c r="K632" s="108"/>
    </row>
    <row r="633" spans="1:11">
      <c r="A633" s="108" t="s">
        <v>1654</v>
      </c>
      <c r="B633" s="108" t="s">
        <v>1655</v>
      </c>
      <c r="C633" s="108" t="s">
        <v>1654</v>
      </c>
      <c r="E633" s="108"/>
      <c r="G633">
        <v>10</v>
      </c>
      <c r="H633">
        <v>1</v>
      </c>
      <c r="I633">
        <v>1</v>
      </c>
      <c r="J633" s="108"/>
      <c r="K633" s="108"/>
    </row>
    <row r="634" spans="1:11">
      <c r="A634" s="108" t="s">
        <v>1656</v>
      </c>
      <c r="B634" s="108" t="s">
        <v>1657</v>
      </c>
      <c r="C634" s="108" t="s">
        <v>1656</v>
      </c>
      <c r="E634" s="108"/>
      <c r="G634">
        <v>5</v>
      </c>
      <c r="H634">
        <v>1</v>
      </c>
      <c r="I634">
        <v>1</v>
      </c>
      <c r="J634" s="108"/>
      <c r="K634" s="108"/>
    </row>
    <row r="635" spans="1:11">
      <c r="A635" s="108" t="s">
        <v>1658</v>
      </c>
      <c r="B635" s="108" t="s">
        <v>1659</v>
      </c>
      <c r="C635" s="108" t="s">
        <v>1658</v>
      </c>
      <c r="E635" s="108"/>
      <c r="G635">
        <v>0</v>
      </c>
      <c r="H635">
        <v>1</v>
      </c>
      <c r="I635">
        <v>1</v>
      </c>
      <c r="J635" s="108"/>
      <c r="K635" s="108"/>
    </row>
    <row r="636" spans="1:11">
      <c r="A636" s="108" t="s">
        <v>1660</v>
      </c>
      <c r="B636" s="108" t="s">
        <v>1661</v>
      </c>
      <c r="C636" s="108" t="s">
        <v>1660</v>
      </c>
      <c r="E636" s="108"/>
      <c r="G636">
        <v>7</v>
      </c>
      <c r="H636">
        <v>1</v>
      </c>
      <c r="I636">
        <v>1</v>
      </c>
      <c r="J636" s="108"/>
      <c r="K636" s="108"/>
    </row>
    <row r="637" spans="1:11">
      <c r="A637" s="108" t="s">
        <v>1662</v>
      </c>
      <c r="B637" s="108" t="s">
        <v>1663</v>
      </c>
      <c r="C637" s="108" t="s">
        <v>1662</v>
      </c>
      <c r="E637" s="108"/>
      <c r="G637">
        <v>6</v>
      </c>
      <c r="H637">
        <v>1</v>
      </c>
      <c r="I637">
        <v>1</v>
      </c>
      <c r="J637" s="108"/>
      <c r="K637" s="108"/>
    </row>
    <row r="638" spans="1:11">
      <c r="A638" s="108" t="s">
        <v>1664</v>
      </c>
      <c r="B638" s="108" t="s">
        <v>1665</v>
      </c>
      <c r="C638" s="108" t="s">
        <v>1664</v>
      </c>
      <c r="E638" s="108"/>
      <c r="G638">
        <v>3</v>
      </c>
      <c r="H638">
        <v>1</v>
      </c>
      <c r="I638">
        <v>1</v>
      </c>
      <c r="J638" s="108"/>
      <c r="K638" s="108"/>
    </row>
    <row r="639" spans="1:11">
      <c r="A639" s="108" t="s">
        <v>1666</v>
      </c>
      <c r="B639" s="108" t="s">
        <v>1667</v>
      </c>
      <c r="C639" s="108" t="s">
        <v>1666</v>
      </c>
      <c r="E639" s="108"/>
      <c r="G639">
        <v>1</v>
      </c>
      <c r="H639">
        <v>1</v>
      </c>
      <c r="I639">
        <v>1</v>
      </c>
      <c r="J639" s="108"/>
      <c r="K639" s="108"/>
    </row>
    <row r="640" spans="1:11">
      <c r="A640" s="108" t="s">
        <v>1668</v>
      </c>
      <c r="B640" s="108" t="s">
        <v>1669</v>
      </c>
      <c r="C640" s="108" t="s">
        <v>1668</v>
      </c>
      <c r="E640" s="108"/>
      <c r="G640">
        <v>9</v>
      </c>
      <c r="H640">
        <v>1</v>
      </c>
      <c r="I640">
        <v>1</v>
      </c>
      <c r="J640" s="108"/>
      <c r="K640" s="108"/>
    </row>
    <row r="641" spans="1:11">
      <c r="A641" s="108" t="s">
        <v>1670</v>
      </c>
      <c r="B641" s="108" t="s">
        <v>1671</v>
      </c>
      <c r="C641" s="108" t="s">
        <v>1670</v>
      </c>
      <c r="E641" s="108"/>
      <c r="G641">
        <v>1</v>
      </c>
      <c r="H641">
        <v>1</v>
      </c>
      <c r="I641">
        <v>1</v>
      </c>
      <c r="J641" s="108"/>
      <c r="K641" s="108"/>
    </row>
    <row r="642" spans="1:11">
      <c r="A642" s="108" t="s">
        <v>1672</v>
      </c>
      <c r="B642" s="108" t="s">
        <v>1673</v>
      </c>
      <c r="C642" s="108" t="s">
        <v>1672</v>
      </c>
      <c r="E642" s="108"/>
      <c r="G642">
        <v>2</v>
      </c>
      <c r="H642">
        <v>1</v>
      </c>
      <c r="I642">
        <v>1</v>
      </c>
      <c r="J642" s="108"/>
      <c r="K642" s="108"/>
    </row>
    <row r="643" spans="1:11">
      <c r="A643" s="108" t="s">
        <v>1674</v>
      </c>
      <c r="B643" s="108" t="s">
        <v>1675</v>
      </c>
      <c r="C643" s="108" t="s">
        <v>1674</v>
      </c>
      <c r="E643" s="108"/>
      <c r="G643">
        <v>1</v>
      </c>
      <c r="H643">
        <v>1</v>
      </c>
      <c r="I643">
        <v>1</v>
      </c>
      <c r="J643" s="108"/>
      <c r="K643" s="108"/>
    </row>
    <row r="644" spans="1:11">
      <c r="A644" s="108" t="s">
        <v>1676</v>
      </c>
      <c r="B644" s="108" t="s">
        <v>1677</v>
      </c>
      <c r="C644" s="108" t="s">
        <v>1676</v>
      </c>
      <c r="E644" s="108"/>
      <c r="G644">
        <v>9</v>
      </c>
      <c r="H644">
        <v>1</v>
      </c>
      <c r="I644">
        <v>1</v>
      </c>
      <c r="J644" s="108"/>
      <c r="K644" s="108"/>
    </row>
    <row r="645" spans="1:11">
      <c r="A645" s="108" t="s">
        <v>1678</v>
      </c>
      <c r="B645" s="108" t="s">
        <v>1679</v>
      </c>
      <c r="C645" s="108" t="s">
        <v>1678</v>
      </c>
      <c r="E645" s="108"/>
      <c r="G645">
        <v>4</v>
      </c>
      <c r="H645">
        <v>1</v>
      </c>
      <c r="I645">
        <v>1</v>
      </c>
      <c r="J645" s="108"/>
      <c r="K645" s="108"/>
    </row>
    <row r="646" spans="1:11">
      <c r="A646" s="108" t="s">
        <v>1680</v>
      </c>
      <c r="B646" s="108" t="s">
        <v>1681</v>
      </c>
      <c r="C646" s="108" t="s">
        <v>1680</v>
      </c>
      <c r="E646" s="108"/>
      <c r="G646">
        <v>65</v>
      </c>
      <c r="H646">
        <v>1</v>
      </c>
      <c r="I646">
        <v>1</v>
      </c>
      <c r="J646" s="108"/>
      <c r="K646" s="108"/>
    </row>
    <row r="647" spans="1:11">
      <c r="A647" s="108" t="s">
        <v>1682</v>
      </c>
      <c r="B647" s="108" t="s">
        <v>1683</v>
      </c>
      <c r="C647" s="108" t="s">
        <v>1682</v>
      </c>
      <c r="E647" s="108"/>
      <c r="G647">
        <v>14</v>
      </c>
      <c r="H647">
        <v>1</v>
      </c>
      <c r="I647">
        <v>1</v>
      </c>
      <c r="J647" s="108"/>
      <c r="K647" s="108"/>
    </row>
    <row r="648" spans="1:11">
      <c r="A648" s="108" t="s">
        <v>1684</v>
      </c>
      <c r="B648" s="108" t="s">
        <v>1685</v>
      </c>
      <c r="C648" s="108" t="s">
        <v>1684</v>
      </c>
      <c r="E648" s="108"/>
      <c r="G648">
        <v>10</v>
      </c>
      <c r="H648">
        <v>1</v>
      </c>
      <c r="I648">
        <v>1</v>
      </c>
      <c r="J648" s="108"/>
      <c r="K648" s="108"/>
    </row>
    <row r="649" spans="1:11">
      <c r="A649" s="108" t="s">
        <v>1686</v>
      </c>
      <c r="B649" s="108" t="s">
        <v>1687</v>
      </c>
      <c r="C649" s="108" t="s">
        <v>1686</v>
      </c>
      <c r="E649" s="108"/>
      <c r="G649">
        <v>2</v>
      </c>
      <c r="H649">
        <v>1</v>
      </c>
      <c r="I649">
        <v>1</v>
      </c>
      <c r="J649" s="108"/>
      <c r="K649" s="108"/>
    </row>
    <row r="650" spans="1:11">
      <c r="A650" s="108" t="s">
        <v>1688</v>
      </c>
      <c r="B650" s="108" t="s">
        <v>1689</v>
      </c>
      <c r="C650" s="108" t="s">
        <v>1688</v>
      </c>
      <c r="E650" s="108"/>
      <c r="G650">
        <v>1</v>
      </c>
      <c r="H650">
        <v>1</v>
      </c>
      <c r="I650">
        <v>1</v>
      </c>
      <c r="J650" s="108"/>
      <c r="K650" s="108"/>
    </row>
    <row r="651" spans="1:11">
      <c r="A651" s="108" t="s">
        <v>1690</v>
      </c>
      <c r="B651" s="108" t="s">
        <v>1691</v>
      </c>
      <c r="C651" s="108" t="s">
        <v>1690</v>
      </c>
      <c r="E651" s="108"/>
      <c r="G651">
        <v>3</v>
      </c>
      <c r="H651">
        <v>1</v>
      </c>
      <c r="I651">
        <v>1</v>
      </c>
      <c r="J651" s="108"/>
      <c r="K651" s="108"/>
    </row>
    <row r="652" spans="1:11">
      <c r="A652" s="108" t="s">
        <v>1692</v>
      </c>
      <c r="B652" s="108" t="s">
        <v>1693</v>
      </c>
      <c r="C652" s="108" t="s">
        <v>1692</v>
      </c>
      <c r="E652" s="108"/>
      <c r="G652">
        <v>5</v>
      </c>
      <c r="H652">
        <v>1</v>
      </c>
      <c r="I652">
        <v>1</v>
      </c>
      <c r="J652" s="108"/>
      <c r="K652" s="108"/>
    </row>
    <row r="653" spans="1:11">
      <c r="A653" s="108" t="s">
        <v>1694</v>
      </c>
      <c r="B653" s="108" t="s">
        <v>1695</v>
      </c>
      <c r="C653" s="108" t="s">
        <v>1694</v>
      </c>
      <c r="E653" s="108"/>
      <c r="G653">
        <v>56</v>
      </c>
      <c r="H653">
        <v>1</v>
      </c>
      <c r="I653">
        <v>1</v>
      </c>
      <c r="J653" s="108"/>
      <c r="K653" s="108"/>
    </row>
    <row r="654" spans="1:11">
      <c r="A654" s="108" t="s">
        <v>1696</v>
      </c>
      <c r="B654" s="108" t="s">
        <v>1697</v>
      </c>
      <c r="C654" s="108" t="s">
        <v>1696</v>
      </c>
      <c r="E654" s="108"/>
      <c r="G654">
        <v>1</v>
      </c>
      <c r="H654">
        <v>1</v>
      </c>
      <c r="I654">
        <v>1</v>
      </c>
      <c r="J654" s="108"/>
      <c r="K654" s="108"/>
    </row>
    <row r="655" spans="1:11">
      <c r="A655" s="108" t="s">
        <v>1698</v>
      </c>
      <c r="B655" s="108" t="s">
        <v>1699</v>
      </c>
      <c r="C655" s="108" t="s">
        <v>1698</v>
      </c>
      <c r="E655" s="108"/>
      <c r="G655">
        <v>35</v>
      </c>
      <c r="H655">
        <v>1</v>
      </c>
      <c r="I655">
        <v>1</v>
      </c>
      <c r="J655" s="108"/>
      <c r="K655" s="108"/>
    </row>
    <row r="656" spans="1:11">
      <c r="A656" s="108" t="s">
        <v>1700</v>
      </c>
      <c r="B656" s="108" t="s">
        <v>1701</v>
      </c>
      <c r="C656" s="108" t="s">
        <v>1700</v>
      </c>
      <c r="E656" s="108"/>
      <c r="G656">
        <v>36</v>
      </c>
      <c r="H656">
        <v>1</v>
      </c>
      <c r="I656">
        <v>1</v>
      </c>
      <c r="J656" s="108"/>
      <c r="K656" s="108"/>
    </row>
    <row r="657" spans="1:11">
      <c r="A657" s="108" t="s">
        <v>1702</v>
      </c>
      <c r="B657" s="108" t="s">
        <v>1703</v>
      </c>
      <c r="C657" s="108" t="s">
        <v>1702</v>
      </c>
      <c r="E657" s="108"/>
      <c r="G657">
        <v>5</v>
      </c>
      <c r="H657">
        <v>1</v>
      </c>
      <c r="I657">
        <v>1</v>
      </c>
      <c r="J657" s="108"/>
      <c r="K657" s="108"/>
    </row>
    <row r="658" spans="1:11">
      <c r="A658" s="108" t="s">
        <v>1704</v>
      </c>
      <c r="B658" s="108" t="s">
        <v>1705</v>
      </c>
      <c r="C658" s="108" t="s">
        <v>1704</v>
      </c>
      <c r="E658" s="108"/>
      <c r="G658">
        <v>6</v>
      </c>
      <c r="H658">
        <v>1</v>
      </c>
      <c r="I658">
        <v>1</v>
      </c>
      <c r="J658" s="108"/>
      <c r="K658" s="108"/>
    </row>
    <row r="659" spans="1:11">
      <c r="A659" s="108" t="s">
        <v>1706</v>
      </c>
      <c r="B659" s="108" t="s">
        <v>1707</v>
      </c>
      <c r="C659" s="108" t="s">
        <v>1706</v>
      </c>
      <c r="E659" s="108"/>
      <c r="G659">
        <v>3</v>
      </c>
      <c r="H659">
        <v>1</v>
      </c>
      <c r="I659">
        <v>1</v>
      </c>
      <c r="J659" s="108"/>
      <c r="K659" s="108"/>
    </row>
    <row r="660" spans="1:11">
      <c r="A660" s="108" t="s">
        <v>1708</v>
      </c>
      <c r="B660" s="108" t="s">
        <v>1709</v>
      </c>
      <c r="C660" s="108" t="s">
        <v>1708</v>
      </c>
      <c r="E660" s="108"/>
      <c r="G660">
        <v>0</v>
      </c>
      <c r="H660">
        <v>1</v>
      </c>
      <c r="I660">
        <v>1</v>
      </c>
      <c r="J660" s="108"/>
      <c r="K660" s="108"/>
    </row>
    <row r="661" spans="1:11">
      <c r="A661" s="108" t="s">
        <v>1710</v>
      </c>
      <c r="B661" s="108" t="s">
        <v>1711</v>
      </c>
      <c r="C661" s="108" t="s">
        <v>1710</v>
      </c>
      <c r="E661" s="108"/>
      <c r="G661">
        <v>3</v>
      </c>
      <c r="H661">
        <v>1</v>
      </c>
      <c r="I661">
        <v>1</v>
      </c>
      <c r="J661" s="108"/>
      <c r="K661" s="108"/>
    </row>
    <row r="662" spans="1:11">
      <c r="A662" s="108" t="s">
        <v>1712</v>
      </c>
      <c r="B662" s="108" t="s">
        <v>1713</v>
      </c>
      <c r="C662" s="108" t="s">
        <v>1712</v>
      </c>
      <c r="E662" s="108"/>
      <c r="G662">
        <v>6</v>
      </c>
      <c r="H662">
        <v>1</v>
      </c>
      <c r="I662">
        <v>1</v>
      </c>
      <c r="J662" s="108"/>
      <c r="K662" s="108"/>
    </row>
    <row r="663" spans="1:11">
      <c r="A663" s="108" t="s">
        <v>1714</v>
      </c>
      <c r="B663" s="108" t="s">
        <v>1715</v>
      </c>
      <c r="C663" s="108" t="s">
        <v>1714</v>
      </c>
      <c r="E663" s="108"/>
      <c r="G663">
        <v>3</v>
      </c>
      <c r="H663">
        <v>1</v>
      </c>
      <c r="I663">
        <v>1</v>
      </c>
      <c r="J663" s="108"/>
      <c r="K663" s="108"/>
    </row>
    <row r="664" spans="1:11">
      <c r="A664" s="108" t="s">
        <v>1716</v>
      </c>
      <c r="B664" s="108" t="s">
        <v>1717</v>
      </c>
      <c r="C664" s="108" t="s">
        <v>1716</v>
      </c>
      <c r="E664" s="108"/>
      <c r="G664">
        <v>1</v>
      </c>
      <c r="H664">
        <v>1</v>
      </c>
      <c r="I664">
        <v>1</v>
      </c>
      <c r="J664" s="108"/>
      <c r="K664" s="108"/>
    </row>
    <row r="665" spans="1:11">
      <c r="A665" s="108" t="s">
        <v>1718</v>
      </c>
      <c r="B665" s="108" t="s">
        <v>1719</v>
      </c>
      <c r="C665" s="108" t="s">
        <v>1718</v>
      </c>
      <c r="E665" s="108"/>
      <c r="G665">
        <v>2</v>
      </c>
      <c r="H665">
        <v>1</v>
      </c>
      <c r="I665">
        <v>1</v>
      </c>
      <c r="J665" s="108"/>
      <c r="K665" s="108"/>
    </row>
    <row r="666" spans="1:11">
      <c r="A666" s="108" t="s">
        <v>1720</v>
      </c>
      <c r="B666" s="108" t="s">
        <v>1721</v>
      </c>
      <c r="C666" s="108" t="s">
        <v>1720</v>
      </c>
      <c r="E666" s="108"/>
      <c r="G666">
        <v>13</v>
      </c>
      <c r="H666">
        <v>1</v>
      </c>
      <c r="I666">
        <v>1</v>
      </c>
      <c r="J666" s="108"/>
      <c r="K666" s="108"/>
    </row>
    <row r="667" spans="1:11">
      <c r="A667" s="108" t="s">
        <v>1722</v>
      </c>
      <c r="B667" s="108" t="s">
        <v>1723</v>
      </c>
      <c r="C667" s="108" t="s">
        <v>1722</v>
      </c>
      <c r="E667" s="108"/>
      <c r="G667">
        <v>1</v>
      </c>
      <c r="H667">
        <v>1</v>
      </c>
      <c r="I667">
        <v>1</v>
      </c>
      <c r="J667" s="108"/>
      <c r="K667" s="108"/>
    </row>
    <row r="668" spans="1:11">
      <c r="A668" s="108" t="s">
        <v>1724</v>
      </c>
      <c r="B668" s="108" t="s">
        <v>1725</v>
      </c>
      <c r="C668" s="108" t="s">
        <v>1724</v>
      </c>
      <c r="E668" s="108"/>
      <c r="G668">
        <v>63</v>
      </c>
      <c r="H668">
        <v>1</v>
      </c>
      <c r="I668">
        <v>1</v>
      </c>
      <c r="J668" s="108"/>
      <c r="K668" s="108"/>
    </row>
    <row r="669" spans="1:11">
      <c r="A669" s="108" t="s">
        <v>1726</v>
      </c>
      <c r="B669" s="108" t="s">
        <v>1727</v>
      </c>
      <c r="C669" s="108" t="s">
        <v>1726</v>
      </c>
      <c r="E669" s="108"/>
      <c r="G669">
        <v>0</v>
      </c>
      <c r="H669">
        <v>1</v>
      </c>
      <c r="I669">
        <v>1</v>
      </c>
      <c r="J669" s="108"/>
      <c r="K669" s="108"/>
    </row>
    <row r="670" spans="1:11">
      <c r="A670" s="108" t="s">
        <v>1728</v>
      </c>
      <c r="B670" s="108" t="s">
        <v>1729</v>
      </c>
      <c r="C670" s="108" t="s">
        <v>1728</v>
      </c>
      <c r="E670" s="108"/>
      <c r="G670">
        <v>0</v>
      </c>
      <c r="H670">
        <v>1</v>
      </c>
      <c r="I670">
        <v>1</v>
      </c>
      <c r="J670" s="108"/>
      <c r="K670" s="108"/>
    </row>
    <row r="671" spans="1:11">
      <c r="A671" s="108" t="s">
        <v>1730</v>
      </c>
      <c r="B671" s="108" t="s">
        <v>1731</v>
      </c>
      <c r="C671" s="108" t="s">
        <v>1730</v>
      </c>
      <c r="E671" s="108"/>
      <c r="G671">
        <v>1</v>
      </c>
      <c r="H671">
        <v>1</v>
      </c>
      <c r="I671">
        <v>1</v>
      </c>
      <c r="J671" s="108"/>
      <c r="K671" s="108"/>
    </row>
    <row r="672" spans="1:11">
      <c r="A672" s="108" t="s">
        <v>1732</v>
      </c>
      <c r="B672" s="108" t="s">
        <v>1733</v>
      </c>
      <c r="C672" s="108" t="s">
        <v>1732</v>
      </c>
      <c r="E672" s="108"/>
      <c r="G672">
        <v>2</v>
      </c>
      <c r="H672">
        <v>1</v>
      </c>
      <c r="I672">
        <v>1</v>
      </c>
      <c r="J672" s="108"/>
      <c r="K672" s="108"/>
    </row>
    <row r="673" spans="1:11">
      <c r="A673" s="108" t="s">
        <v>1734</v>
      </c>
      <c r="B673" s="108" t="s">
        <v>1735</v>
      </c>
      <c r="C673" s="108" t="s">
        <v>1734</v>
      </c>
      <c r="E673" s="108"/>
      <c r="G673">
        <v>3</v>
      </c>
      <c r="H673">
        <v>1</v>
      </c>
      <c r="I673">
        <v>1</v>
      </c>
      <c r="J673" s="108"/>
      <c r="K673" s="108"/>
    </row>
    <row r="674" spans="1:11">
      <c r="A674" s="108" t="s">
        <v>1736</v>
      </c>
      <c r="B674" s="108" t="s">
        <v>1737</v>
      </c>
      <c r="C674" s="108" t="s">
        <v>1736</v>
      </c>
      <c r="E674" s="108"/>
      <c r="G674">
        <v>0</v>
      </c>
      <c r="H674">
        <v>1</v>
      </c>
      <c r="I674">
        <v>1</v>
      </c>
      <c r="J674" s="108"/>
      <c r="K674" s="108"/>
    </row>
    <row r="675" spans="1:11">
      <c r="A675" s="108" t="s">
        <v>1738</v>
      </c>
      <c r="B675" s="108" t="s">
        <v>1739</v>
      </c>
      <c r="C675" s="108" t="s">
        <v>1738</v>
      </c>
      <c r="E675" s="108"/>
      <c r="G675">
        <v>2</v>
      </c>
      <c r="H675">
        <v>1</v>
      </c>
      <c r="I675">
        <v>1</v>
      </c>
      <c r="J675" s="108"/>
      <c r="K675" s="108"/>
    </row>
    <row r="676" spans="1:11">
      <c r="A676" s="108" t="s">
        <v>1740</v>
      </c>
      <c r="B676" s="108" t="s">
        <v>1741</v>
      </c>
      <c r="C676" s="108" t="s">
        <v>1740</v>
      </c>
      <c r="E676" s="108"/>
      <c r="G676">
        <v>22</v>
      </c>
      <c r="H676">
        <v>1</v>
      </c>
      <c r="I676">
        <v>1</v>
      </c>
      <c r="J676" s="108"/>
      <c r="K676" s="108"/>
    </row>
    <row r="677" spans="1:11">
      <c r="A677" s="108" t="s">
        <v>1742</v>
      </c>
      <c r="B677" s="108" t="s">
        <v>1743</v>
      </c>
      <c r="C677" s="108" t="s">
        <v>1742</v>
      </c>
      <c r="E677" s="108"/>
      <c r="G677">
        <v>3</v>
      </c>
      <c r="H677">
        <v>1</v>
      </c>
      <c r="I677">
        <v>1</v>
      </c>
      <c r="J677" s="108"/>
      <c r="K677" s="108"/>
    </row>
    <row r="678" spans="1:11">
      <c r="A678" s="108" t="s">
        <v>1744</v>
      </c>
      <c r="B678" s="108" t="s">
        <v>1745</v>
      </c>
      <c r="C678" s="108" t="s">
        <v>1744</v>
      </c>
      <c r="E678" s="108"/>
      <c r="G678">
        <v>1</v>
      </c>
      <c r="H678">
        <v>1</v>
      </c>
      <c r="I678">
        <v>1</v>
      </c>
      <c r="J678" s="108"/>
      <c r="K678" s="108"/>
    </row>
    <row r="679" spans="1:11">
      <c r="A679" s="108" t="s">
        <v>1746</v>
      </c>
      <c r="B679" s="108" t="s">
        <v>1747</v>
      </c>
      <c r="C679" s="108" t="s">
        <v>1746</v>
      </c>
      <c r="E679" s="108"/>
      <c r="G679">
        <v>1</v>
      </c>
      <c r="H679">
        <v>1</v>
      </c>
      <c r="I679">
        <v>1</v>
      </c>
      <c r="J679" s="108"/>
      <c r="K679" s="108"/>
    </row>
    <row r="680" spans="1:11">
      <c r="A680" s="108" t="s">
        <v>1748</v>
      </c>
      <c r="B680" s="108" t="s">
        <v>1749</v>
      </c>
      <c r="C680" s="108" t="s">
        <v>1748</v>
      </c>
      <c r="E680" s="108"/>
      <c r="G680">
        <v>1</v>
      </c>
      <c r="H680">
        <v>1</v>
      </c>
      <c r="I680">
        <v>1</v>
      </c>
      <c r="J680" s="108"/>
      <c r="K680" s="108"/>
    </row>
    <row r="681" spans="1:11">
      <c r="A681" s="108" t="s">
        <v>1750</v>
      </c>
      <c r="B681" s="108" t="s">
        <v>1751</v>
      </c>
      <c r="C681" s="108" t="s">
        <v>1750</v>
      </c>
      <c r="E681" s="108"/>
      <c r="G681">
        <v>4</v>
      </c>
      <c r="H681">
        <v>1</v>
      </c>
      <c r="I681">
        <v>1</v>
      </c>
      <c r="J681" s="108"/>
      <c r="K681" s="108"/>
    </row>
    <row r="682" spans="1:11">
      <c r="A682" s="108" t="s">
        <v>1752</v>
      </c>
      <c r="B682" s="108" t="s">
        <v>1753</v>
      </c>
      <c r="C682" s="108" t="s">
        <v>1752</v>
      </c>
      <c r="E682" s="108"/>
      <c r="G682">
        <v>14</v>
      </c>
      <c r="H682">
        <v>1</v>
      </c>
      <c r="I682">
        <v>1</v>
      </c>
      <c r="J682" s="108"/>
      <c r="K682" s="108"/>
    </row>
    <row r="683" spans="1:11">
      <c r="A683" s="108" t="s">
        <v>1754</v>
      </c>
      <c r="B683" s="108" t="s">
        <v>1755</v>
      </c>
      <c r="C683" s="108" t="s">
        <v>1754</v>
      </c>
      <c r="E683" s="108"/>
      <c r="G683">
        <v>16</v>
      </c>
      <c r="H683">
        <v>1</v>
      </c>
      <c r="I683">
        <v>1</v>
      </c>
      <c r="J683" s="108"/>
      <c r="K683" s="108"/>
    </row>
    <row r="684" spans="1:11">
      <c r="A684" s="108" t="s">
        <v>1756</v>
      </c>
      <c r="B684" s="108" t="s">
        <v>1757</v>
      </c>
      <c r="C684" s="108" t="s">
        <v>1756</v>
      </c>
      <c r="E684" s="108"/>
      <c r="G684">
        <v>17</v>
      </c>
      <c r="H684">
        <v>1</v>
      </c>
      <c r="I684">
        <v>1</v>
      </c>
      <c r="J684" s="108"/>
      <c r="K684" s="108"/>
    </row>
    <row r="685" spans="1:11">
      <c r="A685" s="108" t="s">
        <v>1758</v>
      </c>
      <c r="B685" s="108" t="s">
        <v>1759</v>
      </c>
      <c r="C685" s="108" t="s">
        <v>1758</v>
      </c>
      <c r="E685" s="108"/>
      <c r="G685">
        <v>24</v>
      </c>
      <c r="H685">
        <v>1</v>
      </c>
      <c r="I685">
        <v>1</v>
      </c>
      <c r="J685" s="108"/>
      <c r="K685" s="108"/>
    </row>
    <row r="686" spans="1:11">
      <c r="A686" s="108" t="s">
        <v>1760</v>
      </c>
      <c r="B686" s="108" t="s">
        <v>1761</v>
      </c>
      <c r="C686" s="108" t="s">
        <v>1760</v>
      </c>
      <c r="E686" s="108"/>
      <c r="G686">
        <v>5</v>
      </c>
      <c r="H686">
        <v>1</v>
      </c>
      <c r="I686">
        <v>1</v>
      </c>
      <c r="J686" s="108"/>
      <c r="K686" s="108"/>
    </row>
    <row r="687" spans="1:11">
      <c r="A687" s="108" t="s">
        <v>1762</v>
      </c>
      <c r="B687" s="108" t="s">
        <v>1763</v>
      </c>
      <c r="C687" s="108" t="s">
        <v>1762</v>
      </c>
      <c r="E687" s="108"/>
      <c r="G687">
        <v>7</v>
      </c>
      <c r="H687">
        <v>1</v>
      </c>
      <c r="I687">
        <v>1</v>
      </c>
      <c r="J687" s="108"/>
      <c r="K687" s="108"/>
    </row>
    <row r="688" spans="1:11">
      <c r="A688" s="108" t="s">
        <v>1764</v>
      </c>
      <c r="B688" s="108" t="s">
        <v>1765</v>
      </c>
      <c r="C688" s="108" t="s">
        <v>1764</v>
      </c>
      <c r="E688" s="108"/>
      <c r="G688">
        <v>2</v>
      </c>
      <c r="H688">
        <v>1</v>
      </c>
      <c r="I688">
        <v>1</v>
      </c>
      <c r="J688" s="108"/>
      <c r="K688" s="108"/>
    </row>
    <row r="689" spans="1:11">
      <c r="A689" s="108" t="s">
        <v>1766</v>
      </c>
      <c r="B689" s="108" t="s">
        <v>1767</v>
      </c>
      <c r="C689" s="108" t="s">
        <v>1766</v>
      </c>
      <c r="E689" s="108"/>
      <c r="G689">
        <v>2</v>
      </c>
      <c r="H689">
        <v>1</v>
      </c>
      <c r="I689">
        <v>1</v>
      </c>
      <c r="J689" s="108"/>
      <c r="K689" s="108"/>
    </row>
    <row r="690" spans="1:11">
      <c r="A690" s="108" t="s">
        <v>1768</v>
      </c>
      <c r="B690" s="108" t="s">
        <v>1769</v>
      </c>
      <c r="C690" s="108" t="s">
        <v>1768</v>
      </c>
      <c r="E690" s="108"/>
      <c r="G690">
        <v>52</v>
      </c>
      <c r="H690">
        <v>1</v>
      </c>
      <c r="I690">
        <v>1</v>
      </c>
      <c r="J690" s="108"/>
      <c r="K690" s="108"/>
    </row>
    <row r="691" spans="1:11">
      <c r="A691" s="108" t="s">
        <v>1770</v>
      </c>
      <c r="B691" s="108" t="s">
        <v>1771</v>
      </c>
      <c r="C691" s="108" t="s">
        <v>1770</v>
      </c>
      <c r="E691" s="108"/>
      <c r="G691">
        <v>2</v>
      </c>
      <c r="H691">
        <v>1</v>
      </c>
      <c r="I691">
        <v>1</v>
      </c>
      <c r="J691" s="108"/>
      <c r="K691" s="108"/>
    </row>
    <row r="692" spans="1:11">
      <c r="A692" s="108" t="s">
        <v>1772</v>
      </c>
      <c r="B692" s="108" t="s">
        <v>1773</v>
      </c>
      <c r="C692" s="108" t="s">
        <v>1772</v>
      </c>
      <c r="E692" s="108"/>
      <c r="G692">
        <v>2</v>
      </c>
      <c r="H692">
        <v>1</v>
      </c>
      <c r="I692">
        <v>1</v>
      </c>
      <c r="J692" s="108"/>
      <c r="K692" s="108"/>
    </row>
    <row r="693" spans="1:11">
      <c r="A693" s="108" t="s">
        <v>1774</v>
      </c>
      <c r="B693" s="108" t="s">
        <v>1775</v>
      </c>
      <c r="C693" s="108" t="s">
        <v>1774</v>
      </c>
      <c r="E693" s="108"/>
      <c r="G693">
        <v>2</v>
      </c>
      <c r="H693">
        <v>1</v>
      </c>
      <c r="I693">
        <v>1</v>
      </c>
      <c r="J693" s="108"/>
      <c r="K693" s="108"/>
    </row>
    <row r="694" spans="1:11">
      <c r="A694" s="108" t="s">
        <v>1776</v>
      </c>
      <c r="B694" s="108" t="s">
        <v>1777</v>
      </c>
      <c r="C694" s="108" t="s">
        <v>1776</v>
      </c>
      <c r="E694" s="108"/>
      <c r="G694">
        <v>1</v>
      </c>
      <c r="H694">
        <v>1</v>
      </c>
      <c r="I694">
        <v>1</v>
      </c>
      <c r="J694" s="108"/>
      <c r="K694" s="108"/>
    </row>
    <row r="695" spans="1:11">
      <c r="A695" s="108" t="s">
        <v>1778</v>
      </c>
      <c r="B695" s="108" t="s">
        <v>1779</v>
      </c>
      <c r="C695" s="108" t="s">
        <v>1778</v>
      </c>
      <c r="E695" s="108"/>
      <c r="G695">
        <v>3</v>
      </c>
      <c r="H695">
        <v>1</v>
      </c>
      <c r="I695">
        <v>1</v>
      </c>
      <c r="J695" s="108"/>
      <c r="K695" s="108"/>
    </row>
    <row r="696" spans="1:11">
      <c r="A696" s="108" t="s">
        <v>1780</v>
      </c>
      <c r="B696" s="108" t="s">
        <v>1781</v>
      </c>
      <c r="C696" s="108" t="s">
        <v>1780</v>
      </c>
      <c r="E696" s="108"/>
      <c r="G696">
        <v>2</v>
      </c>
      <c r="H696">
        <v>1</v>
      </c>
      <c r="I696">
        <v>1</v>
      </c>
      <c r="J696" s="108"/>
      <c r="K696" s="108"/>
    </row>
    <row r="697" spans="1:11">
      <c r="A697" s="108" t="s">
        <v>1782</v>
      </c>
      <c r="B697" s="108" t="s">
        <v>1783</v>
      </c>
      <c r="C697" s="108" t="s">
        <v>1782</v>
      </c>
      <c r="E697" s="108"/>
      <c r="G697">
        <v>50</v>
      </c>
      <c r="H697">
        <v>1</v>
      </c>
      <c r="I697">
        <v>1</v>
      </c>
      <c r="J697" s="108"/>
      <c r="K697" s="108"/>
    </row>
    <row r="698" spans="1:11">
      <c r="A698" s="108" t="s">
        <v>1784</v>
      </c>
      <c r="B698" s="108" t="s">
        <v>1785</v>
      </c>
      <c r="C698" s="108" t="s">
        <v>1784</v>
      </c>
      <c r="E698" s="108"/>
      <c r="G698">
        <v>0</v>
      </c>
      <c r="H698">
        <v>1</v>
      </c>
      <c r="I698">
        <v>1</v>
      </c>
      <c r="J698" s="108"/>
      <c r="K698" s="108"/>
    </row>
    <row r="699" spans="1:11">
      <c r="A699" s="108" t="s">
        <v>1786</v>
      </c>
      <c r="B699" s="108" t="s">
        <v>1787</v>
      </c>
      <c r="C699" s="108" t="s">
        <v>1786</v>
      </c>
      <c r="E699" s="108"/>
      <c r="G699">
        <v>12</v>
      </c>
      <c r="H699">
        <v>1</v>
      </c>
      <c r="I699">
        <v>1</v>
      </c>
      <c r="J699" s="108"/>
      <c r="K699" s="108"/>
    </row>
    <row r="700" spans="1:11">
      <c r="A700" s="108" t="s">
        <v>1788</v>
      </c>
      <c r="B700" s="108" t="s">
        <v>1789</v>
      </c>
      <c r="C700" s="108" t="s">
        <v>1788</v>
      </c>
      <c r="E700" s="108"/>
      <c r="G700">
        <v>1</v>
      </c>
      <c r="H700">
        <v>1</v>
      </c>
      <c r="I700">
        <v>1</v>
      </c>
      <c r="J700" s="108"/>
      <c r="K700" s="108"/>
    </row>
    <row r="701" spans="1:11">
      <c r="A701" s="108" t="s">
        <v>1790</v>
      </c>
      <c r="B701" s="108" t="s">
        <v>1791</v>
      </c>
      <c r="C701" s="108" t="s">
        <v>1790</v>
      </c>
      <c r="E701" s="108"/>
      <c r="G701">
        <v>2</v>
      </c>
      <c r="H701">
        <v>1</v>
      </c>
      <c r="I701">
        <v>1</v>
      </c>
      <c r="J701" s="108"/>
      <c r="K701" s="108"/>
    </row>
    <row r="702" spans="1:11">
      <c r="A702" s="108" t="s">
        <v>1792</v>
      </c>
      <c r="B702" s="108" t="s">
        <v>1793</v>
      </c>
      <c r="C702" s="108" t="s">
        <v>1792</v>
      </c>
      <c r="E702" s="108"/>
      <c r="G702">
        <v>5</v>
      </c>
      <c r="H702">
        <v>1</v>
      </c>
      <c r="I702">
        <v>1</v>
      </c>
      <c r="J702" s="108"/>
      <c r="K702" s="108"/>
    </row>
    <row r="703" spans="1:11">
      <c r="A703" s="108" t="s">
        <v>1794</v>
      </c>
      <c r="B703" s="108" t="s">
        <v>1795</v>
      </c>
      <c r="C703" s="108" t="s">
        <v>1794</v>
      </c>
      <c r="E703" s="108"/>
      <c r="G703">
        <v>2</v>
      </c>
      <c r="H703">
        <v>1</v>
      </c>
      <c r="I703">
        <v>1</v>
      </c>
      <c r="J703" s="108"/>
      <c r="K703" s="108"/>
    </row>
    <row r="704" spans="1:11">
      <c r="A704" s="108" t="s">
        <v>1796</v>
      </c>
      <c r="B704" s="108" t="s">
        <v>1797</v>
      </c>
      <c r="C704" s="108" t="s">
        <v>1796</v>
      </c>
      <c r="E704" s="108"/>
      <c r="G704">
        <v>7</v>
      </c>
      <c r="H704">
        <v>1</v>
      </c>
      <c r="I704">
        <v>1</v>
      </c>
      <c r="J704" s="108"/>
      <c r="K704" s="108"/>
    </row>
    <row r="705" spans="1:11">
      <c r="A705" s="108" t="s">
        <v>1798</v>
      </c>
      <c r="B705" s="108" t="s">
        <v>1799</v>
      </c>
      <c r="C705" s="108" t="s">
        <v>1798</v>
      </c>
      <c r="E705" s="108"/>
      <c r="G705">
        <v>3</v>
      </c>
      <c r="H705">
        <v>1</v>
      </c>
      <c r="I705">
        <v>1</v>
      </c>
      <c r="J705" s="108"/>
      <c r="K705" s="108"/>
    </row>
    <row r="706" spans="1:11">
      <c r="A706" s="108" t="s">
        <v>1800</v>
      </c>
      <c r="B706" s="108" t="s">
        <v>1801</v>
      </c>
      <c r="C706" s="108" t="s">
        <v>1800</v>
      </c>
      <c r="E706" s="108"/>
      <c r="G706">
        <v>3</v>
      </c>
      <c r="H706">
        <v>1</v>
      </c>
      <c r="I706">
        <v>1</v>
      </c>
      <c r="J706" s="108"/>
      <c r="K706" s="108"/>
    </row>
    <row r="707" spans="1:11">
      <c r="A707" s="108" t="s">
        <v>1802</v>
      </c>
      <c r="B707" s="108" t="s">
        <v>1803</v>
      </c>
      <c r="C707" s="108" t="s">
        <v>1802</v>
      </c>
      <c r="E707" s="108"/>
      <c r="G707">
        <v>10</v>
      </c>
      <c r="H707">
        <v>1</v>
      </c>
      <c r="I707">
        <v>1</v>
      </c>
      <c r="J707" s="108"/>
      <c r="K707" s="108"/>
    </row>
    <row r="708" spans="1:11">
      <c r="A708" s="108" t="s">
        <v>1804</v>
      </c>
      <c r="B708" s="108" t="s">
        <v>1805</v>
      </c>
      <c r="C708" s="108" t="s">
        <v>1804</v>
      </c>
      <c r="E708" s="108"/>
      <c r="G708">
        <v>6</v>
      </c>
      <c r="H708">
        <v>1</v>
      </c>
      <c r="I708">
        <v>1</v>
      </c>
      <c r="J708" s="108"/>
      <c r="K708" s="108"/>
    </row>
    <row r="709" spans="1:11">
      <c r="A709" s="108" t="s">
        <v>1806</v>
      </c>
      <c r="B709" s="108" t="s">
        <v>1807</v>
      </c>
      <c r="C709" s="108" t="s">
        <v>1806</v>
      </c>
      <c r="E709" s="108"/>
      <c r="G709">
        <v>6</v>
      </c>
      <c r="H709">
        <v>1</v>
      </c>
      <c r="I709">
        <v>1</v>
      </c>
      <c r="J709" s="108"/>
      <c r="K709" s="108"/>
    </row>
    <row r="710" spans="1:11">
      <c r="A710" s="108" t="s">
        <v>1808</v>
      </c>
      <c r="B710" s="108" t="s">
        <v>1809</v>
      </c>
      <c r="C710" s="108" t="s">
        <v>1808</v>
      </c>
      <c r="E710" s="108"/>
      <c r="G710">
        <v>2</v>
      </c>
      <c r="H710">
        <v>1</v>
      </c>
      <c r="I710">
        <v>1</v>
      </c>
      <c r="J710" s="108"/>
      <c r="K710" s="108"/>
    </row>
    <row r="711" spans="1:11">
      <c r="A711" s="108" t="s">
        <v>1810</v>
      </c>
      <c r="B711" s="108" t="s">
        <v>1811</v>
      </c>
      <c r="C711" s="108" t="s">
        <v>1810</v>
      </c>
      <c r="E711" s="108"/>
      <c r="G711">
        <v>33</v>
      </c>
      <c r="H711">
        <v>1</v>
      </c>
      <c r="I711">
        <v>1</v>
      </c>
      <c r="J711" s="108"/>
      <c r="K711" s="108"/>
    </row>
    <row r="712" spans="1:11">
      <c r="A712" s="108" t="s">
        <v>1812</v>
      </c>
      <c r="B712" s="108" t="s">
        <v>1813</v>
      </c>
      <c r="C712" s="108" t="s">
        <v>1812</v>
      </c>
      <c r="E712" s="108"/>
      <c r="G712">
        <v>3</v>
      </c>
      <c r="H712">
        <v>1</v>
      </c>
      <c r="I712">
        <v>1</v>
      </c>
      <c r="J712" s="108"/>
      <c r="K712" s="108"/>
    </row>
    <row r="713" spans="1:11">
      <c r="A713" s="108" t="s">
        <v>1814</v>
      </c>
      <c r="B713" s="108" t="s">
        <v>1815</v>
      </c>
      <c r="C713" s="108" t="s">
        <v>1814</v>
      </c>
      <c r="E713" s="108"/>
      <c r="G713">
        <v>1</v>
      </c>
      <c r="H713">
        <v>1</v>
      </c>
      <c r="I713">
        <v>1</v>
      </c>
      <c r="J713" s="108"/>
      <c r="K713" s="108"/>
    </row>
    <row r="714" spans="1:11">
      <c r="A714" s="108" t="s">
        <v>1816</v>
      </c>
      <c r="B714" s="108" t="s">
        <v>1817</v>
      </c>
      <c r="C714" s="108" t="s">
        <v>1816</v>
      </c>
      <c r="E714" s="108"/>
      <c r="G714">
        <v>9</v>
      </c>
      <c r="H714">
        <v>1</v>
      </c>
      <c r="I714">
        <v>1</v>
      </c>
      <c r="J714" s="108"/>
      <c r="K714" s="108"/>
    </row>
    <row r="715" spans="1:11">
      <c r="A715" s="108" t="s">
        <v>1818</v>
      </c>
      <c r="B715" s="108" t="s">
        <v>1819</v>
      </c>
      <c r="C715" s="108" t="s">
        <v>1818</v>
      </c>
      <c r="E715" s="108"/>
      <c r="G715">
        <v>1</v>
      </c>
      <c r="H715">
        <v>1</v>
      </c>
      <c r="I715">
        <v>1</v>
      </c>
      <c r="J715" s="108"/>
      <c r="K715" s="108"/>
    </row>
    <row r="716" spans="1:11">
      <c r="A716" s="108" t="s">
        <v>1820</v>
      </c>
      <c r="B716" s="108" t="s">
        <v>1821</v>
      </c>
      <c r="C716" s="108" t="s">
        <v>1820</v>
      </c>
      <c r="E716" s="108"/>
      <c r="G716">
        <v>10</v>
      </c>
      <c r="H716">
        <v>1</v>
      </c>
      <c r="I716">
        <v>1</v>
      </c>
      <c r="J716" s="108"/>
      <c r="K716" s="108"/>
    </row>
    <row r="717" spans="1:11">
      <c r="A717" s="108" t="s">
        <v>1822</v>
      </c>
      <c r="B717" s="108" t="s">
        <v>1823</v>
      </c>
      <c r="C717" s="108" t="s">
        <v>1822</v>
      </c>
      <c r="E717" s="108"/>
      <c r="G717">
        <v>4</v>
      </c>
      <c r="H717">
        <v>1</v>
      </c>
      <c r="I717">
        <v>1</v>
      </c>
      <c r="J717" s="108"/>
      <c r="K717" s="108"/>
    </row>
    <row r="718" spans="1:11">
      <c r="A718" s="108" t="s">
        <v>1824</v>
      </c>
      <c r="B718" s="108" t="s">
        <v>1825</v>
      </c>
      <c r="C718" s="108" t="s">
        <v>1824</v>
      </c>
      <c r="E718" s="108"/>
      <c r="G718">
        <v>5</v>
      </c>
      <c r="H718">
        <v>1</v>
      </c>
      <c r="I718">
        <v>1</v>
      </c>
      <c r="J718" s="108"/>
      <c r="K718" s="108"/>
    </row>
    <row r="719" spans="1:11">
      <c r="A719" s="108" t="s">
        <v>1826</v>
      </c>
      <c r="B719" s="108" t="s">
        <v>1827</v>
      </c>
      <c r="C719" s="108" t="s">
        <v>1826</v>
      </c>
      <c r="E719" s="108"/>
      <c r="G719">
        <v>5</v>
      </c>
      <c r="H719">
        <v>1</v>
      </c>
      <c r="I719">
        <v>1</v>
      </c>
      <c r="J719" s="108"/>
      <c r="K719" s="108"/>
    </row>
    <row r="720" spans="1:11">
      <c r="A720" s="108" t="s">
        <v>1828</v>
      </c>
      <c r="B720" s="108" t="s">
        <v>1829</v>
      </c>
      <c r="C720" s="108" t="s">
        <v>1828</v>
      </c>
      <c r="E720" s="108"/>
      <c r="G720">
        <v>50</v>
      </c>
      <c r="H720">
        <v>1</v>
      </c>
      <c r="I720">
        <v>1</v>
      </c>
      <c r="J720" s="108"/>
      <c r="K720" s="108"/>
    </row>
    <row r="721" spans="1:11">
      <c r="A721" s="108" t="s">
        <v>1830</v>
      </c>
      <c r="B721" s="108" t="s">
        <v>1831</v>
      </c>
      <c r="C721" s="108" t="s">
        <v>1830</v>
      </c>
      <c r="E721" s="108"/>
      <c r="G721">
        <v>9</v>
      </c>
      <c r="H721">
        <v>1</v>
      </c>
      <c r="I721">
        <v>1</v>
      </c>
      <c r="J721" s="108"/>
      <c r="K721" s="108"/>
    </row>
    <row r="722" spans="1:11">
      <c r="A722" s="108" t="s">
        <v>1832</v>
      </c>
      <c r="B722" s="108" t="s">
        <v>1833</v>
      </c>
      <c r="C722" s="108" t="s">
        <v>1832</v>
      </c>
      <c r="E722" s="108"/>
      <c r="G722">
        <v>3</v>
      </c>
      <c r="H722">
        <v>1</v>
      </c>
      <c r="I722">
        <v>1</v>
      </c>
      <c r="J722" s="108"/>
      <c r="K722" s="108"/>
    </row>
    <row r="723" spans="1:11">
      <c r="A723" s="108" t="s">
        <v>1834</v>
      </c>
      <c r="B723" s="108" t="s">
        <v>1835</v>
      </c>
      <c r="C723" s="108" t="s">
        <v>1834</v>
      </c>
      <c r="E723" s="108"/>
      <c r="G723">
        <v>9</v>
      </c>
      <c r="H723">
        <v>1</v>
      </c>
      <c r="I723">
        <v>1</v>
      </c>
      <c r="J723" s="108"/>
      <c r="K723" s="108"/>
    </row>
    <row r="724" spans="1:11">
      <c r="A724" s="108" t="s">
        <v>1836</v>
      </c>
      <c r="B724" s="108" t="s">
        <v>1837</v>
      </c>
      <c r="C724" s="108" t="s">
        <v>1836</v>
      </c>
      <c r="E724" s="108" t="s">
        <v>571</v>
      </c>
      <c r="G724">
        <v>178</v>
      </c>
      <c r="H724">
        <v>1</v>
      </c>
      <c r="I724">
        <v>1</v>
      </c>
      <c r="J724" s="108" t="s">
        <v>572</v>
      </c>
      <c r="K724" s="108"/>
    </row>
    <row r="725" spans="1:11">
      <c r="A725" s="108" t="s">
        <v>1838</v>
      </c>
      <c r="B725" s="108" t="s">
        <v>1839</v>
      </c>
      <c r="C725" s="108" t="s">
        <v>1838</v>
      </c>
      <c r="E725" s="108"/>
      <c r="G725">
        <v>5</v>
      </c>
      <c r="H725">
        <v>1</v>
      </c>
      <c r="I725">
        <v>1</v>
      </c>
      <c r="J725" s="108"/>
      <c r="K725" s="108"/>
    </row>
    <row r="726" spans="1:11">
      <c r="A726" s="108" t="s">
        <v>1840</v>
      </c>
      <c r="B726" s="108" t="s">
        <v>1841</v>
      </c>
      <c r="C726" s="108" t="s">
        <v>1840</v>
      </c>
      <c r="E726" s="108" t="s">
        <v>571</v>
      </c>
      <c r="G726">
        <v>65</v>
      </c>
      <c r="H726">
        <v>1</v>
      </c>
      <c r="I726">
        <v>1</v>
      </c>
      <c r="J726" s="108" t="s">
        <v>572</v>
      </c>
      <c r="K726" s="108"/>
    </row>
    <row r="727" spans="1:11">
      <c r="A727" s="108" t="s">
        <v>1842</v>
      </c>
      <c r="B727" s="108" t="s">
        <v>1843</v>
      </c>
      <c r="C727" s="108" t="s">
        <v>1842</v>
      </c>
      <c r="E727" s="108"/>
      <c r="G727">
        <v>50</v>
      </c>
      <c r="H727">
        <v>1</v>
      </c>
      <c r="I727">
        <v>1</v>
      </c>
      <c r="J727" s="108"/>
      <c r="K727" s="108"/>
    </row>
    <row r="728" spans="1:11">
      <c r="A728" s="108" t="s">
        <v>1844</v>
      </c>
      <c r="B728" s="108" t="s">
        <v>1845</v>
      </c>
      <c r="C728" s="108" t="s">
        <v>1844</v>
      </c>
      <c r="E728" s="108" t="s">
        <v>571</v>
      </c>
      <c r="G728">
        <v>210</v>
      </c>
      <c r="H728">
        <v>1</v>
      </c>
      <c r="I728">
        <v>1</v>
      </c>
      <c r="J728" s="108" t="s">
        <v>572</v>
      </c>
      <c r="K728" s="108"/>
    </row>
    <row r="729" spans="1:11">
      <c r="A729" s="108" t="s">
        <v>1846</v>
      </c>
      <c r="B729" s="108" t="s">
        <v>1847</v>
      </c>
      <c r="C729" s="108" t="s">
        <v>1846</v>
      </c>
      <c r="E729" s="108"/>
      <c r="G729">
        <v>72</v>
      </c>
      <c r="H729">
        <v>1</v>
      </c>
      <c r="I729">
        <v>1</v>
      </c>
      <c r="J729" s="108"/>
      <c r="K729" s="108"/>
    </row>
    <row r="730" spans="1:11">
      <c r="A730" s="108" t="s">
        <v>1848</v>
      </c>
      <c r="B730" s="108" t="s">
        <v>1849</v>
      </c>
      <c r="C730" s="108" t="s">
        <v>1848</v>
      </c>
      <c r="E730" s="108"/>
      <c r="G730">
        <v>27</v>
      </c>
      <c r="H730">
        <v>1</v>
      </c>
      <c r="I730">
        <v>1</v>
      </c>
      <c r="J730" s="108"/>
      <c r="K730" s="108"/>
    </row>
    <row r="731" spans="1:11">
      <c r="A731" s="108" t="s">
        <v>1850</v>
      </c>
      <c r="B731" s="108" t="s">
        <v>1851</v>
      </c>
      <c r="C731" s="108" t="s">
        <v>1850</v>
      </c>
      <c r="E731" s="108"/>
      <c r="G731">
        <v>4</v>
      </c>
      <c r="H731">
        <v>1</v>
      </c>
      <c r="I731">
        <v>1</v>
      </c>
      <c r="J731" s="108"/>
      <c r="K731" s="108"/>
    </row>
    <row r="732" spans="1:11">
      <c r="A732" s="108" t="s">
        <v>1852</v>
      </c>
      <c r="B732" s="108" t="s">
        <v>1853</v>
      </c>
      <c r="C732" s="108" t="s">
        <v>1852</v>
      </c>
      <c r="E732" s="108"/>
      <c r="G732">
        <v>2</v>
      </c>
      <c r="H732">
        <v>1</v>
      </c>
      <c r="I732">
        <v>1</v>
      </c>
      <c r="J732" s="108"/>
      <c r="K732" s="108"/>
    </row>
    <row r="733" spans="1:11">
      <c r="A733" s="108" t="s">
        <v>1854</v>
      </c>
      <c r="B733" s="108" t="s">
        <v>1855</v>
      </c>
      <c r="C733" s="108" t="s">
        <v>1854</v>
      </c>
      <c r="E733" s="108"/>
      <c r="G733">
        <v>10</v>
      </c>
      <c r="H733">
        <v>1</v>
      </c>
      <c r="I733">
        <v>1</v>
      </c>
      <c r="J733" s="108"/>
      <c r="K733" s="108"/>
    </row>
    <row r="734" spans="1:11">
      <c r="A734" s="108" t="s">
        <v>1856</v>
      </c>
      <c r="B734" s="108" t="s">
        <v>1857</v>
      </c>
      <c r="C734" s="108" t="s">
        <v>1856</v>
      </c>
      <c r="E734" s="108"/>
      <c r="G734">
        <v>5</v>
      </c>
      <c r="H734">
        <v>1</v>
      </c>
      <c r="I734">
        <v>1</v>
      </c>
      <c r="J734" s="108"/>
      <c r="K734" s="108"/>
    </row>
    <row r="735" spans="1:11">
      <c r="A735" s="108" t="s">
        <v>1858</v>
      </c>
      <c r="B735" s="108" t="s">
        <v>1859</v>
      </c>
      <c r="C735" s="108" t="s">
        <v>1858</v>
      </c>
      <c r="E735" s="108"/>
      <c r="G735">
        <v>1</v>
      </c>
      <c r="H735">
        <v>1</v>
      </c>
      <c r="I735">
        <v>1</v>
      </c>
      <c r="J735" s="108"/>
      <c r="K735" s="108"/>
    </row>
    <row r="736" spans="1:11">
      <c r="A736" s="108" t="s">
        <v>1860</v>
      </c>
      <c r="B736" s="108" t="s">
        <v>1861</v>
      </c>
      <c r="C736" s="108" t="s">
        <v>1860</v>
      </c>
      <c r="E736" s="108"/>
      <c r="G736">
        <v>0</v>
      </c>
      <c r="H736">
        <v>1</v>
      </c>
      <c r="I736">
        <v>1</v>
      </c>
      <c r="J736" s="108"/>
      <c r="K736" s="108"/>
    </row>
    <row r="737" spans="1:11">
      <c r="A737" s="108" t="s">
        <v>1862</v>
      </c>
      <c r="B737" s="108" t="s">
        <v>1863</v>
      </c>
      <c r="C737" s="108" t="s">
        <v>1862</v>
      </c>
      <c r="E737" s="108"/>
      <c r="G737">
        <v>10</v>
      </c>
      <c r="H737">
        <v>1</v>
      </c>
      <c r="I737">
        <v>1</v>
      </c>
      <c r="J737" s="108"/>
      <c r="K737" s="108"/>
    </row>
    <row r="738" spans="1:11">
      <c r="A738" s="108" t="s">
        <v>1864</v>
      </c>
      <c r="B738" s="108" t="s">
        <v>1865</v>
      </c>
      <c r="C738" s="108" t="s">
        <v>1864</v>
      </c>
      <c r="E738" s="108"/>
      <c r="G738">
        <v>6</v>
      </c>
      <c r="H738">
        <v>1</v>
      </c>
      <c r="I738">
        <v>1</v>
      </c>
      <c r="J738" s="108"/>
      <c r="K738" s="108"/>
    </row>
    <row r="739" spans="1:11">
      <c r="A739" s="108" t="s">
        <v>1866</v>
      </c>
      <c r="B739" s="108" t="s">
        <v>1867</v>
      </c>
      <c r="C739" s="108" t="s">
        <v>1866</v>
      </c>
      <c r="E739" s="108"/>
      <c r="G739">
        <v>8</v>
      </c>
      <c r="H739">
        <v>1</v>
      </c>
      <c r="I739">
        <v>1</v>
      </c>
      <c r="J739" s="108"/>
      <c r="K739" s="108"/>
    </row>
    <row r="740" spans="1:11">
      <c r="A740" s="108" t="s">
        <v>1868</v>
      </c>
      <c r="B740" s="108" t="s">
        <v>1869</v>
      </c>
      <c r="C740" s="108" t="s">
        <v>1868</v>
      </c>
      <c r="E740" s="108"/>
      <c r="G740">
        <v>1</v>
      </c>
      <c r="H740">
        <v>1</v>
      </c>
      <c r="I740">
        <v>1</v>
      </c>
      <c r="J740" s="108"/>
      <c r="K740" s="108"/>
    </row>
    <row r="741" spans="1:11">
      <c r="A741" s="108" t="s">
        <v>1870</v>
      </c>
      <c r="B741" s="108" t="s">
        <v>1871</v>
      </c>
      <c r="C741" s="108" t="s">
        <v>1870</v>
      </c>
      <c r="E741" s="108"/>
      <c r="G741">
        <v>3</v>
      </c>
      <c r="H741">
        <v>1</v>
      </c>
      <c r="I741">
        <v>1</v>
      </c>
      <c r="J741" s="108"/>
      <c r="K741" s="108"/>
    </row>
    <row r="742" spans="1:11">
      <c r="A742" s="108" t="s">
        <v>1872</v>
      </c>
      <c r="B742" s="108" t="s">
        <v>1873</v>
      </c>
      <c r="C742" s="108" t="s">
        <v>1872</v>
      </c>
      <c r="E742" s="108"/>
      <c r="G742">
        <v>5</v>
      </c>
      <c r="H742">
        <v>2</v>
      </c>
      <c r="I742">
        <v>1</v>
      </c>
      <c r="J742" s="108"/>
      <c r="K742" s="108"/>
    </row>
    <row r="743" spans="1:11">
      <c r="A743" s="108" t="s">
        <v>1872</v>
      </c>
      <c r="B743" s="108" t="s">
        <v>1874</v>
      </c>
      <c r="C743" s="108" t="s">
        <v>1872</v>
      </c>
      <c r="E743" s="108"/>
      <c r="G743">
        <v>1</v>
      </c>
      <c r="H743">
        <v>2</v>
      </c>
      <c r="I743">
        <v>1</v>
      </c>
      <c r="J743" s="108"/>
      <c r="K743" s="108"/>
    </row>
    <row r="744" spans="1:11">
      <c r="A744" s="108" t="s">
        <v>1875</v>
      </c>
      <c r="B744" s="108" t="s">
        <v>1876</v>
      </c>
      <c r="C744" s="108" t="s">
        <v>1875</v>
      </c>
      <c r="E744" s="108"/>
      <c r="G744">
        <v>8</v>
      </c>
      <c r="H744">
        <v>1</v>
      </c>
      <c r="I744">
        <v>1</v>
      </c>
      <c r="J744" s="108"/>
      <c r="K744" s="108"/>
    </row>
    <row r="745" spans="1:11">
      <c r="A745" s="108" t="s">
        <v>1877</v>
      </c>
      <c r="B745" s="108" t="s">
        <v>1878</v>
      </c>
      <c r="C745" s="108" t="s">
        <v>1877</v>
      </c>
      <c r="E745" s="108"/>
      <c r="G745">
        <v>1</v>
      </c>
      <c r="H745">
        <v>1</v>
      </c>
      <c r="I745">
        <v>1</v>
      </c>
      <c r="J745" s="108"/>
      <c r="K745" s="108"/>
    </row>
    <row r="746" spans="1:11">
      <c r="A746" s="108" t="s">
        <v>1879</v>
      </c>
      <c r="B746" s="108" t="s">
        <v>1880</v>
      </c>
      <c r="C746" s="108" t="s">
        <v>1879</v>
      </c>
      <c r="E746" s="108"/>
      <c r="G746">
        <v>9</v>
      </c>
      <c r="H746">
        <v>1</v>
      </c>
      <c r="I746">
        <v>1</v>
      </c>
      <c r="J746" s="108"/>
      <c r="K746" s="108"/>
    </row>
    <row r="747" spans="1:11">
      <c r="A747" s="108" t="s">
        <v>1881</v>
      </c>
      <c r="B747" s="108" t="s">
        <v>1882</v>
      </c>
      <c r="C747" s="108" t="s">
        <v>1881</v>
      </c>
      <c r="E747" s="108"/>
      <c r="G747">
        <v>8</v>
      </c>
      <c r="H747">
        <v>1</v>
      </c>
      <c r="I747">
        <v>1</v>
      </c>
      <c r="J747" s="108"/>
      <c r="K747" s="108"/>
    </row>
    <row r="748" spans="1:11">
      <c r="A748" s="108" t="s">
        <v>1883</v>
      </c>
      <c r="B748" s="108" t="s">
        <v>1884</v>
      </c>
      <c r="C748" s="108" t="s">
        <v>1883</v>
      </c>
      <c r="E748" s="108"/>
      <c r="G748">
        <v>1</v>
      </c>
      <c r="H748">
        <v>1</v>
      </c>
      <c r="I748">
        <v>1</v>
      </c>
      <c r="J748" s="108"/>
      <c r="K748" s="108"/>
    </row>
    <row r="749" spans="1:11">
      <c r="A749" s="108" t="s">
        <v>1885</v>
      </c>
      <c r="B749" s="108" t="s">
        <v>1886</v>
      </c>
      <c r="C749" s="108" t="s">
        <v>1885</v>
      </c>
      <c r="E749" s="108"/>
      <c r="G749">
        <v>2</v>
      </c>
      <c r="H749">
        <v>1</v>
      </c>
      <c r="I749">
        <v>1</v>
      </c>
      <c r="J749" s="108"/>
      <c r="K749" s="108"/>
    </row>
    <row r="750" spans="1:11">
      <c r="A750" s="108" t="s">
        <v>1887</v>
      </c>
      <c r="B750" s="108" t="s">
        <v>1888</v>
      </c>
      <c r="C750" s="108" t="s">
        <v>1887</v>
      </c>
      <c r="E750" s="108"/>
      <c r="G750">
        <v>14</v>
      </c>
      <c r="H750">
        <v>1</v>
      </c>
      <c r="I750">
        <v>1</v>
      </c>
      <c r="J750" s="108"/>
      <c r="K750" s="108"/>
    </row>
    <row r="751" spans="1:11">
      <c r="A751" s="108" t="s">
        <v>1889</v>
      </c>
      <c r="B751" s="108" t="s">
        <v>1890</v>
      </c>
      <c r="C751" s="108" t="s">
        <v>1889</v>
      </c>
      <c r="E751" s="108"/>
      <c r="G751">
        <v>6</v>
      </c>
      <c r="H751">
        <v>1</v>
      </c>
      <c r="I751">
        <v>1</v>
      </c>
      <c r="J751" s="108"/>
      <c r="K751" s="108"/>
    </row>
    <row r="752" spans="1:11">
      <c r="A752" s="108" t="s">
        <v>1891</v>
      </c>
      <c r="B752" s="108" t="s">
        <v>1892</v>
      </c>
      <c r="C752" s="108" t="s">
        <v>1891</v>
      </c>
      <c r="E752" s="108"/>
      <c r="G752">
        <v>2</v>
      </c>
      <c r="H752">
        <v>1</v>
      </c>
      <c r="I752">
        <v>1</v>
      </c>
      <c r="J752" s="108"/>
      <c r="K752" s="108"/>
    </row>
    <row r="753" spans="1:11">
      <c r="A753" s="108" t="s">
        <v>1893</v>
      </c>
      <c r="B753" s="108" t="s">
        <v>1894</v>
      </c>
      <c r="C753" s="108" t="s">
        <v>1893</v>
      </c>
      <c r="E753" s="108"/>
      <c r="G753">
        <v>4</v>
      </c>
      <c r="H753">
        <v>1</v>
      </c>
      <c r="I753">
        <v>1</v>
      </c>
      <c r="J753" s="108"/>
      <c r="K753" s="108"/>
    </row>
    <row r="754" spans="1:11">
      <c r="A754" s="108" t="s">
        <v>1895</v>
      </c>
      <c r="B754" s="108" t="s">
        <v>1896</v>
      </c>
      <c r="C754" s="108" t="s">
        <v>1895</v>
      </c>
      <c r="E754" s="108"/>
      <c r="G754">
        <v>0</v>
      </c>
      <c r="H754">
        <v>1</v>
      </c>
      <c r="I754">
        <v>1</v>
      </c>
      <c r="J754" s="108"/>
      <c r="K754" s="108"/>
    </row>
    <row r="755" spans="1:11">
      <c r="A755" s="108" t="s">
        <v>1897</v>
      </c>
      <c r="B755" s="108" t="s">
        <v>1898</v>
      </c>
      <c r="C755" s="108" t="s">
        <v>1897</v>
      </c>
      <c r="E755" s="108"/>
      <c r="G755">
        <v>0</v>
      </c>
      <c r="H755">
        <v>1</v>
      </c>
      <c r="I755">
        <v>1</v>
      </c>
      <c r="J755" s="108" t="s">
        <v>373</v>
      </c>
      <c r="K755" s="108"/>
    </row>
    <row r="756" spans="1:11">
      <c r="A756" s="108" t="s">
        <v>1899</v>
      </c>
      <c r="B756" s="108" t="s">
        <v>1900</v>
      </c>
      <c r="C756" s="108" t="s">
        <v>1899</v>
      </c>
      <c r="E756" s="108"/>
      <c r="G756">
        <v>46</v>
      </c>
      <c r="H756">
        <v>1</v>
      </c>
      <c r="I756">
        <v>1</v>
      </c>
      <c r="J756" s="108"/>
      <c r="K756" s="108"/>
    </row>
    <row r="757" spans="1:11">
      <c r="A757" s="108" t="s">
        <v>1901</v>
      </c>
      <c r="B757" s="108" t="s">
        <v>1902</v>
      </c>
      <c r="C757" s="108" t="s">
        <v>1901</v>
      </c>
      <c r="E757" s="108"/>
      <c r="G757">
        <v>22</v>
      </c>
      <c r="H757">
        <v>1</v>
      </c>
      <c r="I757">
        <v>1</v>
      </c>
      <c r="J757" s="108"/>
      <c r="K757" s="108"/>
    </row>
    <row r="758" spans="1:11">
      <c r="A758" s="108" t="s">
        <v>1903</v>
      </c>
      <c r="B758" s="108" t="s">
        <v>1904</v>
      </c>
      <c r="C758" s="108" t="s">
        <v>1903</v>
      </c>
      <c r="E758" s="108"/>
      <c r="G758">
        <v>10</v>
      </c>
      <c r="H758">
        <v>1</v>
      </c>
      <c r="I758">
        <v>1</v>
      </c>
      <c r="J758" s="108"/>
      <c r="K758" s="108"/>
    </row>
    <row r="759" spans="1:11">
      <c r="A759" s="108" t="s">
        <v>1905</v>
      </c>
      <c r="B759" s="108" t="s">
        <v>1906</v>
      </c>
      <c r="C759" s="108" t="s">
        <v>1905</v>
      </c>
      <c r="E759" s="108"/>
      <c r="G759">
        <v>0</v>
      </c>
      <c r="H759">
        <v>1</v>
      </c>
      <c r="I759">
        <v>1</v>
      </c>
      <c r="J759" s="108"/>
      <c r="K759" s="108" t="s">
        <v>492</v>
      </c>
    </row>
    <row r="760" spans="1:11">
      <c r="A760" s="108" t="s">
        <v>1907</v>
      </c>
      <c r="B760" s="108" t="s">
        <v>1908</v>
      </c>
      <c r="C760" s="108" t="s">
        <v>1907</v>
      </c>
      <c r="E760" s="108"/>
      <c r="G760">
        <v>1</v>
      </c>
      <c r="H760">
        <v>1</v>
      </c>
      <c r="I760">
        <v>1</v>
      </c>
      <c r="J760" s="108"/>
      <c r="K760" s="108"/>
    </row>
    <row r="761" spans="1:11">
      <c r="A761" s="108" t="s">
        <v>1909</v>
      </c>
      <c r="B761" s="108" t="s">
        <v>1910</v>
      </c>
      <c r="C761" s="108" t="s">
        <v>1909</v>
      </c>
      <c r="E761" s="108"/>
      <c r="G761">
        <v>1</v>
      </c>
      <c r="H761">
        <v>1</v>
      </c>
      <c r="I761">
        <v>1</v>
      </c>
      <c r="J761" s="108"/>
      <c r="K761" s="108"/>
    </row>
    <row r="762" spans="1:11">
      <c r="A762" s="108" t="s">
        <v>1911</v>
      </c>
      <c r="B762" s="108" t="s">
        <v>1912</v>
      </c>
      <c r="C762" s="108" t="s">
        <v>1911</v>
      </c>
      <c r="E762" s="108"/>
      <c r="G762">
        <v>4</v>
      </c>
      <c r="H762">
        <v>1</v>
      </c>
      <c r="I762">
        <v>1</v>
      </c>
      <c r="J762" s="108"/>
      <c r="K762" s="108"/>
    </row>
    <row r="763" spans="1:11">
      <c r="A763" s="108" t="s">
        <v>1913</v>
      </c>
      <c r="B763" s="108" t="s">
        <v>1914</v>
      </c>
      <c r="C763" s="108" t="s">
        <v>1913</v>
      </c>
      <c r="E763" s="108"/>
      <c r="G763">
        <v>2</v>
      </c>
      <c r="H763">
        <v>1</v>
      </c>
      <c r="I763">
        <v>1</v>
      </c>
      <c r="J763" s="108"/>
      <c r="K763" s="108"/>
    </row>
    <row r="764" spans="1:11">
      <c r="A764" s="108" t="s">
        <v>1915</v>
      </c>
      <c r="B764" s="108" t="s">
        <v>1916</v>
      </c>
      <c r="C764" s="108" t="s">
        <v>1915</v>
      </c>
      <c r="E764" s="108"/>
      <c r="G764">
        <v>3</v>
      </c>
      <c r="H764">
        <v>1</v>
      </c>
      <c r="I764">
        <v>1</v>
      </c>
      <c r="J764" s="108"/>
      <c r="K764" s="108"/>
    </row>
    <row r="765" spans="1:11">
      <c r="A765" s="108" t="s">
        <v>1917</v>
      </c>
      <c r="B765" s="108" t="s">
        <v>1918</v>
      </c>
      <c r="C765" s="108" t="s">
        <v>1917</v>
      </c>
      <c r="E765" s="108"/>
      <c r="G765">
        <v>1</v>
      </c>
      <c r="H765">
        <v>1</v>
      </c>
      <c r="I765">
        <v>1</v>
      </c>
      <c r="J765" s="108"/>
      <c r="K765" s="108"/>
    </row>
    <row r="766" spans="1:11">
      <c r="A766" s="108" t="s">
        <v>1919</v>
      </c>
      <c r="B766" s="108" t="s">
        <v>1920</v>
      </c>
      <c r="C766" s="108" t="s">
        <v>1919</v>
      </c>
      <c r="E766" s="108"/>
      <c r="G766">
        <v>1</v>
      </c>
      <c r="H766">
        <v>1</v>
      </c>
      <c r="I766">
        <v>1</v>
      </c>
      <c r="J766" s="108"/>
      <c r="K766" s="108"/>
    </row>
    <row r="767" spans="1:11">
      <c r="A767" s="108" t="s">
        <v>1921</v>
      </c>
      <c r="B767" s="108" t="s">
        <v>1922</v>
      </c>
      <c r="C767" s="108" t="s">
        <v>1921</v>
      </c>
      <c r="E767" s="108"/>
      <c r="G767">
        <v>1</v>
      </c>
      <c r="H767">
        <v>1</v>
      </c>
      <c r="I767">
        <v>1</v>
      </c>
      <c r="J767" s="108"/>
      <c r="K767" s="108"/>
    </row>
    <row r="768" spans="1:11">
      <c r="A768" s="108" t="s">
        <v>1923</v>
      </c>
      <c r="B768" s="108" t="s">
        <v>1924</v>
      </c>
      <c r="C768" s="108" t="s">
        <v>1923</v>
      </c>
      <c r="E768" s="108"/>
      <c r="G768">
        <v>1</v>
      </c>
      <c r="H768">
        <v>1</v>
      </c>
      <c r="I768">
        <v>1</v>
      </c>
      <c r="J768" s="108"/>
      <c r="K768" s="108"/>
    </row>
    <row r="769" spans="1:11">
      <c r="A769" s="108" t="s">
        <v>1925</v>
      </c>
      <c r="B769" s="108" t="s">
        <v>1926</v>
      </c>
      <c r="C769" s="108" t="s">
        <v>1925</v>
      </c>
      <c r="E769" s="108"/>
      <c r="G769">
        <v>4</v>
      </c>
      <c r="H769">
        <v>1</v>
      </c>
      <c r="I769">
        <v>1</v>
      </c>
      <c r="J769" s="108"/>
      <c r="K769" s="108"/>
    </row>
    <row r="770" spans="1:11">
      <c r="A770" s="108" t="s">
        <v>1927</v>
      </c>
      <c r="B770" s="108" t="s">
        <v>1928</v>
      </c>
      <c r="C770" s="108" t="s">
        <v>1927</v>
      </c>
      <c r="E770" s="108"/>
      <c r="G770">
        <v>16</v>
      </c>
      <c r="H770">
        <v>1</v>
      </c>
      <c r="I770">
        <v>1</v>
      </c>
      <c r="J770" s="108"/>
      <c r="K770" s="108"/>
    </row>
    <row r="771" spans="1:11">
      <c r="A771" s="108" t="s">
        <v>1929</v>
      </c>
      <c r="B771" s="108" t="s">
        <v>1930</v>
      </c>
      <c r="C771" s="108" t="s">
        <v>1929</v>
      </c>
      <c r="E771" s="108"/>
      <c r="G771">
        <v>16</v>
      </c>
      <c r="H771">
        <v>1</v>
      </c>
      <c r="I771">
        <v>1</v>
      </c>
      <c r="J771" s="108"/>
      <c r="K771" s="108"/>
    </row>
    <row r="772" spans="1:11">
      <c r="A772" s="108" t="s">
        <v>1931</v>
      </c>
      <c r="B772" s="108" t="s">
        <v>1932</v>
      </c>
      <c r="C772" s="108" t="s">
        <v>1931</v>
      </c>
      <c r="E772" s="108"/>
      <c r="G772">
        <v>2</v>
      </c>
      <c r="H772">
        <v>1</v>
      </c>
      <c r="I772">
        <v>1</v>
      </c>
      <c r="J772" s="108"/>
      <c r="K772" s="108"/>
    </row>
    <row r="773" spans="1:11">
      <c r="A773" s="108" t="s">
        <v>1933</v>
      </c>
      <c r="B773" s="108" t="s">
        <v>1934</v>
      </c>
      <c r="C773" s="108" t="s">
        <v>1933</v>
      </c>
      <c r="E773" s="108"/>
      <c r="G773">
        <v>26</v>
      </c>
      <c r="H773">
        <v>1</v>
      </c>
      <c r="I773">
        <v>1</v>
      </c>
      <c r="J773" s="108"/>
      <c r="K773" s="108"/>
    </row>
    <row r="774" spans="1:11">
      <c r="A774" s="108" t="s">
        <v>1935</v>
      </c>
      <c r="B774" s="108" t="s">
        <v>1936</v>
      </c>
      <c r="C774" s="108" t="s">
        <v>1935</v>
      </c>
      <c r="E774" s="108"/>
      <c r="G774">
        <v>3</v>
      </c>
      <c r="H774">
        <v>1</v>
      </c>
      <c r="I774">
        <v>1</v>
      </c>
      <c r="J774" s="108"/>
      <c r="K774" s="108"/>
    </row>
    <row r="775" spans="1:11">
      <c r="A775" s="108" t="s">
        <v>1937</v>
      </c>
      <c r="B775" s="108" t="s">
        <v>1938</v>
      </c>
      <c r="C775" s="108" t="s">
        <v>1937</v>
      </c>
      <c r="E775" s="108"/>
      <c r="G775">
        <v>3</v>
      </c>
      <c r="H775">
        <v>1</v>
      </c>
      <c r="I775">
        <v>1</v>
      </c>
      <c r="J775" s="108"/>
      <c r="K775" s="108"/>
    </row>
    <row r="776" spans="1:11">
      <c r="A776" s="108" t="s">
        <v>1939</v>
      </c>
      <c r="B776" s="108" t="s">
        <v>1940</v>
      </c>
      <c r="C776" s="108" t="s">
        <v>1939</v>
      </c>
      <c r="E776" s="108"/>
      <c r="G776">
        <v>1</v>
      </c>
      <c r="H776">
        <v>1</v>
      </c>
      <c r="I776">
        <v>1</v>
      </c>
      <c r="J776" s="108"/>
      <c r="K776" s="108"/>
    </row>
    <row r="777" spans="1:11">
      <c r="A777" s="108" t="s">
        <v>1941</v>
      </c>
      <c r="B777" s="108" t="s">
        <v>1942</v>
      </c>
      <c r="C777" s="108" t="s">
        <v>1941</v>
      </c>
      <c r="E777" s="108"/>
      <c r="G777">
        <v>34</v>
      </c>
      <c r="H777">
        <v>1</v>
      </c>
      <c r="I777">
        <v>1</v>
      </c>
      <c r="J777" s="108"/>
      <c r="K777" s="108"/>
    </row>
    <row r="778" spans="1:11">
      <c r="A778" s="108" t="s">
        <v>1943</v>
      </c>
      <c r="B778" s="108" t="s">
        <v>1944</v>
      </c>
      <c r="C778" s="108" t="s">
        <v>1943</v>
      </c>
      <c r="E778" s="108"/>
      <c r="G778">
        <v>7</v>
      </c>
      <c r="H778">
        <v>1</v>
      </c>
      <c r="I778">
        <v>1</v>
      </c>
      <c r="J778" s="108"/>
      <c r="K778" s="108"/>
    </row>
    <row r="779" spans="1:11">
      <c r="A779" s="108" t="s">
        <v>1945</v>
      </c>
      <c r="B779" s="108" t="s">
        <v>1946</v>
      </c>
      <c r="C779" s="108" t="s">
        <v>1945</v>
      </c>
      <c r="E779" s="108"/>
      <c r="G779">
        <v>1</v>
      </c>
      <c r="H779">
        <v>1</v>
      </c>
      <c r="I779">
        <v>1</v>
      </c>
      <c r="J779" s="108"/>
      <c r="K779" s="108"/>
    </row>
    <row r="780" spans="1:11">
      <c r="A780" s="108" t="s">
        <v>1947</v>
      </c>
      <c r="B780" s="108" t="s">
        <v>1948</v>
      </c>
      <c r="C780" s="108" t="s">
        <v>1947</v>
      </c>
      <c r="E780" s="108"/>
      <c r="G780">
        <v>2</v>
      </c>
      <c r="H780">
        <v>1</v>
      </c>
      <c r="I780">
        <v>1</v>
      </c>
      <c r="J780" s="108"/>
      <c r="K780" s="108"/>
    </row>
    <row r="781" spans="1:11">
      <c r="A781" s="108" t="s">
        <v>1949</v>
      </c>
      <c r="B781" s="108" t="s">
        <v>1950</v>
      </c>
      <c r="C781" s="108" t="s">
        <v>1949</v>
      </c>
      <c r="E781" s="108"/>
      <c r="G781">
        <v>4</v>
      </c>
      <c r="H781">
        <v>1</v>
      </c>
      <c r="I781">
        <v>1</v>
      </c>
      <c r="J781" s="108"/>
      <c r="K781" s="108"/>
    </row>
    <row r="782" spans="1:11">
      <c r="A782" s="108" t="s">
        <v>1951</v>
      </c>
      <c r="B782" s="108" t="s">
        <v>1952</v>
      </c>
      <c r="C782" s="108" t="s">
        <v>1951</v>
      </c>
      <c r="E782" s="108"/>
      <c r="G782">
        <v>1</v>
      </c>
      <c r="H782">
        <v>1</v>
      </c>
      <c r="I782">
        <v>1</v>
      </c>
      <c r="J782" s="108"/>
      <c r="K782" s="108"/>
    </row>
    <row r="783" spans="1:11">
      <c r="A783" s="108" t="s">
        <v>1953</v>
      </c>
      <c r="B783" s="108" t="s">
        <v>1954</v>
      </c>
      <c r="C783" s="108" t="s">
        <v>1953</v>
      </c>
      <c r="E783" s="108"/>
      <c r="G783">
        <v>6</v>
      </c>
      <c r="H783">
        <v>1</v>
      </c>
      <c r="I783">
        <v>1</v>
      </c>
      <c r="J783" s="108"/>
      <c r="K783" s="108"/>
    </row>
    <row r="784" spans="1:11">
      <c r="A784" s="108" t="s">
        <v>1955</v>
      </c>
      <c r="B784" s="108" t="s">
        <v>1956</v>
      </c>
      <c r="C784" s="108" t="s">
        <v>1955</v>
      </c>
      <c r="E784" s="108"/>
      <c r="G784">
        <v>6</v>
      </c>
      <c r="H784">
        <v>1</v>
      </c>
      <c r="I784">
        <v>1</v>
      </c>
      <c r="J784" s="108"/>
      <c r="K784" s="108"/>
    </row>
    <row r="785" spans="1:11">
      <c r="A785" s="108" t="s">
        <v>1957</v>
      </c>
      <c r="B785" s="108" t="s">
        <v>1958</v>
      </c>
      <c r="C785" s="108" t="s">
        <v>1957</v>
      </c>
      <c r="E785" s="108"/>
      <c r="G785">
        <v>5</v>
      </c>
      <c r="H785">
        <v>1</v>
      </c>
      <c r="I785">
        <v>1</v>
      </c>
      <c r="J785" s="108"/>
      <c r="K785" s="108"/>
    </row>
    <row r="786" spans="1:11">
      <c r="A786" s="108" t="s">
        <v>1959</v>
      </c>
      <c r="B786" s="108" t="s">
        <v>1960</v>
      </c>
      <c r="C786" s="108" t="s">
        <v>1959</v>
      </c>
      <c r="E786" s="108"/>
      <c r="G786">
        <v>4</v>
      </c>
      <c r="H786">
        <v>1</v>
      </c>
      <c r="I786">
        <v>1</v>
      </c>
      <c r="J786" s="108"/>
      <c r="K786" s="108"/>
    </row>
    <row r="787" spans="1:11">
      <c r="A787" s="108" t="s">
        <v>1961</v>
      </c>
      <c r="B787" s="108" t="s">
        <v>1962</v>
      </c>
      <c r="C787" s="108" t="s">
        <v>1961</v>
      </c>
      <c r="E787" s="108"/>
      <c r="G787">
        <v>2</v>
      </c>
      <c r="H787">
        <v>1</v>
      </c>
      <c r="I787">
        <v>1</v>
      </c>
      <c r="J787" s="108"/>
      <c r="K787" s="108"/>
    </row>
    <row r="788" spans="1:11">
      <c r="A788" s="108" t="s">
        <v>1963</v>
      </c>
      <c r="B788" s="108" t="s">
        <v>1964</v>
      </c>
      <c r="C788" s="108" t="s">
        <v>1963</v>
      </c>
      <c r="E788" s="108"/>
      <c r="G788">
        <v>3</v>
      </c>
      <c r="H788">
        <v>1</v>
      </c>
      <c r="I788">
        <v>1</v>
      </c>
      <c r="J788" s="108"/>
      <c r="K788" s="108"/>
    </row>
    <row r="789" spans="1:11">
      <c r="A789" s="108" t="s">
        <v>1965</v>
      </c>
      <c r="B789" s="108" t="s">
        <v>1966</v>
      </c>
      <c r="C789" s="108" t="s">
        <v>1965</v>
      </c>
      <c r="E789" s="108"/>
      <c r="G789">
        <v>3</v>
      </c>
      <c r="H789">
        <v>1</v>
      </c>
      <c r="I789">
        <v>1</v>
      </c>
      <c r="J789" s="108"/>
      <c r="K789" s="108"/>
    </row>
    <row r="790" spans="1:11">
      <c r="A790" s="108" t="s">
        <v>1967</v>
      </c>
      <c r="B790" s="108" t="s">
        <v>1968</v>
      </c>
      <c r="C790" s="108" t="s">
        <v>1967</v>
      </c>
      <c r="E790" s="108"/>
      <c r="G790">
        <v>1</v>
      </c>
      <c r="H790">
        <v>1</v>
      </c>
      <c r="I790">
        <v>1</v>
      </c>
      <c r="J790" s="108"/>
      <c r="K790" s="108"/>
    </row>
    <row r="791" spans="1:11">
      <c r="A791" s="108" t="s">
        <v>1969</v>
      </c>
      <c r="B791" s="108" t="s">
        <v>1970</v>
      </c>
      <c r="C791" s="108" t="s">
        <v>1969</v>
      </c>
      <c r="E791" s="108"/>
      <c r="G791">
        <v>0</v>
      </c>
      <c r="H791">
        <v>1</v>
      </c>
      <c r="I791">
        <v>1</v>
      </c>
      <c r="J791" s="108"/>
      <c r="K791" s="108"/>
    </row>
    <row r="792" spans="1:11">
      <c r="A792" s="108" t="s">
        <v>1971</v>
      </c>
      <c r="B792" s="108" t="s">
        <v>1972</v>
      </c>
      <c r="C792" s="108" t="s">
        <v>1971</v>
      </c>
      <c r="E792" s="108"/>
      <c r="G792">
        <v>114</v>
      </c>
      <c r="H792">
        <v>1</v>
      </c>
      <c r="I792">
        <v>1</v>
      </c>
      <c r="J792" s="108"/>
      <c r="K792" s="108"/>
    </row>
    <row r="793" spans="1:11">
      <c r="A793" s="108" t="s">
        <v>1973</v>
      </c>
      <c r="B793" s="108" t="s">
        <v>1974</v>
      </c>
      <c r="C793" s="108" t="s">
        <v>1973</v>
      </c>
      <c r="E793" s="108"/>
      <c r="G793">
        <v>1</v>
      </c>
      <c r="H793">
        <v>1</v>
      </c>
      <c r="I793">
        <v>1</v>
      </c>
      <c r="J793" s="108"/>
      <c r="K793" s="108"/>
    </row>
    <row r="794" spans="1:11">
      <c r="A794" s="108" t="s">
        <v>1975</v>
      </c>
      <c r="B794" s="108" t="s">
        <v>1975</v>
      </c>
      <c r="C794" s="108" t="s">
        <v>1975</v>
      </c>
      <c r="E794" s="108"/>
      <c r="G794">
        <v>18</v>
      </c>
      <c r="H794">
        <v>1</v>
      </c>
      <c r="I794">
        <v>1</v>
      </c>
      <c r="J794" s="108"/>
      <c r="K794" s="108"/>
    </row>
    <row r="795" spans="1:11">
      <c r="A795" s="108" t="s">
        <v>1976</v>
      </c>
      <c r="B795" s="108" t="s">
        <v>1977</v>
      </c>
      <c r="C795" s="108" t="s">
        <v>1976</v>
      </c>
      <c r="E795" s="108"/>
      <c r="G795">
        <v>1</v>
      </c>
      <c r="H795">
        <v>1</v>
      </c>
      <c r="I795">
        <v>1</v>
      </c>
      <c r="J795" s="108"/>
      <c r="K795" s="108"/>
    </row>
    <row r="796" spans="1:11">
      <c r="A796" s="108" t="s">
        <v>1978</v>
      </c>
      <c r="B796" s="108" t="s">
        <v>1979</v>
      </c>
      <c r="C796" s="108" t="s">
        <v>1978</v>
      </c>
      <c r="E796" s="108"/>
      <c r="G796">
        <v>4</v>
      </c>
      <c r="H796">
        <v>1</v>
      </c>
      <c r="I796">
        <v>1</v>
      </c>
      <c r="J796" s="108"/>
      <c r="K796" s="108"/>
    </row>
    <row r="797" spans="1:11">
      <c r="A797" s="108" t="s">
        <v>1980</v>
      </c>
      <c r="B797" s="108" t="s">
        <v>1981</v>
      </c>
      <c r="C797" s="108" t="s">
        <v>1980</v>
      </c>
      <c r="E797" s="108"/>
      <c r="G797">
        <v>1</v>
      </c>
      <c r="H797">
        <v>1</v>
      </c>
      <c r="I797">
        <v>1</v>
      </c>
      <c r="J797" s="108"/>
      <c r="K797" s="108"/>
    </row>
    <row r="798" spans="1:11">
      <c r="A798" s="108" t="s">
        <v>1982</v>
      </c>
      <c r="B798" s="108" t="s">
        <v>1983</v>
      </c>
      <c r="C798" s="108" t="s">
        <v>1982</v>
      </c>
      <c r="E798" s="108"/>
      <c r="G798">
        <v>2</v>
      </c>
      <c r="H798">
        <v>1</v>
      </c>
      <c r="I798">
        <v>1</v>
      </c>
      <c r="J798" s="108"/>
      <c r="K798" s="108"/>
    </row>
    <row r="799" spans="1:11">
      <c r="A799" s="108" t="s">
        <v>1984</v>
      </c>
      <c r="B799" s="108" t="s">
        <v>1985</v>
      </c>
      <c r="C799" s="108" t="s">
        <v>1984</v>
      </c>
      <c r="E799" s="108"/>
      <c r="G799">
        <v>4</v>
      </c>
      <c r="H799">
        <v>1</v>
      </c>
      <c r="I799">
        <v>1</v>
      </c>
      <c r="J799" s="108"/>
      <c r="K799" s="108"/>
    </row>
    <row r="800" spans="1:11">
      <c r="A800" s="108" t="s">
        <v>1986</v>
      </c>
      <c r="B800" s="108" t="s">
        <v>1987</v>
      </c>
      <c r="C800" s="108" t="s">
        <v>1986</v>
      </c>
      <c r="E800" s="108"/>
      <c r="G800">
        <v>4</v>
      </c>
      <c r="H800">
        <v>1</v>
      </c>
      <c r="I800">
        <v>1</v>
      </c>
      <c r="J800" s="108"/>
      <c r="K800" s="108"/>
    </row>
    <row r="801" spans="1:11">
      <c r="A801" s="108" t="s">
        <v>1988</v>
      </c>
      <c r="B801" s="108" t="s">
        <v>1989</v>
      </c>
      <c r="C801" s="108" t="s">
        <v>1988</v>
      </c>
      <c r="E801" s="108"/>
      <c r="G801">
        <v>9</v>
      </c>
      <c r="H801">
        <v>1</v>
      </c>
      <c r="I801">
        <v>1</v>
      </c>
      <c r="J801" s="108"/>
      <c r="K801" s="108"/>
    </row>
    <row r="802" spans="1:11">
      <c r="A802" s="108" t="s">
        <v>1990</v>
      </c>
      <c r="B802" s="108" t="s">
        <v>1991</v>
      </c>
      <c r="C802" s="108" t="s">
        <v>1990</v>
      </c>
      <c r="E802" s="108"/>
      <c r="G802">
        <v>37</v>
      </c>
      <c r="H802">
        <v>1</v>
      </c>
      <c r="I802">
        <v>1</v>
      </c>
      <c r="J802" s="108"/>
      <c r="K802" s="108"/>
    </row>
    <row r="803" spans="1:11">
      <c r="A803" s="108" t="s">
        <v>1992</v>
      </c>
      <c r="B803" s="108" t="s">
        <v>1993</v>
      </c>
      <c r="C803" s="108" t="s">
        <v>1992</v>
      </c>
      <c r="E803" s="108"/>
      <c r="G803">
        <v>38</v>
      </c>
      <c r="H803">
        <v>1</v>
      </c>
      <c r="I803">
        <v>1</v>
      </c>
      <c r="J803" s="108"/>
      <c r="K803" s="108"/>
    </row>
    <row r="804" spans="1:11">
      <c r="A804" s="108" t="s">
        <v>1994</v>
      </c>
      <c r="B804" s="108" t="s">
        <v>1995</v>
      </c>
      <c r="C804" s="108" t="s">
        <v>1994</v>
      </c>
      <c r="E804" s="108"/>
      <c r="G804">
        <v>0</v>
      </c>
      <c r="H804">
        <v>1</v>
      </c>
      <c r="I804">
        <v>1</v>
      </c>
      <c r="J804" s="108"/>
      <c r="K804" s="108"/>
    </row>
    <row r="805" spans="1:11">
      <c r="A805" s="108" t="s">
        <v>1996</v>
      </c>
      <c r="B805" s="108" t="s">
        <v>1997</v>
      </c>
      <c r="C805" s="108" t="s">
        <v>1996</v>
      </c>
      <c r="E805" s="108"/>
      <c r="G805">
        <v>1</v>
      </c>
      <c r="H805">
        <v>1</v>
      </c>
      <c r="I805">
        <v>1</v>
      </c>
      <c r="J805" s="108"/>
      <c r="K805" s="108"/>
    </row>
    <row r="806" spans="1:11">
      <c r="A806" s="108" t="s">
        <v>1998</v>
      </c>
      <c r="B806" s="108" t="s">
        <v>1999</v>
      </c>
      <c r="C806" s="108" t="s">
        <v>1998</v>
      </c>
      <c r="E806" s="108"/>
      <c r="G806">
        <v>0</v>
      </c>
      <c r="H806">
        <v>1</v>
      </c>
      <c r="I806">
        <v>1</v>
      </c>
      <c r="J806" s="108"/>
      <c r="K806" s="108"/>
    </row>
    <row r="807" spans="1:11">
      <c r="A807" s="108" t="s">
        <v>2000</v>
      </c>
      <c r="B807" s="108" t="s">
        <v>2001</v>
      </c>
      <c r="C807" s="108" t="s">
        <v>2000</v>
      </c>
      <c r="E807" s="108"/>
      <c r="G807">
        <v>5</v>
      </c>
      <c r="H807">
        <v>1</v>
      </c>
      <c r="I807">
        <v>1</v>
      </c>
      <c r="J807" s="108"/>
      <c r="K807" s="108"/>
    </row>
    <row r="808" spans="1:11">
      <c r="A808" s="108" t="s">
        <v>2002</v>
      </c>
      <c r="B808" s="108" t="s">
        <v>2003</v>
      </c>
      <c r="C808" s="108" t="s">
        <v>2002</v>
      </c>
      <c r="E808" s="108"/>
      <c r="G808">
        <v>1</v>
      </c>
      <c r="H808">
        <v>1</v>
      </c>
      <c r="I808">
        <v>1</v>
      </c>
      <c r="J808" s="108"/>
      <c r="K808" s="108"/>
    </row>
    <row r="809" spans="1:11">
      <c r="A809" s="108" t="s">
        <v>2004</v>
      </c>
      <c r="B809" s="108" t="s">
        <v>2005</v>
      </c>
      <c r="C809" s="108" t="s">
        <v>2004</v>
      </c>
      <c r="E809" s="108"/>
      <c r="G809">
        <v>6</v>
      </c>
      <c r="H809">
        <v>1</v>
      </c>
      <c r="I809">
        <v>1</v>
      </c>
      <c r="J809" s="108"/>
      <c r="K809" s="108"/>
    </row>
    <row r="810" spans="1:11">
      <c r="A810" s="108" t="s">
        <v>2006</v>
      </c>
      <c r="B810" s="108" t="s">
        <v>2007</v>
      </c>
      <c r="C810" s="108" t="s">
        <v>2006</v>
      </c>
      <c r="E810" s="108"/>
      <c r="G810">
        <v>5</v>
      </c>
      <c r="H810">
        <v>1</v>
      </c>
      <c r="I810">
        <v>1</v>
      </c>
      <c r="J810" s="108"/>
      <c r="K810" s="108"/>
    </row>
    <row r="811" spans="1:11">
      <c r="A811" s="108" t="s">
        <v>2008</v>
      </c>
      <c r="B811" s="108" t="s">
        <v>2009</v>
      </c>
      <c r="C811" s="108" t="s">
        <v>2008</v>
      </c>
      <c r="E811" s="108"/>
      <c r="G811">
        <v>2</v>
      </c>
      <c r="H811">
        <v>1</v>
      </c>
      <c r="I811">
        <v>1</v>
      </c>
      <c r="J811" s="108"/>
      <c r="K811" s="108"/>
    </row>
    <row r="812" spans="1:11">
      <c r="A812" s="108" t="s">
        <v>2010</v>
      </c>
      <c r="B812" s="108" t="s">
        <v>2011</v>
      </c>
      <c r="C812" s="108" t="s">
        <v>2010</v>
      </c>
      <c r="E812" s="108"/>
      <c r="G812">
        <v>0</v>
      </c>
      <c r="H812">
        <v>1</v>
      </c>
      <c r="I812">
        <v>1</v>
      </c>
      <c r="J812" s="108"/>
      <c r="K812" s="108"/>
    </row>
    <row r="813" spans="1:11">
      <c r="A813" s="108" t="s">
        <v>2012</v>
      </c>
      <c r="B813" s="108" t="s">
        <v>2013</v>
      </c>
      <c r="C813" s="108" t="s">
        <v>2012</v>
      </c>
      <c r="E813" s="108"/>
      <c r="G813">
        <v>1</v>
      </c>
      <c r="H813">
        <v>1</v>
      </c>
      <c r="I813">
        <v>1</v>
      </c>
      <c r="J813" s="108"/>
      <c r="K813" s="108"/>
    </row>
    <row r="814" spans="1:11">
      <c r="A814" s="108" t="s">
        <v>2014</v>
      </c>
      <c r="B814" s="108" t="s">
        <v>2015</v>
      </c>
      <c r="C814" s="108" t="s">
        <v>2014</v>
      </c>
      <c r="E814" s="108"/>
      <c r="G814">
        <v>4</v>
      </c>
      <c r="H814">
        <v>1</v>
      </c>
      <c r="I814">
        <v>1</v>
      </c>
      <c r="J814" s="108"/>
      <c r="K814" s="108"/>
    </row>
    <row r="815" spans="1:11">
      <c r="A815" s="108" t="s">
        <v>2016</v>
      </c>
      <c r="B815" s="108" t="s">
        <v>2017</v>
      </c>
      <c r="C815" s="108" t="s">
        <v>2016</v>
      </c>
      <c r="E815" s="108"/>
      <c r="G815">
        <v>5</v>
      </c>
      <c r="H815">
        <v>1</v>
      </c>
      <c r="I815">
        <v>1</v>
      </c>
      <c r="J815" s="108"/>
      <c r="K815" s="108"/>
    </row>
    <row r="816" spans="1:11">
      <c r="A816" s="108" t="s">
        <v>2018</v>
      </c>
      <c r="B816" s="108" t="s">
        <v>2019</v>
      </c>
      <c r="C816" s="108" t="s">
        <v>2018</v>
      </c>
      <c r="E816" s="108"/>
      <c r="G816">
        <v>16</v>
      </c>
      <c r="H816">
        <v>1</v>
      </c>
      <c r="I816">
        <v>1</v>
      </c>
      <c r="J816" s="108"/>
      <c r="K816" s="108"/>
    </row>
    <row r="817" spans="1:11">
      <c r="A817" s="108" t="s">
        <v>2020</v>
      </c>
      <c r="B817" s="108" t="s">
        <v>2021</v>
      </c>
      <c r="C817" s="108" t="s">
        <v>2020</v>
      </c>
      <c r="E817" s="108"/>
      <c r="G817">
        <v>16</v>
      </c>
      <c r="H817">
        <v>1</v>
      </c>
      <c r="I817">
        <v>1</v>
      </c>
      <c r="J817" s="108"/>
      <c r="K817" s="108"/>
    </row>
    <row r="818" spans="1:11">
      <c r="A818" s="108" t="s">
        <v>2022</v>
      </c>
      <c r="B818" s="108" t="s">
        <v>2023</v>
      </c>
      <c r="C818" s="108" t="s">
        <v>2022</v>
      </c>
      <c r="E818" s="108"/>
      <c r="G818">
        <v>2</v>
      </c>
      <c r="H818">
        <v>1</v>
      </c>
      <c r="I818">
        <v>1</v>
      </c>
      <c r="J818" s="108"/>
      <c r="K818" s="108"/>
    </row>
    <row r="819" spans="1:11">
      <c r="A819" s="108" t="s">
        <v>2024</v>
      </c>
      <c r="B819" s="108" t="s">
        <v>2025</v>
      </c>
      <c r="C819" s="108" t="s">
        <v>2024</v>
      </c>
      <c r="E819" s="108"/>
      <c r="G819">
        <v>0</v>
      </c>
      <c r="H819">
        <v>1</v>
      </c>
      <c r="I819">
        <v>1</v>
      </c>
      <c r="J819" s="108"/>
      <c r="K819" s="108"/>
    </row>
    <row r="820" spans="1:11">
      <c r="A820" s="108" t="s">
        <v>2026</v>
      </c>
      <c r="B820" s="108" t="s">
        <v>2027</v>
      </c>
      <c r="C820" s="108" t="s">
        <v>2026</v>
      </c>
      <c r="E820" s="108"/>
      <c r="G820">
        <v>1</v>
      </c>
      <c r="H820">
        <v>1</v>
      </c>
      <c r="I820">
        <v>1</v>
      </c>
      <c r="J820" s="108"/>
      <c r="K820" s="108"/>
    </row>
    <row r="821" spans="1:11">
      <c r="A821" s="108" t="s">
        <v>2028</v>
      </c>
      <c r="B821" s="108" t="s">
        <v>2029</v>
      </c>
      <c r="C821" s="108" t="s">
        <v>2028</v>
      </c>
      <c r="E821" s="108"/>
      <c r="G821">
        <v>6</v>
      </c>
      <c r="H821">
        <v>1</v>
      </c>
      <c r="I821">
        <v>1</v>
      </c>
      <c r="J821" s="108"/>
      <c r="K821" s="108"/>
    </row>
    <row r="822" spans="1:11">
      <c r="A822" s="108" t="s">
        <v>2030</v>
      </c>
      <c r="B822" s="108" t="s">
        <v>2031</v>
      </c>
      <c r="C822" s="108" t="s">
        <v>2030</v>
      </c>
      <c r="E822" s="108"/>
      <c r="G822">
        <v>16</v>
      </c>
      <c r="H822">
        <v>1</v>
      </c>
      <c r="I822">
        <v>1</v>
      </c>
      <c r="J822" s="108"/>
      <c r="K822" s="108"/>
    </row>
    <row r="823" spans="1:11">
      <c r="A823" s="108" t="s">
        <v>2032</v>
      </c>
      <c r="B823" s="108" t="s">
        <v>2033</v>
      </c>
      <c r="C823" s="108" t="s">
        <v>2032</v>
      </c>
      <c r="E823" s="108"/>
      <c r="G823">
        <v>11</v>
      </c>
      <c r="H823">
        <v>1</v>
      </c>
      <c r="I823">
        <v>1</v>
      </c>
      <c r="J823" s="108"/>
      <c r="K823" s="108"/>
    </row>
    <row r="824" spans="1:11">
      <c r="A824" s="108" t="s">
        <v>2034</v>
      </c>
      <c r="B824" s="108" t="s">
        <v>2035</v>
      </c>
      <c r="C824" s="108" t="s">
        <v>2034</v>
      </c>
      <c r="E824" s="108"/>
      <c r="G824">
        <v>24</v>
      </c>
      <c r="H824">
        <v>1</v>
      </c>
      <c r="I824">
        <v>1</v>
      </c>
      <c r="J824" s="108"/>
      <c r="K824" s="108"/>
    </row>
    <row r="825" spans="1:11">
      <c r="A825" s="108" t="s">
        <v>2036</v>
      </c>
      <c r="B825" s="108" t="s">
        <v>2037</v>
      </c>
      <c r="C825" s="108" t="s">
        <v>2036</v>
      </c>
      <c r="E825" s="108"/>
      <c r="G825">
        <v>3</v>
      </c>
      <c r="H825">
        <v>1</v>
      </c>
      <c r="I825">
        <v>1</v>
      </c>
      <c r="J825" s="108"/>
      <c r="K825" s="108"/>
    </row>
    <row r="826" spans="1:11">
      <c r="A826" s="108" t="s">
        <v>2038</v>
      </c>
      <c r="B826" s="108" t="s">
        <v>2039</v>
      </c>
      <c r="C826" s="108" t="s">
        <v>2038</v>
      </c>
      <c r="E826" s="108"/>
      <c r="G826">
        <v>5</v>
      </c>
      <c r="H826">
        <v>1</v>
      </c>
      <c r="I826">
        <v>1</v>
      </c>
      <c r="J826" s="108"/>
      <c r="K826" s="108"/>
    </row>
    <row r="827" spans="1:11">
      <c r="A827" s="108" t="s">
        <v>2040</v>
      </c>
      <c r="B827" s="108" t="s">
        <v>2041</v>
      </c>
      <c r="C827" s="108" t="s">
        <v>2040</v>
      </c>
      <c r="E827" s="108"/>
      <c r="G827">
        <v>1</v>
      </c>
      <c r="H827">
        <v>1</v>
      </c>
      <c r="I827">
        <v>1</v>
      </c>
      <c r="J827" s="108"/>
      <c r="K827" s="108"/>
    </row>
    <row r="828" spans="1:11">
      <c r="A828" s="108" t="s">
        <v>2042</v>
      </c>
      <c r="B828" s="108" t="s">
        <v>2043</v>
      </c>
      <c r="C828" s="108" t="s">
        <v>2042</v>
      </c>
      <c r="E828" s="108"/>
      <c r="G828">
        <v>0</v>
      </c>
      <c r="H828">
        <v>1</v>
      </c>
      <c r="I828">
        <v>1</v>
      </c>
      <c r="J828" s="108"/>
      <c r="K828" s="108"/>
    </row>
    <row r="829" spans="1:11">
      <c r="A829" s="108" t="s">
        <v>2044</v>
      </c>
      <c r="B829" s="108" t="s">
        <v>2045</v>
      </c>
      <c r="C829" s="108" t="s">
        <v>2044</v>
      </c>
      <c r="E829" s="108"/>
      <c r="G829">
        <v>4</v>
      </c>
      <c r="H829">
        <v>1</v>
      </c>
      <c r="I829">
        <v>1</v>
      </c>
      <c r="J829" s="108"/>
      <c r="K829" s="108"/>
    </row>
    <row r="830" spans="1:11">
      <c r="A830" s="108" t="s">
        <v>2046</v>
      </c>
      <c r="B830" s="108" t="s">
        <v>2047</v>
      </c>
      <c r="C830" s="108" t="s">
        <v>2046</v>
      </c>
      <c r="E830" s="108"/>
      <c r="G830">
        <v>1</v>
      </c>
      <c r="H830">
        <v>1</v>
      </c>
      <c r="I830">
        <v>1</v>
      </c>
      <c r="J830" s="108"/>
      <c r="K830" s="108"/>
    </row>
    <row r="831" spans="1:11">
      <c r="A831" s="108" t="s">
        <v>2048</v>
      </c>
      <c r="B831" s="108" t="s">
        <v>2049</v>
      </c>
      <c r="C831" s="108" t="s">
        <v>2048</v>
      </c>
      <c r="E831" s="108"/>
      <c r="G831">
        <v>5</v>
      </c>
      <c r="H831">
        <v>1</v>
      </c>
      <c r="I831">
        <v>1</v>
      </c>
      <c r="J831" s="108"/>
      <c r="K831" s="108"/>
    </row>
    <row r="832" spans="1:11">
      <c r="A832" s="108" t="s">
        <v>2050</v>
      </c>
      <c r="B832" s="108" t="s">
        <v>2051</v>
      </c>
      <c r="C832" s="108" t="s">
        <v>2050</v>
      </c>
      <c r="E832" s="108"/>
      <c r="G832">
        <v>1</v>
      </c>
      <c r="H832">
        <v>1</v>
      </c>
      <c r="I832">
        <v>1</v>
      </c>
      <c r="J832" s="108"/>
      <c r="K832" s="108"/>
    </row>
    <row r="833" spans="1:11">
      <c r="A833" s="108" t="s">
        <v>2052</v>
      </c>
      <c r="B833" s="108" t="s">
        <v>2053</v>
      </c>
      <c r="C833" s="108" t="s">
        <v>2052</v>
      </c>
      <c r="E833" s="108"/>
      <c r="G833">
        <v>5</v>
      </c>
      <c r="H833">
        <v>1</v>
      </c>
      <c r="I833">
        <v>1</v>
      </c>
      <c r="J833" s="108"/>
      <c r="K833" s="108"/>
    </row>
    <row r="834" spans="1:11">
      <c r="A834" s="108" t="s">
        <v>2054</v>
      </c>
      <c r="B834" s="108" t="s">
        <v>2055</v>
      </c>
      <c r="C834" s="108" t="s">
        <v>2054</v>
      </c>
      <c r="E834" s="108"/>
      <c r="G834">
        <v>10</v>
      </c>
      <c r="H834">
        <v>1</v>
      </c>
      <c r="I834">
        <v>1</v>
      </c>
      <c r="J834" s="108"/>
      <c r="K834" s="108"/>
    </row>
    <row r="835" spans="1:11">
      <c r="A835" s="108" t="s">
        <v>2056</v>
      </c>
      <c r="B835" s="108" t="s">
        <v>2057</v>
      </c>
      <c r="C835" s="108" t="s">
        <v>2056</v>
      </c>
      <c r="E835" s="108"/>
      <c r="G835">
        <v>23</v>
      </c>
      <c r="H835">
        <v>1</v>
      </c>
      <c r="I835">
        <v>1</v>
      </c>
      <c r="J835" s="108"/>
      <c r="K835" s="108"/>
    </row>
    <row r="836" spans="1:11">
      <c r="A836" s="108" t="s">
        <v>2058</v>
      </c>
      <c r="B836" s="108" t="s">
        <v>2059</v>
      </c>
      <c r="C836" s="108" t="s">
        <v>2058</v>
      </c>
      <c r="E836" s="108"/>
      <c r="G836">
        <v>4</v>
      </c>
      <c r="H836">
        <v>1</v>
      </c>
      <c r="I836">
        <v>1</v>
      </c>
      <c r="J836" s="108"/>
      <c r="K836" s="108"/>
    </row>
    <row r="837" spans="1:11">
      <c r="A837" s="108" t="s">
        <v>2060</v>
      </c>
      <c r="B837" s="108" t="s">
        <v>2061</v>
      </c>
      <c r="C837" s="108" t="s">
        <v>2060</v>
      </c>
      <c r="E837" s="108"/>
      <c r="G837">
        <v>5</v>
      </c>
      <c r="H837">
        <v>1</v>
      </c>
      <c r="I837">
        <v>1</v>
      </c>
      <c r="J837" s="108"/>
      <c r="K837" s="108"/>
    </row>
    <row r="838" spans="1:11">
      <c r="A838" s="108" t="s">
        <v>2062</v>
      </c>
      <c r="B838" s="108" t="s">
        <v>2063</v>
      </c>
      <c r="C838" s="108" t="s">
        <v>2062</v>
      </c>
      <c r="E838" s="108"/>
      <c r="G838">
        <v>3</v>
      </c>
      <c r="H838">
        <v>1</v>
      </c>
      <c r="I838">
        <v>1</v>
      </c>
      <c r="J838" s="108"/>
      <c r="K838" s="108"/>
    </row>
    <row r="839" spans="1:11">
      <c r="A839" s="108" t="s">
        <v>2064</v>
      </c>
      <c r="B839" s="108" t="s">
        <v>2065</v>
      </c>
      <c r="C839" s="108" t="s">
        <v>2064</v>
      </c>
      <c r="E839" s="108"/>
      <c r="G839">
        <v>2</v>
      </c>
      <c r="H839">
        <v>1</v>
      </c>
      <c r="I839">
        <v>1</v>
      </c>
      <c r="J839" s="108"/>
      <c r="K839" s="108"/>
    </row>
    <row r="840" spans="1:11">
      <c r="A840" s="108" t="s">
        <v>2066</v>
      </c>
      <c r="B840" s="108" t="s">
        <v>2067</v>
      </c>
      <c r="C840" s="108" t="s">
        <v>2066</v>
      </c>
      <c r="E840" s="108"/>
      <c r="G840">
        <v>1</v>
      </c>
      <c r="H840">
        <v>1</v>
      </c>
      <c r="I840">
        <v>1</v>
      </c>
      <c r="J840" s="108"/>
      <c r="K840" s="108"/>
    </row>
    <row r="841" spans="1:11">
      <c r="A841" s="108" t="s">
        <v>2068</v>
      </c>
      <c r="B841" s="108" t="s">
        <v>2069</v>
      </c>
      <c r="C841" s="108" t="s">
        <v>2068</v>
      </c>
      <c r="E841" s="108"/>
      <c r="G841">
        <v>5</v>
      </c>
      <c r="H841">
        <v>1</v>
      </c>
      <c r="I841">
        <v>1</v>
      </c>
      <c r="J841" s="108"/>
      <c r="K841" s="108"/>
    </row>
    <row r="842" spans="1:11">
      <c r="A842" s="108" t="s">
        <v>2070</v>
      </c>
      <c r="B842" s="108" t="s">
        <v>2071</v>
      </c>
      <c r="C842" s="108" t="s">
        <v>2070</v>
      </c>
      <c r="E842" s="108"/>
      <c r="G842">
        <v>1</v>
      </c>
      <c r="H842">
        <v>1</v>
      </c>
      <c r="I842">
        <v>1</v>
      </c>
      <c r="J842" s="108"/>
      <c r="K842" s="108"/>
    </row>
    <row r="843" spans="1:11">
      <c r="A843" s="108" t="s">
        <v>2072</v>
      </c>
      <c r="B843" s="108" t="s">
        <v>2073</v>
      </c>
      <c r="C843" s="108" t="s">
        <v>2072</v>
      </c>
      <c r="E843" s="108"/>
      <c r="G843">
        <v>3</v>
      </c>
      <c r="H843">
        <v>1</v>
      </c>
      <c r="I843">
        <v>1</v>
      </c>
      <c r="J843" s="108"/>
      <c r="K843" s="108"/>
    </row>
    <row r="844" spans="1:11">
      <c r="A844" s="108" t="s">
        <v>2074</v>
      </c>
      <c r="B844" s="108" t="s">
        <v>2075</v>
      </c>
      <c r="C844" s="108" t="s">
        <v>2074</v>
      </c>
      <c r="E844" s="108"/>
      <c r="G844">
        <v>51</v>
      </c>
      <c r="H844">
        <v>1</v>
      </c>
      <c r="I844">
        <v>1</v>
      </c>
      <c r="J844" s="108"/>
      <c r="K844" s="108"/>
    </row>
    <row r="845" spans="1:11">
      <c r="A845" s="108" t="s">
        <v>2076</v>
      </c>
      <c r="B845" s="108" t="s">
        <v>2077</v>
      </c>
      <c r="C845" s="108" t="s">
        <v>2076</v>
      </c>
      <c r="E845" s="108"/>
      <c r="G845">
        <v>1</v>
      </c>
      <c r="H845">
        <v>1</v>
      </c>
      <c r="I845">
        <v>1</v>
      </c>
      <c r="J845" s="108"/>
      <c r="K845" s="108"/>
    </row>
    <row r="846" spans="1:11">
      <c r="A846" s="108" t="s">
        <v>2078</v>
      </c>
      <c r="B846" s="108" t="s">
        <v>2079</v>
      </c>
      <c r="C846" s="108" t="s">
        <v>2078</v>
      </c>
      <c r="E846" s="108"/>
      <c r="G846">
        <v>4</v>
      </c>
      <c r="H846">
        <v>1</v>
      </c>
      <c r="I846">
        <v>1</v>
      </c>
      <c r="J846" s="108"/>
      <c r="K846" s="108"/>
    </row>
    <row r="847" spans="1:11">
      <c r="A847" s="108" t="s">
        <v>2080</v>
      </c>
      <c r="B847" s="108" t="s">
        <v>2081</v>
      </c>
      <c r="C847" s="108" t="s">
        <v>2080</v>
      </c>
      <c r="E847" s="108"/>
      <c r="G847">
        <v>0</v>
      </c>
      <c r="H847">
        <v>1</v>
      </c>
      <c r="I847">
        <v>1</v>
      </c>
      <c r="J847" s="108"/>
      <c r="K847" s="108"/>
    </row>
    <row r="848" spans="1:11">
      <c r="A848" s="108" t="s">
        <v>2082</v>
      </c>
      <c r="B848" s="108" t="s">
        <v>2083</v>
      </c>
      <c r="C848" s="108" t="s">
        <v>2082</v>
      </c>
      <c r="E848" s="108"/>
      <c r="G848">
        <v>3</v>
      </c>
      <c r="H848">
        <v>1</v>
      </c>
      <c r="I848">
        <v>1</v>
      </c>
      <c r="J848" s="108"/>
      <c r="K848" s="108"/>
    </row>
    <row r="849" spans="1:11">
      <c r="A849" s="108" t="s">
        <v>2084</v>
      </c>
      <c r="B849" s="108" t="s">
        <v>2085</v>
      </c>
      <c r="C849" s="108" t="s">
        <v>2084</v>
      </c>
      <c r="E849" s="108"/>
      <c r="G849">
        <v>3</v>
      </c>
      <c r="H849">
        <v>1</v>
      </c>
      <c r="I849">
        <v>1</v>
      </c>
      <c r="J849" s="108"/>
      <c r="K849" s="108"/>
    </row>
    <row r="850" spans="1:11">
      <c r="A850" s="108" t="s">
        <v>2086</v>
      </c>
      <c r="B850" s="108" t="s">
        <v>2087</v>
      </c>
      <c r="C850" s="108" t="s">
        <v>2086</v>
      </c>
      <c r="E850" s="108"/>
      <c r="G850">
        <v>2</v>
      </c>
      <c r="H850">
        <v>1</v>
      </c>
      <c r="I850">
        <v>1</v>
      </c>
      <c r="J850" s="108"/>
      <c r="K850" s="108"/>
    </row>
    <row r="851" spans="1:11">
      <c r="A851" s="108" t="s">
        <v>2088</v>
      </c>
      <c r="B851" s="108" t="s">
        <v>2089</v>
      </c>
      <c r="C851" s="108" t="s">
        <v>2088</v>
      </c>
      <c r="E851" s="108"/>
      <c r="G851">
        <v>14</v>
      </c>
      <c r="H851">
        <v>1</v>
      </c>
      <c r="I851">
        <v>1</v>
      </c>
      <c r="J851" s="108"/>
      <c r="K851" s="108"/>
    </row>
    <row r="852" spans="1:11">
      <c r="A852" s="108" t="s">
        <v>2090</v>
      </c>
      <c r="B852" s="108" t="s">
        <v>2091</v>
      </c>
      <c r="C852" s="108" t="s">
        <v>2090</v>
      </c>
      <c r="E852" s="108"/>
      <c r="G852">
        <v>18</v>
      </c>
      <c r="H852">
        <v>1</v>
      </c>
      <c r="I852">
        <v>1</v>
      </c>
      <c r="J852" s="108"/>
      <c r="K852" s="108"/>
    </row>
    <row r="853" spans="1:11">
      <c r="A853" s="108" t="s">
        <v>2092</v>
      </c>
      <c r="B853" s="108" t="s">
        <v>2093</v>
      </c>
      <c r="C853" s="108" t="s">
        <v>2092</v>
      </c>
      <c r="E853" s="108"/>
      <c r="G853">
        <v>2</v>
      </c>
      <c r="H853">
        <v>1</v>
      </c>
      <c r="I853">
        <v>1</v>
      </c>
      <c r="J853" s="108"/>
      <c r="K853" s="108"/>
    </row>
    <row r="854" spans="1:11">
      <c r="A854" s="108" t="s">
        <v>2094</v>
      </c>
      <c r="B854" s="108" t="s">
        <v>2095</v>
      </c>
      <c r="C854" s="108" t="s">
        <v>2094</v>
      </c>
      <c r="E854" s="108"/>
      <c r="G854">
        <v>13</v>
      </c>
      <c r="H854">
        <v>1</v>
      </c>
      <c r="I854">
        <v>1</v>
      </c>
      <c r="J854" s="108"/>
      <c r="K854" s="108"/>
    </row>
    <row r="855" spans="1:11">
      <c r="A855" s="108" t="s">
        <v>2096</v>
      </c>
      <c r="B855" s="108" t="s">
        <v>2097</v>
      </c>
      <c r="C855" s="108" t="s">
        <v>2096</v>
      </c>
      <c r="E855" s="108"/>
      <c r="G855">
        <v>10</v>
      </c>
      <c r="H855">
        <v>1</v>
      </c>
      <c r="I855">
        <v>1</v>
      </c>
      <c r="J855" s="108"/>
      <c r="K855" s="108"/>
    </row>
    <row r="856" spans="1:11">
      <c r="A856" s="108" t="s">
        <v>2098</v>
      </c>
      <c r="B856" s="108" t="s">
        <v>2099</v>
      </c>
      <c r="C856" s="108" t="s">
        <v>2098</v>
      </c>
      <c r="E856" s="108"/>
      <c r="G856">
        <v>0</v>
      </c>
      <c r="H856">
        <v>1</v>
      </c>
      <c r="I856">
        <v>1</v>
      </c>
      <c r="J856" s="108"/>
      <c r="K856" s="108"/>
    </row>
    <row r="857" spans="1:11">
      <c r="A857" s="108" t="s">
        <v>2100</v>
      </c>
      <c r="B857" s="108" t="s">
        <v>2101</v>
      </c>
      <c r="C857" s="108" t="s">
        <v>2100</v>
      </c>
      <c r="E857" s="108"/>
      <c r="G857">
        <v>0</v>
      </c>
      <c r="H857">
        <v>1</v>
      </c>
      <c r="I857">
        <v>1</v>
      </c>
      <c r="J857" s="108"/>
      <c r="K857" s="108" t="s">
        <v>492</v>
      </c>
    </row>
    <row r="858" spans="1:11">
      <c r="A858" s="108" t="s">
        <v>2102</v>
      </c>
      <c r="B858" s="108" t="s">
        <v>2103</v>
      </c>
      <c r="C858" s="108" t="s">
        <v>2102</v>
      </c>
      <c r="E858" s="108"/>
      <c r="G858">
        <v>5</v>
      </c>
      <c r="H858">
        <v>1</v>
      </c>
      <c r="I858">
        <v>1</v>
      </c>
      <c r="J858" s="108"/>
      <c r="K858" s="108"/>
    </row>
    <row r="859" spans="1:11">
      <c r="A859" s="108" t="s">
        <v>2104</v>
      </c>
      <c r="B859" s="108" t="s">
        <v>2105</v>
      </c>
      <c r="C859" s="108" t="s">
        <v>2104</v>
      </c>
      <c r="E859" s="108"/>
      <c r="G859">
        <v>3</v>
      </c>
      <c r="H859">
        <v>1</v>
      </c>
      <c r="I859">
        <v>1</v>
      </c>
      <c r="J859" s="108"/>
      <c r="K859" s="108"/>
    </row>
    <row r="860" spans="1:11">
      <c r="A860" s="108" t="s">
        <v>2106</v>
      </c>
      <c r="B860" s="108" t="s">
        <v>2107</v>
      </c>
      <c r="C860" s="108" t="s">
        <v>2106</v>
      </c>
      <c r="E860" s="108"/>
      <c r="G860">
        <v>37</v>
      </c>
      <c r="H860">
        <v>1</v>
      </c>
      <c r="I860">
        <v>1</v>
      </c>
      <c r="J860" s="108"/>
      <c r="K860" s="108"/>
    </row>
    <row r="861" spans="1:11">
      <c r="A861" s="108" t="s">
        <v>2108</v>
      </c>
      <c r="B861" s="108" t="s">
        <v>2109</v>
      </c>
      <c r="C861" s="108" t="s">
        <v>2108</v>
      </c>
      <c r="E861" s="108"/>
      <c r="G861">
        <v>48</v>
      </c>
      <c r="H861">
        <v>1</v>
      </c>
      <c r="I861">
        <v>1</v>
      </c>
      <c r="J861" s="108"/>
      <c r="K861" s="108"/>
    </row>
    <row r="862" spans="1:11">
      <c r="A862" s="108" t="s">
        <v>2110</v>
      </c>
      <c r="B862" s="108" t="s">
        <v>2111</v>
      </c>
      <c r="C862" s="108" t="s">
        <v>2110</v>
      </c>
      <c r="E862" s="108"/>
      <c r="G862">
        <v>47</v>
      </c>
      <c r="H862">
        <v>1</v>
      </c>
      <c r="I862">
        <v>1</v>
      </c>
      <c r="J862" s="108"/>
      <c r="K862" s="108"/>
    </row>
    <row r="863" spans="1:11">
      <c r="A863" s="108" t="s">
        <v>2112</v>
      </c>
      <c r="B863" s="108" t="s">
        <v>2113</v>
      </c>
      <c r="C863" s="108" t="s">
        <v>2112</v>
      </c>
      <c r="E863" s="108"/>
      <c r="G863">
        <v>1</v>
      </c>
      <c r="H863">
        <v>1</v>
      </c>
      <c r="I863">
        <v>1</v>
      </c>
      <c r="J863" s="108"/>
      <c r="K863" s="108"/>
    </row>
    <row r="864" spans="1:11">
      <c r="A864" s="108" t="s">
        <v>2114</v>
      </c>
      <c r="B864" s="108" t="s">
        <v>2115</v>
      </c>
      <c r="C864" s="108" t="s">
        <v>2114</v>
      </c>
      <c r="E864" s="108"/>
      <c r="G864">
        <v>3</v>
      </c>
      <c r="H864">
        <v>1</v>
      </c>
      <c r="I864">
        <v>1</v>
      </c>
      <c r="J864" s="108"/>
      <c r="K864" s="108"/>
    </row>
    <row r="865" spans="1:11">
      <c r="A865" s="108" t="s">
        <v>2116</v>
      </c>
      <c r="B865" s="108" t="s">
        <v>2117</v>
      </c>
      <c r="C865" s="108" t="s">
        <v>2116</v>
      </c>
      <c r="E865" s="108"/>
      <c r="G865">
        <v>5</v>
      </c>
      <c r="H865">
        <v>1</v>
      </c>
      <c r="I865">
        <v>1</v>
      </c>
      <c r="J865" s="108"/>
      <c r="K865" s="108"/>
    </row>
    <row r="866" spans="1:11">
      <c r="A866" s="108" t="s">
        <v>2118</v>
      </c>
      <c r="B866" s="108" t="s">
        <v>2119</v>
      </c>
      <c r="C866" s="108" t="s">
        <v>2118</v>
      </c>
      <c r="E866" s="108"/>
      <c r="G866">
        <v>3</v>
      </c>
      <c r="H866">
        <v>1</v>
      </c>
      <c r="I866">
        <v>1</v>
      </c>
      <c r="J866" s="108"/>
      <c r="K866" s="108"/>
    </row>
    <row r="867" spans="1:11">
      <c r="A867" s="108" t="s">
        <v>2120</v>
      </c>
      <c r="B867" s="108" t="s">
        <v>2121</v>
      </c>
      <c r="C867" s="108" t="s">
        <v>2120</v>
      </c>
      <c r="E867" s="108"/>
      <c r="G867">
        <v>5</v>
      </c>
      <c r="H867">
        <v>1</v>
      </c>
      <c r="I867">
        <v>1</v>
      </c>
      <c r="J867" s="108"/>
      <c r="K867" s="108"/>
    </row>
    <row r="868" spans="1:11">
      <c r="A868" s="108" t="s">
        <v>2122</v>
      </c>
      <c r="B868" s="108" t="s">
        <v>2123</v>
      </c>
      <c r="C868" s="108" t="s">
        <v>2122</v>
      </c>
      <c r="E868" s="108"/>
      <c r="G868">
        <v>6</v>
      </c>
      <c r="H868">
        <v>1</v>
      </c>
      <c r="I868">
        <v>1</v>
      </c>
      <c r="J868" s="108"/>
      <c r="K868" s="108"/>
    </row>
    <row r="869" spans="1:11">
      <c r="A869" s="108" t="s">
        <v>2124</v>
      </c>
      <c r="B869" s="108" t="s">
        <v>2125</v>
      </c>
      <c r="C869" s="108" t="s">
        <v>2124</v>
      </c>
      <c r="E869" s="108"/>
      <c r="G869">
        <v>5</v>
      </c>
      <c r="H869">
        <v>1</v>
      </c>
      <c r="I869">
        <v>1</v>
      </c>
      <c r="J869" s="108"/>
      <c r="K869" s="108"/>
    </row>
    <row r="870" spans="1:11">
      <c r="A870" s="108" t="s">
        <v>2126</v>
      </c>
      <c r="B870" s="108" t="s">
        <v>2127</v>
      </c>
      <c r="C870" s="108" t="s">
        <v>2126</v>
      </c>
      <c r="E870" s="108"/>
      <c r="G870">
        <v>3</v>
      </c>
      <c r="H870">
        <v>1</v>
      </c>
      <c r="I870">
        <v>1</v>
      </c>
      <c r="J870" s="108"/>
      <c r="K870" s="108"/>
    </row>
    <row r="871" spans="1:11">
      <c r="A871" s="108" t="s">
        <v>2128</v>
      </c>
      <c r="B871" s="108" t="s">
        <v>2129</v>
      </c>
      <c r="C871" s="108" t="s">
        <v>2128</v>
      </c>
      <c r="E871" s="108"/>
      <c r="G871">
        <v>79</v>
      </c>
      <c r="H871">
        <v>1</v>
      </c>
      <c r="I871">
        <v>1</v>
      </c>
      <c r="J871" s="108"/>
      <c r="K871" s="108"/>
    </row>
    <row r="872" spans="1:11">
      <c r="A872" s="108" t="s">
        <v>2130</v>
      </c>
      <c r="B872" s="108" t="s">
        <v>2131</v>
      </c>
      <c r="C872" s="108" t="s">
        <v>2130</v>
      </c>
      <c r="E872" s="108"/>
      <c r="G872">
        <v>1</v>
      </c>
      <c r="H872">
        <v>1</v>
      </c>
      <c r="I872">
        <v>1</v>
      </c>
      <c r="J872" s="108"/>
      <c r="K872" s="108"/>
    </row>
    <row r="873" spans="1:11">
      <c r="A873" s="108" t="s">
        <v>2132</v>
      </c>
      <c r="B873" s="108" t="s">
        <v>2133</v>
      </c>
      <c r="C873" s="108" t="s">
        <v>2132</v>
      </c>
      <c r="E873" s="108"/>
      <c r="G873">
        <v>1</v>
      </c>
      <c r="H873">
        <v>1</v>
      </c>
      <c r="I873">
        <v>1</v>
      </c>
      <c r="J873" s="108"/>
      <c r="K873" s="108"/>
    </row>
    <row r="874" spans="1:11">
      <c r="A874" s="108" t="s">
        <v>2134</v>
      </c>
      <c r="B874" s="108" t="s">
        <v>2135</v>
      </c>
      <c r="C874" s="108" t="s">
        <v>2134</v>
      </c>
      <c r="E874" s="108"/>
      <c r="G874">
        <v>4</v>
      </c>
      <c r="H874">
        <v>1</v>
      </c>
      <c r="I874">
        <v>1</v>
      </c>
      <c r="J874" s="108"/>
      <c r="K874" s="108"/>
    </row>
    <row r="875" spans="1:11">
      <c r="A875" s="108" t="s">
        <v>2136</v>
      </c>
      <c r="B875" s="108" t="s">
        <v>2137</v>
      </c>
      <c r="C875" s="108" t="s">
        <v>2136</v>
      </c>
      <c r="E875" s="108"/>
      <c r="G875">
        <v>6</v>
      </c>
      <c r="H875">
        <v>1</v>
      </c>
      <c r="I875">
        <v>1</v>
      </c>
      <c r="J875" s="108"/>
      <c r="K875" s="108"/>
    </row>
    <row r="876" spans="1:11">
      <c r="A876" s="108" t="s">
        <v>2138</v>
      </c>
      <c r="B876" s="108" t="s">
        <v>2139</v>
      </c>
      <c r="C876" s="108" t="s">
        <v>2138</v>
      </c>
      <c r="E876" s="108"/>
      <c r="G876">
        <v>0</v>
      </c>
      <c r="H876">
        <v>1</v>
      </c>
      <c r="I876">
        <v>1</v>
      </c>
      <c r="J876" s="108"/>
      <c r="K876" s="108"/>
    </row>
    <row r="877" spans="1:11">
      <c r="A877" s="108" t="s">
        <v>2140</v>
      </c>
      <c r="B877" s="108" t="s">
        <v>2141</v>
      </c>
      <c r="C877" s="108" t="s">
        <v>2140</v>
      </c>
      <c r="E877" s="108"/>
      <c r="G877">
        <v>114</v>
      </c>
      <c r="H877">
        <v>1</v>
      </c>
      <c r="I877">
        <v>1</v>
      </c>
      <c r="J877" s="108"/>
      <c r="K877" s="108"/>
    </row>
    <row r="878" spans="1:11">
      <c r="A878" s="108" t="s">
        <v>2142</v>
      </c>
      <c r="B878" s="108" t="s">
        <v>2143</v>
      </c>
      <c r="C878" s="108" t="s">
        <v>2142</v>
      </c>
      <c r="E878" s="108"/>
      <c r="G878">
        <v>1</v>
      </c>
      <c r="H878">
        <v>1</v>
      </c>
      <c r="I878">
        <v>1</v>
      </c>
      <c r="J878" s="108"/>
      <c r="K878" s="108"/>
    </row>
    <row r="879" spans="1:11">
      <c r="A879" s="108" t="s">
        <v>2144</v>
      </c>
      <c r="B879" s="108" t="s">
        <v>2145</v>
      </c>
      <c r="C879" s="108" t="s">
        <v>2144</v>
      </c>
      <c r="E879" s="108"/>
      <c r="G879">
        <v>1</v>
      </c>
      <c r="H879">
        <v>1</v>
      </c>
      <c r="I879">
        <v>1</v>
      </c>
      <c r="J879" s="108"/>
      <c r="K879" s="108"/>
    </row>
    <row r="880" spans="1:11">
      <c r="A880" s="108" t="s">
        <v>2146</v>
      </c>
      <c r="B880" s="108" t="s">
        <v>2147</v>
      </c>
      <c r="C880" s="108" t="s">
        <v>2146</v>
      </c>
      <c r="E880" s="108"/>
      <c r="G880">
        <v>8</v>
      </c>
      <c r="H880">
        <v>1</v>
      </c>
      <c r="I880">
        <v>1</v>
      </c>
      <c r="J880" s="108"/>
      <c r="K880" s="108"/>
    </row>
    <row r="881" spans="1:11">
      <c r="A881" s="108" t="s">
        <v>2148</v>
      </c>
      <c r="B881" s="108" t="s">
        <v>2149</v>
      </c>
      <c r="C881" s="108" t="s">
        <v>2148</v>
      </c>
      <c r="E881" s="108"/>
      <c r="G881">
        <v>1</v>
      </c>
      <c r="H881">
        <v>1</v>
      </c>
      <c r="I881">
        <v>1</v>
      </c>
      <c r="J881" s="108"/>
      <c r="K881" s="108"/>
    </row>
    <row r="882" spans="1:11">
      <c r="A882" s="108" t="s">
        <v>2150</v>
      </c>
      <c r="B882" s="108" t="s">
        <v>2151</v>
      </c>
      <c r="C882" s="108" t="s">
        <v>2150</v>
      </c>
      <c r="E882" s="108"/>
      <c r="G882">
        <v>6</v>
      </c>
      <c r="H882">
        <v>1</v>
      </c>
      <c r="I882">
        <v>1</v>
      </c>
      <c r="J882" s="108"/>
      <c r="K882" s="108"/>
    </row>
    <row r="883" spans="1:11">
      <c r="A883" s="108" t="s">
        <v>2152</v>
      </c>
      <c r="B883" s="108" t="s">
        <v>2153</v>
      </c>
      <c r="C883" s="108" t="s">
        <v>2152</v>
      </c>
      <c r="E883" s="108"/>
      <c r="G883">
        <v>28</v>
      </c>
      <c r="H883">
        <v>1</v>
      </c>
      <c r="I883">
        <v>1</v>
      </c>
      <c r="J883" s="108"/>
      <c r="K883" s="108"/>
    </row>
    <row r="884" spans="1:11">
      <c r="A884" s="108" t="s">
        <v>2154</v>
      </c>
      <c r="B884" s="108" t="s">
        <v>2155</v>
      </c>
      <c r="C884" s="108" t="s">
        <v>2154</v>
      </c>
      <c r="E884" s="108"/>
      <c r="G884">
        <v>1</v>
      </c>
      <c r="H884">
        <v>1</v>
      </c>
      <c r="I884">
        <v>1</v>
      </c>
      <c r="J884" s="108"/>
      <c r="K884" s="108"/>
    </row>
    <row r="885" spans="1:11">
      <c r="A885" s="108" t="s">
        <v>2156</v>
      </c>
      <c r="B885" s="108" t="s">
        <v>2157</v>
      </c>
      <c r="C885" s="108" t="s">
        <v>2156</v>
      </c>
      <c r="E885" s="108"/>
      <c r="G885">
        <v>2</v>
      </c>
      <c r="H885">
        <v>1</v>
      </c>
      <c r="I885">
        <v>1</v>
      </c>
      <c r="J885" s="108"/>
      <c r="K885" s="108"/>
    </row>
    <row r="886" spans="1:11">
      <c r="A886" s="108" t="s">
        <v>2158</v>
      </c>
      <c r="B886" s="108" t="s">
        <v>2159</v>
      </c>
      <c r="C886" s="108" t="s">
        <v>2158</v>
      </c>
      <c r="E886" s="108"/>
      <c r="G886">
        <v>5</v>
      </c>
      <c r="H886">
        <v>1</v>
      </c>
      <c r="I886">
        <v>1</v>
      </c>
      <c r="J886" s="108"/>
      <c r="K886" s="108"/>
    </row>
    <row r="887" spans="1:11">
      <c r="A887" s="108" t="s">
        <v>2160</v>
      </c>
      <c r="B887" s="108" t="s">
        <v>2161</v>
      </c>
      <c r="C887" s="108" t="s">
        <v>2160</v>
      </c>
      <c r="E887" s="108"/>
      <c r="G887">
        <v>6</v>
      </c>
      <c r="H887">
        <v>1</v>
      </c>
      <c r="I887">
        <v>1</v>
      </c>
      <c r="J887" s="108"/>
      <c r="K887" s="108"/>
    </row>
    <row r="888" spans="1:11">
      <c r="A888" s="108" t="s">
        <v>2162</v>
      </c>
      <c r="B888" s="108" t="s">
        <v>2163</v>
      </c>
      <c r="C888" s="108" t="s">
        <v>2162</v>
      </c>
      <c r="E888" s="108"/>
      <c r="G888">
        <v>1</v>
      </c>
      <c r="H888">
        <v>1</v>
      </c>
      <c r="I888">
        <v>1</v>
      </c>
      <c r="J888" s="108"/>
      <c r="K888" s="108"/>
    </row>
    <row r="889" spans="1:11">
      <c r="A889" s="108" t="s">
        <v>2164</v>
      </c>
      <c r="B889" s="108" t="s">
        <v>2165</v>
      </c>
      <c r="C889" s="108" t="s">
        <v>2164</v>
      </c>
      <c r="E889" s="108"/>
      <c r="G889">
        <v>9</v>
      </c>
      <c r="H889">
        <v>1</v>
      </c>
      <c r="I889">
        <v>1</v>
      </c>
      <c r="J889" s="108"/>
      <c r="K889" s="108"/>
    </row>
    <row r="890" spans="1:11">
      <c r="A890" s="108" t="s">
        <v>2166</v>
      </c>
      <c r="B890" s="108" t="s">
        <v>2167</v>
      </c>
      <c r="C890" s="108" t="s">
        <v>2166</v>
      </c>
      <c r="E890" s="108"/>
      <c r="G890">
        <v>26</v>
      </c>
      <c r="H890">
        <v>1</v>
      </c>
      <c r="I890">
        <v>1</v>
      </c>
      <c r="J890" s="108"/>
      <c r="K890" s="108"/>
    </row>
    <row r="891" spans="1:11">
      <c r="A891" s="108" t="s">
        <v>2168</v>
      </c>
      <c r="B891" s="108" t="s">
        <v>2169</v>
      </c>
      <c r="C891" s="108" t="s">
        <v>2168</v>
      </c>
      <c r="E891" s="108"/>
      <c r="G891">
        <v>1</v>
      </c>
      <c r="H891">
        <v>1</v>
      </c>
      <c r="I891">
        <v>1</v>
      </c>
      <c r="J891" s="108"/>
      <c r="K891" s="108"/>
    </row>
    <row r="892" spans="1:11">
      <c r="A892" s="108" t="s">
        <v>2170</v>
      </c>
      <c r="B892" s="108" t="s">
        <v>2171</v>
      </c>
      <c r="C892" s="108" t="s">
        <v>2170</v>
      </c>
      <c r="E892" s="108"/>
      <c r="G892">
        <v>7</v>
      </c>
      <c r="H892">
        <v>1</v>
      </c>
      <c r="I892">
        <v>1</v>
      </c>
      <c r="J892" s="108"/>
      <c r="K892" s="108"/>
    </row>
    <row r="893" spans="1:11">
      <c r="A893" s="108" t="s">
        <v>2172</v>
      </c>
      <c r="B893" s="108" t="s">
        <v>2173</v>
      </c>
      <c r="C893" s="108" t="s">
        <v>2172</v>
      </c>
      <c r="E893" s="108"/>
      <c r="G893">
        <v>21</v>
      </c>
      <c r="H893">
        <v>1</v>
      </c>
      <c r="I893">
        <v>1</v>
      </c>
      <c r="J893" s="108"/>
      <c r="K893" s="108"/>
    </row>
    <row r="894" spans="1:11">
      <c r="A894" s="108" t="s">
        <v>2174</v>
      </c>
      <c r="B894" s="108" t="s">
        <v>2175</v>
      </c>
      <c r="C894" s="108" t="s">
        <v>2174</v>
      </c>
      <c r="E894" s="108"/>
      <c r="G894">
        <v>1</v>
      </c>
      <c r="H894">
        <v>1</v>
      </c>
      <c r="I894">
        <v>1</v>
      </c>
      <c r="J894" s="108"/>
      <c r="K894" s="108"/>
    </row>
    <row r="895" spans="1:11">
      <c r="A895" s="108" t="s">
        <v>2176</v>
      </c>
      <c r="B895" s="108" t="s">
        <v>2177</v>
      </c>
      <c r="C895" s="108" t="s">
        <v>2176</v>
      </c>
      <c r="E895" s="108"/>
      <c r="G895">
        <v>2</v>
      </c>
      <c r="H895">
        <v>1</v>
      </c>
      <c r="I895">
        <v>1</v>
      </c>
      <c r="J895" s="108"/>
      <c r="K895" s="108"/>
    </row>
    <row r="896" spans="1:11">
      <c r="A896" s="108" t="s">
        <v>2178</v>
      </c>
      <c r="B896" s="108" t="s">
        <v>2179</v>
      </c>
      <c r="C896" s="108" t="s">
        <v>2178</v>
      </c>
      <c r="E896" s="108"/>
      <c r="G896">
        <v>2</v>
      </c>
      <c r="H896">
        <v>1</v>
      </c>
      <c r="I896">
        <v>1</v>
      </c>
      <c r="J896" s="108"/>
      <c r="K896" s="108"/>
    </row>
    <row r="897" spans="1:12">
      <c r="A897" s="108" t="s">
        <v>2180</v>
      </c>
      <c r="B897" s="108" t="s">
        <v>2181</v>
      </c>
      <c r="C897" s="108" t="s">
        <v>2180</v>
      </c>
      <c r="E897" s="108"/>
      <c r="G897">
        <v>1</v>
      </c>
      <c r="H897">
        <v>1</v>
      </c>
      <c r="I897">
        <v>1</v>
      </c>
      <c r="J897" s="108"/>
      <c r="K897" s="108"/>
    </row>
    <row r="898" spans="1:12">
      <c r="A898" s="108" t="s">
        <v>2182</v>
      </c>
      <c r="B898" s="108" t="s">
        <v>2183</v>
      </c>
      <c r="C898" s="108" t="s">
        <v>2182</v>
      </c>
      <c r="E898" s="108"/>
      <c r="G898">
        <v>45</v>
      </c>
      <c r="H898">
        <v>1</v>
      </c>
      <c r="I898">
        <v>1</v>
      </c>
      <c r="J898" s="108"/>
      <c r="K898" s="108"/>
    </row>
    <row r="899" spans="1:12">
      <c r="A899" s="108" t="s">
        <v>2184</v>
      </c>
      <c r="B899" s="108" t="s">
        <v>2185</v>
      </c>
      <c r="C899" s="108" t="s">
        <v>2184</v>
      </c>
      <c r="E899" s="108"/>
      <c r="G899">
        <v>23</v>
      </c>
      <c r="H899">
        <v>1</v>
      </c>
      <c r="I899">
        <v>1</v>
      </c>
      <c r="J899" s="108"/>
      <c r="K899" s="108"/>
    </row>
    <row r="900" spans="1:12">
      <c r="A900" s="108" t="s">
        <v>2186</v>
      </c>
      <c r="B900" s="108" t="s">
        <v>2187</v>
      </c>
      <c r="C900" s="108" t="s">
        <v>2186</v>
      </c>
      <c r="E900" s="108"/>
      <c r="G900">
        <v>6</v>
      </c>
      <c r="H900">
        <v>1</v>
      </c>
      <c r="I900">
        <v>1</v>
      </c>
      <c r="J900" s="108"/>
      <c r="K900" s="108"/>
    </row>
    <row r="901" spans="1:12">
      <c r="A901" s="108" t="s">
        <v>2188</v>
      </c>
      <c r="B901" s="108" t="s">
        <v>2189</v>
      </c>
      <c r="C901" s="108" t="s">
        <v>2188</v>
      </c>
      <c r="E901" s="108"/>
      <c r="G901">
        <v>8</v>
      </c>
      <c r="H901">
        <v>1</v>
      </c>
      <c r="I901">
        <v>1</v>
      </c>
      <c r="J901" s="108"/>
      <c r="K901" s="108"/>
    </row>
    <row r="902" spans="1:12">
      <c r="A902" s="108" t="s">
        <v>2190</v>
      </c>
      <c r="B902" s="108" t="s">
        <v>2191</v>
      </c>
      <c r="C902" s="108" t="s">
        <v>2190</v>
      </c>
      <c r="E902" s="108"/>
      <c r="G902">
        <v>5</v>
      </c>
      <c r="H902">
        <v>1</v>
      </c>
      <c r="I902">
        <v>1</v>
      </c>
      <c r="J902" s="108"/>
      <c r="K902" s="108"/>
    </row>
    <row r="903" spans="1:12">
      <c r="A903" s="108" t="s">
        <v>2192</v>
      </c>
      <c r="B903" s="108" t="s">
        <v>2193</v>
      </c>
      <c r="C903" s="108" t="s">
        <v>2192</v>
      </c>
      <c r="E903" s="108"/>
      <c r="G903">
        <v>4</v>
      </c>
      <c r="H903">
        <v>1</v>
      </c>
      <c r="I903">
        <v>1</v>
      </c>
      <c r="J903" s="108"/>
      <c r="K903" s="108"/>
    </row>
    <row r="904" spans="1:12">
      <c r="A904" s="108" t="s">
        <v>2194</v>
      </c>
      <c r="B904" s="108" t="s">
        <v>2195</v>
      </c>
      <c r="C904" s="108" t="s">
        <v>2194</v>
      </c>
      <c r="E904" s="108"/>
      <c r="G904">
        <v>2</v>
      </c>
      <c r="H904">
        <v>1</v>
      </c>
      <c r="I904">
        <v>1</v>
      </c>
      <c r="J904" s="108"/>
      <c r="K904" s="108"/>
    </row>
    <row r="905" spans="1:12">
      <c r="A905" s="108" t="s">
        <v>2196</v>
      </c>
      <c r="B905" s="108" t="s">
        <v>2197</v>
      </c>
      <c r="C905" s="108" t="s">
        <v>2196</v>
      </c>
      <c r="E905" s="108"/>
      <c r="G905">
        <v>1</v>
      </c>
      <c r="H905">
        <v>1</v>
      </c>
      <c r="I905">
        <v>1</v>
      </c>
      <c r="J905" s="108"/>
      <c r="K905" s="108"/>
    </row>
    <row r="906" spans="1:12">
      <c r="A906" s="108" t="s">
        <v>2198</v>
      </c>
      <c r="B906" s="108" t="s">
        <v>2199</v>
      </c>
      <c r="C906" s="108" t="s">
        <v>2198</v>
      </c>
      <c r="E906" s="108"/>
      <c r="G906">
        <v>9</v>
      </c>
      <c r="H906">
        <v>1</v>
      </c>
      <c r="I906">
        <v>1</v>
      </c>
      <c r="J906" s="108"/>
      <c r="K906" s="108"/>
    </row>
    <row r="907" spans="1:12">
      <c r="A907" s="108" t="s">
        <v>2200</v>
      </c>
      <c r="B907" s="108" t="s">
        <v>2201</v>
      </c>
      <c r="C907" s="108" t="s">
        <v>2200</v>
      </c>
      <c r="E907" s="108"/>
      <c r="G907">
        <v>7</v>
      </c>
      <c r="H907">
        <v>1</v>
      </c>
      <c r="I907">
        <v>1</v>
      </c>
      <c r="J907" s="108"/>
      <c r="K907" s="108"/>
    </row>
    <row r="908" spans="1:12">
      <c r="A908" s="108" t="s">
        <v>2202</v>
      </c>
      <c r="B908" s="108" t="s">
        <v>2203</v>
      </c>
      <c r="C908" s="108" t="s">
        <v>2202</v>
      </c>
      <c r="E908" s="108" t="s">
        <v>571</v>
      </c>
      <c r="G908">
        <v>336</v>
      </c>
      <c r="H908">
        <v>1</v>
      </c>
      <c r="I908">
        <v>1</v>
      </c>
      <c r="J908" s="108" t="s">
        <v>572</v>
      </c>
      <c r="K908" s="108"/>
    </row>
    <row r="909" spans="1:12">
      <c r="A909" s="108" t="s">
        <v>2204</v>
      </c>
      <c r="B909" s="108" t="s">
        <v>2205</v>
      </c>
      <c r="C909" s="108" t="s">
        <v>2204</v>
      </c>
      <c r="E909" s="108"/>
      <c r="G909">
        <v>0</v>
      </c>
      <c r="H909">
        <v>1</v>
      </c>
      <c r="I909">
        <v>1</v>
      </c>
      <c r="J909" s="108" t="s">
        <v>1130</v>
      </c>
      <c r="K909" s="108"/>
      <c r="L909" t="s">
        <v>492</v>
      </c>
    </row>
    <row r="910" spans="1:12">
      <c r="A910" s="108" t="s">
        <v>2206</v>
      </c>
      <c r="B910" s="108" t="s">
        <v>2207</v>
      </c>
      <c r="C910" s="108" t="s">
        <v>2206</v>
      </c>
      <c r="E910" s="108"/>
      <c r="G910">
        <v>40</v>
      </c>
      <c r="H910">
        <v>1</v>
      </c>
      <c r="I910">
        <v>1</v>
      </c>
      <c r="J910" s="108"/>
      <c r="K910" s="108"/>
    </row>
    <row r="911" spans="1:12">
      <c r="A911" s="108" t="s">
        <v>2208</v>
      </c>
      <c r="B911" s="108" t="s">
        <v>2209</v>
      </c>
      <c r="C911" s="108" t="s">
        <v>2208</v>
      </c>
      <c r="E911" s="108"/>
      <c r="G911">
        <v>0</v>
      </c>
      <c r="H911">
        <v>1</v>
      </c>
      <c r="I911">
        <v>1</v>
      </c>
      <c r="J911" s="108"/>
      <c r="K911" s="108"/>
    </row>
    <row r="912" spans="1:12">
      <c r="A912" s="108" t="s">
        <v>2210</v>
      </c>
      <c r="B912" s="108" t="s">
        <v>2211</v>
      </c>
      <c r="C912" s="108" t="s">
        <v>2210</v>
      </c>
      <c r="E912" s="108"/>
      <c r="G912">
        <v>1</v>
      </c>
      <c r="H912">
        <v>1</v>
      </c>
      <c r="I912">
        <v>1</v>
      </c>
      <c r="J912" s="108"/>
      <c r="K912" s="108"/>
    </row>
    <row r="913" spans="1:11">
      <c r="A913" s="108" t="s">
        <v>2212</v>
      </c>
      <c r="B913" s="108" t="s">
        <v>2213</v>
      </c>
      <c r="C913" s="108" t="s">
        <v>2212</v>
      </c>
      <c r="E913" s="108"/>
      <c r="G913">
        <v>3</v>
      </c>
      <c r="H913">
        <v>1</v>
      </c>
      <c r="I913">
        <v>1</v>
      </c>
      <c r="J913" s="108"/>
      <c r="K913" s="108"/>
    </row>
    <row r="914" spans="1:11">
      <c r="A914" s="108" t="s">
        <v>2214</v>
      </c>
      <c r="B914" s="108" t="s">
        <v>2215</v>
      </c>
      <c r="C914" s="108" t="s">
        <v>2214</v>
      </c>
      <c r="E914" s="108"/>
      <c r="G914">
        <v>3</v>
      </c>
      <c r="H914">
        <v>1</v>
      </c>
      <c r="I914">
        <v>1</v>
      </c>
      <c r="J914" s="108"/>
      <c r="K914" s="108"/>
    </row>
    <row r="915" spans="1:11">
      <c r="A915" s="108" t="s">
        <v>2216</v>
      </c>
      <c r="B915" s="108" t="s">
        <v>2217</v>
      </c>
      <c r="C915" s="108" t="s">
        <v>2216</v>
      </c>
      <c r="E915" s="108"/>
      <c r="G915">
        <v>9</v>
      </c>
      <c r="H915">
        <v>1</v>
      </c>
      <c r="I915">
        <v>1</v>
      </c>
      <c r="J915" s="108"/>
      <c r="K915" s="108"/>
    </row>
    <row r="916" spans="1:11">
      <c r="A916" s="108" t="s">
        <v>2218</v>
      </c>
      <c r="B916" s="108" t="s">
        <v>2219</v>
      </c>
      <c r="C916" s="108" t="s">
        <v>2218</v>
      </c>
      <c r="E916" s="108"/>
      <c r="G916">
        <v>1</v>
      </c>
      <c r="H916">
        <v>1</v>
      </c>
      <c r="I916">
        <v>1</v>
      </c>
      <c r="J916" s="108"/>
      <c r="K916" s="108"/>
    </row>
    <row r="917" spans="1:11">
      <c r="A917" s="108" t="s">
        <v>2220</v>
      </c>
      <c r="B917" s="108" t="s">
        <v>2221</v>
      </c>
      <c r="C917" s="108" t="s">
        <v>2220</v>
      </c>
      <c r="E917" s="108"/>
      <c r="G917">
        <v>7</v>
      </c>
      <c r="H917">
        <v>1</v>
      </c>
      <c r="I917">
        <v>1</v>
      </c>
      <c r="J917" s="108"/>
      <c r="K917" s="108"/>
    </row>
    <row r="918" spans="1:11">
      <c r="A918" s="108" t="s">
        <v>2222</v>
      </c>
      <c r="B918" s="108" t="s">
        <v>2223</v>
      </c>
      <c r="C918" s="108" t="s">
        <v>2222</v>
      </c>
      <c r="E918" s="108"/>
      <c r="G918">
        <v>5</v>
      </c>
      <c r="H918">
        <v>1</v>
      </c>
      <c r="I918">
        <v>1</v>
      </c>
      <c r="J918" s="108"/>
      <c r="K918" s="108"/>
    </row>
    <row r="919" spans="1:11">
      <c r="A919" s="108" t="s">
        <v>2224</v>
      </c>
      <c r="B919" s="108" t="s">
        <v>2225</v>
      </c>
      <c r="C919" s="108" t="s">
        <v>2224</v>
      </c>
      <c r="E919" s="108"/>
      <c r="G919">
        <v>10</v>
      </c>
      <c r="H919">
        <v>1</v>
      </c>
      <c r="I919">
        <v>1</v>
      </c>
      <c r="J919" s="108"/>
      <c r="K919" s="108"/>
    </row>
    <row r="920" spans="1:11">
      <c r="A920" s="108" t="s">
        <v>2226</v>
      </c>
      <c r="B920" s="108" t="s">
        <v>2227</v>
      </c>
      <c r="C920" s="108" t="s">
        <v>2226</v>
      </c>
      <c r="E920" s="108"/>
      <c r="G920">
        <v>1</v>
      </c>
      <c r="H920">
        <v>1</v>
      </c>
      <c r="I920">
        <v>1</v>
      </c>
      <c r="J920" s="108"/>
      <c r="K920" s="108"/>
    </row>
    <row r="921" spans="1:11">
      <c r="A921" s="108" t="s">
        <v>2228</v>
      </c>
      <c r="B921" s="108" t="s">
        <v>2229</v>
      </c>
      <c r="C921" s="108" t="s">
        <v>2228</v>
      </c>
      <c r="E921" s="108"/>
      <c r="G921">
        <v>3</v>
      </c>
      <c r="H921">
        <v>1</v>
      </c>
      <c r="I921">
        <v>1</v>
      </c>
      <c r="J921" s="108"/>
      <c r="K921" s="108"/>
    </row>
    <row r="922" spans="1:11">
      <c r="A922" s="108" t="s">
        <v>2230</v>
      </c>
      <c r="B922" s="108" t="s">
        <v>2231</v>
      </c>
      <c r="C922" s="108" t="s">
        <v>2230</v>
      </c>
      <c r="E922" s="108"/>
      <c r="G922">
        <v>1</v>
      </c>
      <c r="H922">
        <v>1</v>
      </c>
      <c r="I922">
        <v>1</v>
      </c>
      <c r="J922" s="108"/>
      <c r="K922" s="108"/>
    </row>
    <row r="923" spans="1:11">
      <c r="A923" s="108" t="s">
        <v>2232</v>
      </c>
      <c r="B923" s="108" t="s">
        <v>2233</v>
      </c>
      <c r="C923" s="108" t="s">
        <v>2232</v>
      </c>
      <c r="E923" s="108"/>
      <c r="G923">
        <v>5</v>
      </c>
      <c r="H923">
        <v>1</v>
      </c>
      <c r="I923">
        <v>1</v>
      </c>
      <c r="J923" s="108"/>
      <c r="K923" s="108"/>
    </row>
    <row r="924" spans="1:11">
      <c r="A924" s="108" t="s">
        <v>2234</v>
      </c>
      <c r="B924" s="108" t="s">
        <v>2235</v>
      </c>
      <c r="C924" s="108" t="s">
        <v>2234</v>
      </c>
      <c r="E924" s="108"/>
      <c r="G924">
        <v>24</v>
      </c>
      <c r="H924">
        <v>1</v>
      </c>
      <c r="I924">
        <v>1</v>
      </c>
      <c r="J924" s="108"/>
      <c r="K924" s="108"/>
    </row>
    <row r="925" spans="1:11">
      <c r="A925" s="108" t="s">
        <v>2236</v>
      </c>
      <c r="B925" s="108" t="s">
        <v>2237</v>
      </c>
      <c r="C925" s="108" t="s">
        <v>2236</v>
      </c>
      <c r="E925" s="108"/>
      <c r="G925">
        <v>1</v>
      </c>
      <c r="H925">
        <v>1</v>
      </c>
      <c r="I925">
        <v>1</v>
      </c>
      <c r="J925" s="108"/>
      <c r="K925" s="108"/>
    </row>
    <row r="926" spans="1:11">
      <c r="A926" s="108" t="s">
        <v>2238</v>
      </c>
      <c r="B926" s="108" t="s">
        <v>2239</v>
      </c>
      <c r="C926" s="108" t="s">
        <v>2238</v>
      </c>
      <c r="E926" s="108"/>
      <c r="G926">
        <v>1</v>
      </c>
      <c r="H926">
        <v>1</v>
      </c>
      <c r="I926">
        <v>1</v>
      </c>
      <c r="J926" s="108"/>
      <c r="K926" s="108"/>
    </row>
    <row r="927" spans="1:11">
      <c r="A927" s="108" t="s">
        <v>2240</v>
      </c>
      <c r="B927" s="108" t="s">
        <v>2241</v>
      </c>
      <c r="C927" s="108" t="s">
        <v>2240</v>
      </c>
      <c r="E927" s="108"/>
      <c r="G927">
        <v>6</v>
      </c>
      <c r="H927">
        <v>1</v>
      </c>
      <c r="I927">
        <v>1</v>
      </c>
      <c r="J927" s="108"/>
      <c r="K927" s="108"/>
    </row>
    <row r="928" spans="1:11">
      <c r="A928" s="108" t="s">
        <v>2242</v>
      </c>
      <c r="B928" s="108" t="s">
        <v>2243</v>
      </c>
      <c r="C928" s="108" t="s">
        <v>2242</v>
      </c>
      <c r="E928" s="108"/>
      <c r="G928">
        <v>22</v>
      </c>
      <c r="H928">
        <v>1</v>
      </c>
      <c r="I928">
        <v>1</v>
      </c>
      <c r="J928" s="108"/>
      <c r="K928" s="108"/>
    </row>
    <row r="929" spans="1:11">
      <c r="A929" s="108" t="s">
        <v>2244</v>
      </c>
      <c r="B929" s="108" t="s">
        <v>2245</v>
      </c>
      <c r="C929" s="108" t="s">
        <v>2244</v>
      </c>
      <c r="E929" s="108"/>
      <c r="G929">
        <v>1</v>
      </c>
      <c r="H929">
        <v>1</v>
      </c>
      <c r="I929">
        <v>1</v>
      </c>
      <c r="J929" s="108"/>
      <c r="K929" s="108"/>
    </row>
    <row r="930" spans="1:11">
      <c r="A930" s="108" t="s">
        <v>2246</v>
      </c>
      <c r="B930" s="108" t="s">
        <v>2247</v>
      </c>
      <c r="C930" s="108" t="s">
        <v>2246</v>
      </c>
      <c r="E930" s="108"/>
      <c r="G930">
        <v>12</v>
      </c>
      <c r="H930">
        <v>1</v>
      </c>
      <c r="I930">
        <v>1</v>
      </c>
      <c r="J930" s="108"/>
      <c r="K930" s="108"/>
    </row>
    <row r="931" spans="1:11">
      <c r="A931" s="108" t="s">
        <v>2248</v>
      </c>
      <c r="B931" s="108" t="s">
        <v>2249</v>
      </c>
      <c r="C931" s="108" t="s">
        <v>2248</v>
      </c>
      <c r="E931" s="108"/>
      <c r="G931">
        <v>22</v>
      </c>
      <c r="H931">
        <v>1</v>
      </c>
      <c r="I931">
        <v>1</v>
      </c>
      <c r="J931" s="108"/>
      <c r="K931" s="108"/>
    </row>
    <row r="932" spans="1:11">
      <c r="A932" s="108" t="s">
        <v>2250</v>
      </c>
      <c r="B932" s="108" t="s">
        <v>2251</v>
      </c>
      <c r="C932" s="108" t="s">
        <v>2250</v>
      </c>
      <c r="E932" s="108"/>
      <c r="G932">
        <v>1</v>
      </c>
      <c r="H932">
        <v>1</v>
      </c>
      <c r="I932">
        <v>1</v>
      </c>
      <c r="J932" s="108"/>
      <c r="K932" s="108"/>
    </row>
    <row r="933" spans="1:11">
      <c r="A933" s="108" t="s">
        <v>2252</v>
      </c>
      <c r="B933" s="108" t="s">
        <v>2253</v>
      </c>
      <c r="C933" s="108" t="s">
        <v>2252</v>
      </c>
      <c r="E933" s="108"/>
      <c r="G933">
        <v>23</v>
      </c>
      <c r="H933">
        <v>1</v>
      </c>
      <c r="I933">
        <v>1</v>
      </c>
      <c r="J933" s="108"/>
      <c r="K933" s="108"/>
    </row>
    <row r="934" spans="1:11">
      <c r="A934" s="108" t="s">
        <v>2254</v>
      </c>
      <c r="B934" s="108" t="s">
        <v>2255</v>
      </c>
      <c r="C934" s="108" t="s">
        <v>2254</v>
      </c>
      <c r="E934" s="108"/>
      <c r="G934">
        <v>4</v>
      </c>
      <c r="H934">
        <v>1</v>
      </c>
      <c r="I934">
        <v>1</v>
      </c>
      <c r="J934" s="108"/>
      <c r="K934" s="108"/>
    </row>
    <row r="935" spans="1:11">
      <c r="A935" s="108" t="s">
        <v>2256</v>
      </c>
      <c r="B935" s="108" t="s">
        <v>2257</v>
      </c>
      <c r="C935" s="108" t="s">
        <v>2256</v>
      </c>
      <c r="E935" s="108"/>
      <c r="G935">
        <v>49</v>
      </c>
      <c r="H935">
        <v>1</v>
      </c>
      <c r="I935">
        <v>1</v>
      </c>
      <c r="J935" s="108"/>
      <c r="K935" s="108"/>
    </row>
    <row r="936" spans="1:11">
      <c r="A936" s="108" t="s">
        <v>2258</v>
      </c>
      <c r="B936" s="108" t="s">
        <v>2259</v>
      </c>
      <c r="C936" s="108" t="s">
        <v>2258</v>
      </c>
      <c r="E936" s="108"/>
      <c r="G936">
        <v>1</v>
      </c>
      <c r="H936">
        <v>1</v>
      </c>
      <c r="I936">
        <v>1</v>
      </c>
      <c r="J936" s="108"/>
      <c r="K936" s="108"/>
    </row>
    <row r="937" spans="1:11">
      <c r="A937" s="108" t="s">
        <v>2260</v>
      </c>
      <c r="B937" s="108" t="s">
        <v>2260</v>
      </c>
      <c r="C937" s="108" t="s">
        <v>2260</v>
      </c>
      <c r="E937" s="108"/>
      <c r="G937">
        <v>10</v>
      </c>
      <c r="H937">
        <v>1</v>
      </c>
      <c r="I937">
        <v>1</v>
      </c>
      <c r="J937" s="108"/>
      <c r="K937" s="108"/>
    </row>
    <row r="938" spans="1:11">
      <c r="A938" s="108" t="s">
        <v>2261</v>
      </c>
      <c r="B938" s="108" t="s">
        <v>2262</v>
      </c>
      <c r="C938" s="108" t="s">
        <v>2261</v>
      </c>
      <c r="E938" s="108"/>
      <c r="G938">
        <v>33</v>
      </c>
      <c r="H938">
        <v>1</v>
      </c>
      <c r="I938">
        <v>1</v>
      </c>
      <c r="J938" s="108"/>
      <c r="K938" s="108"/>
    </row>
    <row r="939" spans="1:11">
      <c r="A939" s="108" t="s">
        <v>2263</v>
      </c>
      <c r="B939" s="108" t="s">
        <v>2264</v>
      </c>
      <c r="C939" s="108" t="s">
        <v>2263</v>
      </c>
      <c r="E939" s="108"/>
      <c r="G939">
        <v>94</v>
      </c>
      <c r="H939">
        <v>1</v>
      </c>
      <c r="I939">
        <v>1</v>
      </c>
      <c r="J939" s="108"/>
      <c r="K939" s="108"/>
    </row>
    <row r="940" spans="1:11">
      <c r="A940" s="108" t="s">
        <v>2265</v>
      </c>
      <c r="B940" s="108" t="s">
        <v>2266</v>
      </c>
      <c r="C940" s="108" t="s">
        <v>2265</v>
      </c>
      <c r="E940" s="108"/>
      <c r="G940">
        <v>6</v>
      </c>
      <c r="H940">
        <v>1</v>
      </c>
      <c r="I940">
        <v>1</v>
      </c>
      <c r="J940" s="108"/>
      <c r="K940" s="108"/>
    </row>
    <row r="941" spans="1:11">
      <c r="A941" s="108" t="s">
        <v>2267</v>
      </c>
      <c r="B941" s="108" t="s">
        <v>2268</v>
      </c>
      <c r="C941" s="108" t="s">
        <v>2267</v>
      </c>
      <c r="E941" s="108" t="s">
        <v>571</v>
      </c>
      <c r="G941">
        <v>46</v>
      </c>
      <c r="H941">
        <v>1</v>
      </c>
      <c r="I941">
        <v>1</v>
      </c>
      <c r="J941" s="108" t="s">
        <v>572</v>
      </c>
      <c r="K941" s="108"/>
    </row>
    <row r="942" spans="1:11">
      <c r="A942" s="108" t="s">
        <v>2269</v>
      </c>
      <c r="B942" s="108" t="s">
        <v>2270</v>
      </c>
      <c r="C942" s="108" t="s">
        <v>2269</v>
      </c>
      <c r="E942" s="108"/>
      <c r="G942">
        <v>1</v>
      </c>
      <c r="H942">
        <v>1</v>
      </c>
      <c r="I942">
        <v>1</v>
      </c>
      <c r="J942" s="108"/>
      <c r="K942" s="108"/>
    </row>
    <row r="943" spans="1:11">
      <c r="A943" s="108" t="s">
        <v>2271</v>
      </c>
      <c r="B943" s="108" t="s">
        <v>2272</v>
      </c>
      <c r="C943" s="108" t="s">
        <v>2271</v>
      </c>
      <c r="E943" s="108"/>
      <c r="G943">
        <v>0</v>
      </c>
      <c r="H943">
        <v>1</v>
      </c>
      <c r="I943">
        <v>1</v>
      </c>
      <c r="J943" s="108" t="s">
        <v>373</v>
      </c>
      <c r="K943" s="108"/>
    </row>
    <row r="944" spans="1:11">
      <c r="A944" s="108" t="s">
        <v>2273</v>
      </c>
      <c r="B944" s="108" t="s">
        <v>2274</v>
      </c>
      <c r="C944" s="108" t="s">
        <v>2273</v>
      </c>
      <c r="E944" s="108"/>
      <c r="G944">
        <v>10</v>
      </c>
      <c r="H944">
        <v>1</v>
      </c>
      <c r="I944">
        <v>1</v>
      </c>
      <c r="J944" s="108"/>
      <c r="K944" s="108"/>
    </row>
    <row r="945" spans="1:12">
      <c r="A945" s="108" t="s">
        <v>2275</v>
      </c>
      <c r="B945" s="108" t="s">
        <v>2276</v>
      </c>
      <c r="C945" s="108" t="s">
        <v>2275</v>
      </c>
      <c r="E945" s="108"/>
      <c r="G945">
        <v>0</v>
      </c>
      <c r="H945">
        <v>1</v>
      </c>
      <c r="I945">
        <v>1</v>
      </c>
      <c r="J945" s="108"/>
      <c r="K945" s="108"/>
      <c r="L945" t="s">
        <v>492</v>
      </c>
    </row>
    <row r="946" spans="1:12">
      <c r="A946" s="108" t="s">
        <v>2277</v>
      </c>
      <c r="B946" s="108" t="s">
        <v>2278</v>
      </c>
      <c r="C946" s="108" t="s">
        <v>2277</v>
      </c>
      <c r="E946" s="108"/>
      <c r="G946">
        <v>13</v>
      </c>
      <c r="H946">
        <v>1</v>
      </c>
      <c r="I946">
        <v>1</v>
      </c>
      <c r="J946" s="108"/>
      <c r="K946" s="108"/>
    </row>
    <row r="947" spans="1:12">
      <c r="A947" s="108" t="s">
        <v>2279</v>
      </c>
      <c r="B947" s="108" t="s">
        <v>2280</v>
      </c>
      <c r="C947" s="108" t="s">
        <v>2279</v>
      </c>
      <c r="E947" s="108"/>
      <c r="G947">
        <v>9</v>
      </c>
      <c r="H947">
        <v>1</v>
      </c>
      <c r="I947">
        <v>1</v>
      </c>
      <c r="J947" s="108"/>
      <c r="K947" s="108"/>
    </row>
    <row r="948" spans="1:12">
      <c r="A948" s="108" t="s">
        <v>2281</v>
      </c>
      <c r="B948" s="108" t="s">
        <v>2282</v>
      </c>
      <c r="C948" s="108" t="s">
        <v>2281</v>
      </c>
      <c r="E948" s="108"/>
      <c r="G948">
        <v>1</v>
      </c>
      <c r="H948">
        <v>1</v>
      </c>
      <c r="I948">
        <v>1</v>
      </c>
      <c r="J948" s="108"/>
      <c r="K948" s="108"/>
    </row>
    <row r="949" spans="1:12">
      <c r="A949" s="108" t="s">
        <v>2283</v>
      </c>
      <c r="B949" s="108" t="s">
        <v>2284</v>
      </c>
      <c r="C949" s="108" t="s">
        <v>2283</v>
      </c>
      <c r="E949" s="108"/>
      <c r="G949">
        <v>1</v>
      </c>
      <c r="H949">
        <v>1</v>
      </c>
      <c r="I949">
        <v>1</v>
      </c>
      <c r="J949" s="108"/>
      <c r="K949" s="108"/>
    </row>
    <row r="950" spans="1:12">
      <c r="A950" s="108" t="s">
        <v>2285</v>
      </c>
      <c r="B950" s="108" t="s">
        <v>2286</v>
      </c>
      <c r="C950" s="108" t="s">
        <v>2285</v>
      </c>
      <c r="E950" s="108"/>
      <c r="G950">
        <v>3</v>
      </c>
      <c r="H950">
        <v>1</v>
      </c>
      <c r="I950">
        <v>1</v>
      </c>
      <c r="J950" s="108"/>
      <c r="K950" s="108"/>
    </row>
    <row r="951" spans="1:12">
      <c r="A951" s="108" t="s">
        <v>2287</v>
      </c>
      <c r="B951" s="108" t="s">
        <v>2288</v>
      </c>
      <c r="C951" s="108" t="s">
        <v>2287</v>
      </c>
      <c r="E951" s="108"/>
      <c r="G951">
        <v>78</v>
      </c>
      <c r="H951">
        <v>1</v>
      </c>
      <c r="I951">
        <v>1</v>
      </c>
      <c r="J951" s="108"/>
      <c r="K951" s="108"/>
    </row>
    <row r="952" spans="1:12">
      <c r="A952" s="108" t="s">
        <v>2289</v>
      </c>
      <c r="B952" s="108" t="s">
        <v>2290</v>
      </c>
      <c r="C952" s="108" t="s">
        <v>2289</v>
      </c>
      <c r="E952" s="108"/>
      <c r="G952">
        <v>35</v>
      </c>
      <c r="H952">
        <v>1</v>
      </c>
      <c r="I952">
        <v>1</v>
      </c>
      <c r="J952" s="108"/>
      <c r="K952" s="108"/>
    </row>
    <row r="953" spans="1:12">
      <c r="A953" s="108" t="s">
        <v>2291</v>
      </c>
      <c r="B953" s="108" t="s">
        <v>2292</v>
      </c>
      <c r="C953" s="108" t="s">
        <v>2291</v>
      </c>
      <c r="E953" s="108"/>
      <c r="G953">
        <v>2</v>
      </c>
      <c r="H953">
        <v>1</v>
      </c>
      <c r="I953">
        <v>1</v>
      </c>
      <c r="J953" s="108"/>
      <c r="K953" s="108"/>
    </row>
    <row r="954" spans="1:12">
      <c r="A954" s="108" t="s">
        <v>2293</v>
      </c>
      <c r="B954" s="108" t="s">
        <v>2294</v>
      </c>
      <c r="C954" s="108" t="s">
        <v>2293</v>
      </c>
      <c r="E954" s="108"/>
      <c r="G954">
        <v>5</v>
      </c>
      <c r="H954">
        <v>1</v>
      </c>
      <c r="I954">
        <v>1</v>
      </c>
      <c r="J954" s="108"/>
      <c r="K954" s="108"/>
    </row>
    <row r="955" spans="1:12">
      <c r="A955" s="108" t="s">
        <v>2295</v>
      </c>
      <c r="B955" s="108" t="s">
        <v>2296</v>
      </c>
      <c r="C955" s="108" t="s">
        <v>2295</v>
      </c>
      <c r="E955" s="108"/>
      <c r="G955">
        <v>70</v>
      </c>
      <c r="H955">
        <v>1</v>
      </c>
      <c r="I955">
        <v>1</v>
      </c>
      <c r="J955" s="108"/>
      <c r="K955" s="108"/>
    </row>
    <row r="956" spans="1:12">
      <c r="A956" s="108" t="s">
        <v>2297</v>
      </c>
      <c r="B956" s="108" t="s">
        <v>2298</v>
      </c>
      <c r="C956" s="108" t="s">
        <v>2297</v>
      </c>
      <c r="E956" s="108"/>
      <c r="G956">
        <v>10</v>
      </c>
      <c r="H956">
        <v>1</v>
      </c>
      <c r="I956">
        <v>1</v>
      </c>
      <c r="J956" s="108"/>
      <c r="K956" s="108"/>
    </row>
    <row r="957" spans="1:12">
      <c r="A957" s="108" t="s">
        <v>2299</v>
      </c>
      <c r="B957" s="108" t="s">
        <v>2300</v>
      </c>
      <c r="C957" s="108" t="s">
        <v>2299</v>
      </c>
      <c r="E957" s="108"/>
      <c r="G957">
        <v>28</v>
      </c>
      <c r="H957">
        <v>1</v>
      </c>
      <c r="I957">
        <v>1</v>
      </c>
      <c r="J957" s="108"/>
      <c r="K957" s="108"/>
    </row>
    <row r="958" spans="1:12">
      <c r="A958" s="108" t="s">
        <v>2301</v>
      </c>
      <c r="B958" s="108" t="s">
        <v>2302</v>
      </c>
      <c r="C958" s="108" t="s">
        <v>2301</v>
      </c>
      <c r="E958" s="108"/>
      <c r="G958">
        <v>1</v>
      </c>
      <c r="H958">
        <v>1</v>
      </c>
      <c r="I958">
        <v>1</v>
      </c>
      <c r="J958" s="108"/>
      <c r="K958" s="108"/>
    </row>
    <row r="959" spans="1:12">
      <c r="A959" s="108" t="s">
        <v>2303</v>
      </c>
      <c r="B959" s="108" t="s">
        <v>2304</v>
      </c>
      <c r="C959" s="108" t="s">
        <v>2303</v>
      </c>
      <c r="E959" s="108"/>
      <c r="G959">
        <v>3</v>
      </c>
      <c r="H959">
        <v>1</v>
      </c>
      <c r="I959">
        <v>1</v>
      </c>
      <c r="J959" s="108"/>
      <c r="K959" s="108"/>
    </row>
    <row r="960" spans="1:12">
      <c r="A960" s="108" t="s">
        <v>2305</v>
      </c>
      <c r="B960" s="108" t="s">
        <v>2306</v>
      </c>
      <c r="C960" s="108" t="s">
        <v>2305</v>
      </c>
      <c r="E960" s="108"/>
      <c r="G960">
        <v>6</v>
      </c>
      <c r="H960">
        <v>1</v>
      </c>
      <c r="I960">
        <v>1</v>
      </c>
      <c r="J960" s="108"/>
      <c r="K960" s="108"/>
    </row>
    <row r="961" spans="1:11">
      <c r="A961" s="108" t="s">
        <v>2307</v>
      </c>
      <c r="B961" s="108" t="s">
        <v>2308</v>
      </c>
      <c r="C961" s="108" t="s">
        <v>2307</v>
      </c>
      <c r="E961" s="108"/>
      <c r="G961">
        <v>22</v>
      </c>
      <c r="H961">
        <v>1</v>
      </c>
      <c r="I961">
        <v>1</v>
      </c>
      <c r="J961" s="108"/>
      <c r="K961" s="108"/>
    </row>
    <row r="962" spans="1:11">
      <c r="A962" s="108" t="s">
        <v>2309</v>
      </c>
      <c r="B962" s="108" t="s">
        <v>2310</v>
      </c>
      <c r="C962" s="108" t="s">
        <v>2309</v>
      </c>
      <c r="E962" s="108"/>
      <c r="G962">
        <v>1</v>
      </c>
      <c r="H962">
        <v>1</v>
      </c>
      <c r="I962">
        <v>1</v>
      </c>
      <c r="J962" s="108"/>
      <c r="K962" s="108"/>
    </row>
    <row r="963" spans="1:11">
      <c r="A963" s="108" t="s">
        <v>2311</v>
      </c>
      <c r="B963" s="108" t="s">
        <v>2312</v>
      </c>
      <c r="C963" s="108" t="s">
        <v>2311</v>
      </c>
      <c r="E963" s="108"/>
      <c r="G963">
        <v>9</v>
      </c>
      <c r="H963">
        <v>1</v>
      </c>
      <c r="I963">
        <v>1</v>
      </c>
      <c r="J963" s="108"/>
      <c r="K963" s="108"/>
    </row>
    <row r="964" spans="1:11">
      <c r="A964" s="108" t="s">
        <v>2313</v>
      </c>
      <c r="B964" s="108" t="s">
        <v>2314</v>
      </c>
      <c r="C964" s="108" t="s">
        <v>2313</v>
      </c>
      <c r="E964" s="108"/>
      <c r="G964">
        <v>1</v>
      </c>
      <c r="H964">
        <v>1</v>
      </c>
      <c r="I964">
        <v>1</v>
      </c>
      <c r="J964" s="108"/>
      <c r="K964" s="108"/>
    </row>
    <row r="965" spans="1:11">
      <c r="A965" s="108" t="s">
        <v>2315</v>
      </c>
      <c r="B965" s="108" t="s">
        <v>2316</v>
      </c>
      <c r="C965" s="108" t="s">
        <v>2315</v>
      </c>
      <c r="E965" s="108"/>
      <c r="G965">
        <v>1</v>
      </c>
      <c r="H965">
        <v>1</v>
      </c>
      <c r="I965">
        <v>1</v>
      </c>
      <c r="J965" s="108"/>
      <c r="K965" s="108"/>
    </row>
    <row r="966" spans="1:11">
      <c r="A966" s="108" t="s">
        <v>2317</v>
      </c>
      <c r="B966" s="108" t="s">
        <v>2318</v>
      </c>
      <c r="C966" s="108" t="s">
        <v>2317</v>
      </c>
      <c r="E966" s="108"/>
      <c r="G966">
        <v>25</v>
      </c>
      <c r="H966">
        <v>1</v>
      </c>
      <c r="I966">
        <v>1</v>
      </c>
      <c r="J966" s="108"/>
      <c r="K966" s="108"/>
    </row>
    <row r="967" spans="1:11">
      <c r="A967" s="108" t="s">
        <v>2319</v>
      </c>
      <c r="B967" s="108" t="s">
        <v>2320</v>
      </c>
      <c r="C967" s="108" t="s">
        <v>2319</v>
      </c>
      <c r="E967" s="108"/>
      <c r="G967">
        <v>1</v>
      </c>
      <c r="H967">
        <v>1</v>
      </c>
      <c r="I967">
        <v>1</v>
      </c>
      <c r="J967" s="108"/>
      <c r="K967" s="108"/>
    </row>
    <row r="968" spans="1:11">
      <c r="A968" s="108" t="s">
        <v>2321</v>
      </c>
      <c r="B968" s="108" t="s">
        <v>2322</v>
      </c>
      <c r="C968" s="108" t="s">
        <v>2321</v>
      </c>
      <c r="E968" s="108"/>
      <c r="G968">
        <v>20</v>
      </c>
      <c r="H968">
        <v>1</v>
      </c>
      <c r="I968">
        <v>1</v>
      </c>
      <c r="J968" s="108"/>
      <c r="K968" s="108"/>
    </row>
    <row r="969" spans="1:11">
      <c r="A969" s="108" t="s">
        <v>2323</v>
      </c>
      <c r="B969" s="108" t="s">
        <v>2324</v>
      </c>
      <c r="C969" s="108" t="s">
        <v>2323</v>
      </c>
      <c r="E969" s="108"/>
      <c r="G969">
        <v>8</v>
      </c>
      <c r="H969">
        <v>1</v>
      </c>
      <c r="I969">
        <v>1</v>
      </c>
      <c r="J969" s="108"/>
      <c r="K969" s="108"/>
    </row>
    <row r="970" spans="1:11">
      <c r="A970" s="108" t="s">
        <v>2325</v>
      </c>
      <c r="B970" s="108" t="s">
        <v>2326</v>
      </c>
      <c r="C970" s="108" t="s">
        <v>2325</v>
      </c>
      <c r="E970" s="108"/>
      <c r="G970">
        <v>6</v>
      </c>
      <c r="H970">
        <v>1</v>
      </c>
      <c r="I970">
        <v>1</v>
      </c>
      <c r="J970" s="108"/>
      <c r="K970" s="108"/>
    </row>
    <row r="971" spans="1:11">
      <c r="A971" s="108" t="s">
        <v>2327</v>
      </c>
      <c r="B971" s="108" t="s">
        <v>2328</v>
      </c>
      <c r="C971" s="108" t="s">
        <v>2327</v>
      </c>
      <c r="E971" s="108"/>
      <c r="G971">
        <v>0</v>
      </c>
      <c r="H971">
        <v>1</v>
      </c>
      <c r="I971">
        <v>1</v>
      </c>
      <c r="J971" s="108"/>
      <c r="K971" s="108"/>
    </row>
    <row r="972" spans="1:11">
      <c r="A972" s="108" t="s">
        <v>2329</v>
      </c>
      <c r="B972" s="108" t="s">
        <v>2330</v>
      </c>
      <c r="C972" s="108" t="s">
        <v>2329</v>
      </c>
      <c r="E972" s="108" t="s">
        <v>571</v>
      </c>
      <c r="G972">
        <v>147</v>
      </c>
      <c r="H972">
        <v>1</v>
      </c>
      <c r="I972">
        <v>1</v>
      </c>
      <c r="J972" s="108" t="s">
        <v>572</v>
      </c>
      <c r="K972" s="108"/>
    </row>
    <row r="973" spans="1:11">
      <c r="A973" s="108" t="s">
        <v>2331</v>
      </c>
      <c r="B973" s="108" t="s">
        <v>2332</v>
      </c>
      <c r="C973" s="108" t="s">
        <v>2331</v>
      </c>
      <c r="E973" s="108"/>
      <c r="G973">
        <v>6</v>
      </c>
      <c r="H973">
        <v>1</v>
      </c>
      <c r="I973">
        <v>1</v>
      </c>
      <c r="J973" s="108"/>
      <c r="K973" s="108"/>
    </row>
    <row r="974" spans="1:11">
      <c r="A974" s="108" t="s">
        <v>2333</v>
      </c>
      <c r="B974" s="108" t="s">
        <v>2334</v>
      </c>
      <c r="C974" s="108" t="s">
        <v>2333</v>
      </c>
      <c r="E974" s="108"/>
      <c r="G974">
        <v>2</v>
      </c>
      <c r="H974">
        <v>1</v>
      </c>
      <c r="I974">
        <v>1</v>
      </c>
      <c r="J974" s="108"/>
      <c r="K974" s="108"/>
    </row>
    <row r="975" spans="1:11">
      <c r="A975" s="108" t="s">
        <v>2335</v>
      </c>
      <c r="B975" s="108" t="s">
        <v>2336</v>
      </c>
      <c r="C975" s="108" t="s">
        <v>2335</v>
      </c>
      <c r="E975" s="108"/>
      <c r="G975">
        <v>3</v>
      </c>
      <c r="H975">
        <v>1</v>
      </c>
      <c r="I975">
        <v>1</v>
      </c>
      <c r="J975" s="108"/>
      <c r="K975" s="108"/>
    </row>
    <row r="976" spans="1:11">
      <c r="A976" s="108" t="s">
        <v>2337</v>
      </c>
      <c r="B976" s="108" t="s">
        <v>2338</v>
      </c>
      <c r="C976" s="108" t="s">
        <v>2337</v>
      </c>
      <c r="E976" s="108"/>
      <c r="G976">
        <v>0</v>
      </c>
      <c r="H976">
        <v>1</v>
      </c>
      <c r="I976">
        <v>1</v>
      </c>
      <c r="J976" s="108"/>
      <c r="K976" s="108" t="s">
        <v>492</v>
      </c>
    </row>
    <row r="977" spans="1:11">
      <c r="A977" s="108" t="s">
        <v>2339</v>
      </c>
      <c r="B977" s="108" t="s">
        <v>2340</v>
      </c>
      <c r="C977" s="108" t="s">
        <v>2339</v>
      </c>
      <c r="E977" s="108"/>
      <c r="G977">
        <v>26</v>
      </c>
      <c r="H977">
        <v>1</v>
      </c>
      <c r="I977">
        <v>1</v>
      </c>
      <c r="J977" s="108"/>
      <c r="K977" s="108"/>
    </row>
    <row r="978" spans="1:11">
      <c r="A978" s="108" t="s">
        <v>2341</v>
      </c>
      <c r="B978" s="108" t="s">
        <v>2342</v>
      </c>
      <c r="C978" s="108" t="s">
        <v>2341</v>
      </c>
      <c r="E978" s="108"/>
      <c r="G978">
        <v>8</v>
      </c>
      <c r="H978">
        <v>1</v>
      </c>
      <c r="I978">
        <v>1</v>
      </c>
      <c r="J978" s="108"/>
      <c r="K978" s="108"/>
    </row>
    <row r="979" spans="1:11">
      <c r="A979" s="108" t="s">
        <v>2343</v>
      </c>
      <c r="B979" s="108" t="s">
        <v>2344</v>
      </c>
      <c r="C979" s="108" t="s">
        <v>2343</v>
      </c>
      <c r="E979" s="108"/>
      <c r="G979">
        <v>1</v>
      </c>
      <c r="H979">
        <v>1</v>
      </c>
      <c r="I979">
        <v>1</v>
      </c>
      <c r="J979" s="108"/>
      <c r="K979" s="108"/>
    </row>
    <row r="980" spans="1:11">
      <c r="A980" s="108" t="s">
        <v>2345</v>
      </c>
      <c r="B980" s="108" t="s">
        <v>2346</v>
      </c>
      <c r="C980" s="108" t="s">
        <v>2345</v>
      </c>
      <c r="E980" s="108"/>
      <c r="G980">
        <v>1</v>
      </c>
      <c r="H980">
        <v>1</v>
      </c>
      <c r="I980">
        <v>1</v>
      </c>
      <c r="J980" s="108"/>
      <c r="K980" s="108"/>
    </row>
    <row r="981" spans="1:11">
      <c r="A981" s="108" t="s">
        <v>2347</v>
      </c>
      <c r="B981" s="108" t="s">
        <v>2348</v>
      </c>
      <c r="C981" s="108" t="s">
        <v>2347</v>
      </c>
      <c r="E981" s="108"/>
      <c r="G981">
        <v>6</v>
      </c>
      <c r="H981">
        <v>1</v>
      </c>
      <c r="I981">
        <v>1</v>
      </c>
      <c r="J981" s="108"/>
      <c r="K981" s="108"/>
    </row>
    <row r="982" spans="1:11">
      <c r="A982" s="108" t="s">
        <v>2349</v>
      </c>
      <c r="B982" s="108" t="s">
        <v>2350</v>
      </c>
      <c r="C982" s="108" t="s">
        <v>2349</v>
      </c>
      <c r="E982" s="108"/>
      <c r="G982">
        <v>5</v>
      </c>
      <c r="H982">
        <v>1</v>
      </c>
      <c r="I982">
        <v>1</v>
      </c>
      <c r="J982" s="108"/>
      <c r="K982" s="108"/>
    </row>
    <row r="983" spans="1:11">
      <c r="A983" s="108" t="s">
        <v>2351</v>
      </c>
      <c r="B983" s="108" t="s">
        <v>2352</v>
      </c>
      <c r="C983" s="108" t="s">
        <v>2351</v>
      </c>
      <c r="E983" s="108"/>
      <c r="G983">
        <v>54</v>
      </c>
      <c r="H983">
        <v>1</v>
      </c>
      <c r="I983">
        <v>1</v>
      </c>
      <c r="J983" s="108"/>
      <c r="K983" s="108"/>
    </row>
    <row r="984" spans="1:11">
      <c r="A984" s="108" t="s">
        <v>2353</v>
      </c>
      <c r="B984" s="108" t="s">
        <v>2354</v>
      </c>
      <c r="C984" s="108" t="s">
        <v>2353</v>
      </c>
      <c r="E984" s="108"/>
      <c r="G984">
        <v>6</v>
      </c>
      <c r="H984">
        <v>1</v>
      </c>
      <c r="I984">
        <v>1</v>
      </c>
      <c r="J984" s="108"/>
      <c r="K984" s="108"/>
    </row>
    <row r="985" spans="1:11">
      <c r="A985" s="108" t="s">
        <v>2355</v>
      </c>
      <c r="B985" s="108" t="s">
        <v>2356</v>
      </c>
      <c r="C985" s="108" t="s">
        <v>2355</v>
      </c>
      <c r="E985" s="108"/>
      <c r="G985">
        <v>0</v>
      </c>
      <c r="H985">
        <v>1</v>
      </c>
      <c r="I985">
        <v>1</v>
      </c>
      <c r="J985" s="108" t="s">
        <v>373</v>
      </c>
      <c r="K985" s="108" t="s">
        <v>492</v>
      </c>
    </row>
    <row r="986" spans="1:11">
      <c r="A986" s="108" t="s">
        <v>2357</v>
      </c>
      <c r="B986" s="108" t="s">
        <v>2358</v>
      </c>
      <c r="C986" s="108" t="s">
        <v>2357</v>
      </c>
      <c r="E986" s="108"/>
      <c r="G986">
        <v>1</v>
      </c>
      <c r="H986">
        <v>1</v>
      </c>
      <c r="I986">
        <v>1</v>
      </c>
      <c r="J986" s="108"/>
      <c r="K986" s="108"/>
    </row>
    <row r="987" spans="1:11">
      <c r="A987" s="108" t="s">
        <v>2359</v>
      </c>
      <c r="B987" s="108" t="s">
        <v>2360</v>
      </c>
      <c r="C987" s="108" t="s">
        <v>2359</v>
      </c>
      <c r="E987" s="108"/>
      <c r="G987">
        <v>20</v>
      </c>
      <c r="H987">
        <v>1</v>
      </c>
      <c r="I987">
        <v>1</v>
      </c>
      <c r="J987" s="108"/>
      <c r="K987" s="108"/>
    </row>
    <row r="988" spans="1:11">
      <c r="A988" s="108" t="s">
        <v>2361</v>
      </c>
      <c r="B988" s="108" t="s">
        <v>2362</v>
      </c>
      <c r="C988" s="108" t="s">
        <v>2361</v>
      </c>
      <c r="E988" s="108"/>
      <c r="G988">
        <v>123</v>
      </c>
      <c r="H988">
        <v>1</v>
      </c>
      <c r="I988">
        <v>1</v>
      </c>
      <c r="J988" s="108"/>
      <c r="K988" s="108"/>
    </row>
    <row r="989" spans="1:11">
      <c r="A989" s="108" t="s">
        <v>2363</v>
      </c>
      <c r="B989" s="108" t="s">
        <v>2364</v>
      </c>
      <c r="C989" s="108" t="s">
        <v>2363</v>
      </c>
      <c r="E989" s="108"/>
      <c r="G989">
        <v>105</v>
      </c>
      <c r="H989">
        <v>1</v>
      </c>
      <c r="I989">
        <v>1</v>
      </c>
      <c r="J989" s="108"/>
      <c r="K989" s="108"/>
    </row>
    <row r="990" spans="1:11">
      <c r="A990" s="108" t="s">
        <v>2365</v>
      </c>
      <c r="B990" s="108" t="s">
        <v>2366</v>
      </c>
      <c r="C990" s="108" t="s">
        <v>2365</v>
      </c>
      <c r="E990" s="108"/>
      <c r="G990">
        <v>106</v>
      </c>
      <c r="H990">
        <v>1</v>
      </c>
      <c r="I990">
        <v>1</v>
      </c>
      <c r="J990" s="108"/>
      <c r="K990" s="108"/>
    </row>
    <row r="991" spans="1:11">
      <c r="A991" s="108" t="s">
        <v>2367</v>
      </c>
      <c r="B991" s="108" t="s">
        <v>2368</v>
      </c>
      <c r="C991" s="108" t="s">
        <v>2367</v>
      </c>
      <c r="E991" s="108"/>
      <c r="G991">
        <v>0</v>
      </c>
      <c r="H991">
        <v>1</v>
      </c>
      <c r="I991">
        <v>1</v>
      </c>
      <c r="J991" s="108"/>
      <c r="K991" s="108"/>
    </row>
    <row r="992" spans="1:11">
      <c r="A992" s="108" t="s">
        <v>2369</v>
      </c>
      <c r="B992" s="108" t="s">
        <v>2370</v>
      </c>
      <c r="C992" s="108" t="s">
        <v>2369</v>
      </c>
      <c r="E992" s="108"/>
      <c r="G992">
        <v>0</v>
      </c>
      <c r="H992">
        <v>1</v>
      </c>
      <c r="I992">
        <v>1</v>
      </c>
      <c r="J992" s="108"/>
      <c r="K992" s="108"/>
    </row>
    <row r="993" spans="1:11">
      <c r="A993" s="108" t="s">
        <v>2371</v>
      </c>
      <c r="B993" s="108" t="s">
        <v>2372</v>
      </c>
      <c r="C993" s="108" t="s">
        <v>2371</v>
      </c>
      <c r="E993" s="108"/>
      <c r="G993">
        <v>7</v>
      </c>
      <c r="H993">
        <v>1</v>
      </c>
      <c r="I993">
        <v>1</v>
      </c>
      <c r="J993" s="108"/>
      <c r="K993" s="108"/>
    </row>
    <row r="994" spans="1:11">
      <c r="A994" s="108" t="s">
        <v>2373</v>
      </c>
      <c r="B994" s="108" t="s">
        <v>2374</v>
      </c>
      <c r="C994" s="108" t="s">
        <v>2373</v>
      </c>
      <c r="E994" s="108"/>
      <c r="G994">
        <v>7</v>
      </c>
      <c r="H994">
        <v>1</v>
      </c>
      <c r="I994">
        <v>1</v>
      </c>
      <c r="J994" s="108"/>
      <c r="K994" s="108"/>
    </row>
    <row r="995" spans="1:11">
      <c r="A995" s="108" t="s">
        <v>2375</v>
      </c>
      <c r="B995" s="108" t="s">
        <v>2376</v>
      </c>
      <c r="C995" s="108" t="s">
        <v>2375</v>
      </c>
      <c r="E995" s="108"/>
      <c r="G995">
        <v>1</v>
      </c>
      <c r="H995">
        <v>1</v>
      </c>
      <c r="I995">
        <v>1</v>
      </c>
      <c r="J995" s="108"/>
      <c r="K995" s="108"/>
    </row>
    <row r="996" spans="1:11">
      <c r="A996" s="108" t="s">
        <v>2377</v>
      </c>
      <c r="B996" s="108" t="s">
        <v>2378</v>
      </c>
      <c r="C996" s="108" t="s">
        <v>2377</v>
      </c>
      <c r="E996" s="108"/>
      <c r="G996">
        <v>21</v>
      </c>
      <c r="H996">
        <v>1</v>
      </c>
      <c r="I996">
        <v>1</v>
      </c>
      <c r="J996" s="108"/>
      <c r="K996" s="108"/>
    </row>
    <row r="997" spans="1:11">
      <c r="A997" s="108" t="s">
        <v>2379</v>
      </c>
      <c r="B997" s="108" t="s">
        <v>2380</v>
      </c>
      <c r="C997" s="108" t="s">
        <v>2379</v>
      </c>
      <c r="E997" s="108"/>
      <c r="G997">
        <v>26</v>
      </c>
      <c r="H997">
        <v>1</v>
      </c>
      <c r="I997">
        <v>1</v>
      </c>
      <c r="J997" s="108"/>
      <c r="K997" s="108"/>
    </row>
    <row r="998" spans="1:11">
      <c r="A998" s="108" t="s">
        <v>2381</v>
      </c>
      <c r="B998" s="108" t="s">
        <v>2382</v>
      </c>
      <c r="C998" s="108" t="s">
        <v>2381</v>
      </c>
      <c r="E998" s="108"/>
      <c r="G998">
        <v>7</v>
      </c>
      <c r="H998">
        <v>1</v>
      </c>
      <c r="I998">
        <v>1</v>
      </c>
      <c r="J998" s="108"/>
      <c r="K998" s="108"/>
    </row>
    <row r="999" spans="1:11">
      <c r="A999" s="108" t="s">
        <v>2383</v>
      </c>
      <c r="B999" s="108" t="s">
        <v>2384</v>
      </c>
      <c r="C999" s="108" t="s">
        <v>2383</v>
      </c>
      <c r="E999" s="108"/>
      <c r="G999">
        <v>1</v>
      </c>
      <c r="H999">
        <v>1</v>
      </c>
      <c r="I999">
        <v>1</v>
      </c>
      <c r="J999" s="108"/>
      <c r="K999" s="108"/>
    </row>
    <row r="1000" spans="1:11">
      <c r="A1000" s="108" t="s">
        <v>2385</v>
      </c>
      <c r="B1000" s="108" t="s">
        <v>2386</v>
      </c>
      <c r="C1000" s="108" t="s">
        <v>2385</v>
      </c>
      <c r="E1000" s="108"/>
      <c r="G1000">
        <v>3</v>
      </c>
      <c r="H1000">
        <v>1</v>
      </c>
      <c r="I1000">
        <v>1</v>
      </c>
      <c r="J1000" s="108"/>
      <c r="K1000" s="108"/>
    </row>
    <row r="1001" spans="1:11">
      <c r="A1001" s="108" t="s">
        <v>2387</v>
      </c>
      <c r="B1001" s="108" t="s">
        <v>2388</v>
      </c>
      <c r="C1001" s="108" t="s">
        <v>2387</v>
      </c>
      <c r="E1001" s="108"/>
      <c r="G1001">
        <v>1</v>
      </c>
      <c r="H1001">
        <v>1</v>
      </c>
      <c r="I1001">
        <v>1</v>
      </c>
      <c r="J1001" s="108"/>
      <c r="K1001" s="108"/>
    </row>
    <row r="1002" spans="1:11">
      <c r="A1002" s="108" t="s">
        <v>2389</v>
      </c>
      <c r="B1002" s="108" t="s">
        <v>2390</v>
      </c>
      <c r="C1002" s="108" t="s">
        <v>2389</v>
      </c>
      <c r="E1002" s="108"/>
      <c r="G1002">
        <v>83</v>
      </c>
      <c r="H1002">
        <v>1</v>
      </c>
      <c r="I1002">
        <v>1</v>
      </c>
      <c r="J1002" s="108"/>
      <c r="K1002" s="108"/>
    </row>
    <row r="1003" spans="1:11">
      <c r="A1003" s="108" t="s">
        <v>2391</v>
      </c>
      <c r="B1003" s="108" t="s">
        <v>2392</v>
      </c>
      <c r="C1003" s="108" t="s">
        <v>2391</v>
      </c>
      <c r="E1003" s="108"/>
      <c r="G1003">
        <v>1</v>
      </c>
      <c r="H1003">
        <v>1</v>
      </c>
      <c r="I1003">
        <v>1</v>
      </c>
      <c r="J1003" s="108"/>
      <c r="K1003" s="108"/>
    </row>
    <row r="1004" spans="1:11">
      <c r="A1004" s="108" t="s">
        <v>2393</v>
      </c>
      <c r="B1004" s="108" t="s">
        <v>2393</v>
      </c>
      <c r="C1004" s="108" t="s">
        <v>2393</v>
      </c>
      <c r="E1004" s="108"/>
      <c r="G1004">
        <v>28</v>
      </c>
      <c r="H1004">
        <v>1</v>
      </c>
      <c r="I1004">
        <v>1</v>
      </c>
      <c r="J1004" s="108"/>
      <c r="K1004" s="108"/>
    </row>
    <row r="1005" spans="1:11">
      <c r="A1005" s="108" t="s">
        <v>2394</v>
      </c>
      <c r="B1005" s="108" t="s">
        <v>2395</v>
      </c>
      <c r="C1005" s="108" t="s">
        <v>2394</v>
      </c>
      <c r="E1005" s="108"/>
      <c r="G1005">
        <v>28</v>
      </c>
      <c r="H1005">
        <v>1</v>
      </c>
      <c r="I1005">
        <v>1</v>
      </c>
      <c r="J1005" s="108"/>
      <c r="K1005" s="108"/>
    </row>
    <row r="1006" spans="1:11">
      <c r="A1006" s="108" t="s">
        <v>2396</v>
      </c>
      <c r="B1006" s="108" t="s">
        <v>2397</v>
      </c>
      <c r="C1006" s="108" t="s">
        <v>2396</v>
      </c>
      <c r="E1006" s="108"/>
      <c r="G1006">
        <v>4</v>
      </c>
      <c r="H1006">
        <v>1</v>
      </c>
      <c r="I1006">
        <v>1</v>
      </c>
      <c r="J1006" s="108"/>
      <c r="K1006" s="108"/>
    </row>
    <row r="1007" spans="1:11">
      <c r="A1007" s="108" t="s">
        <v>2398</v>
      </c>
      <c r="B1007" s="108" t="s">
        <v>2399</v>
      </c>
      <c r="C1007" s="108" t="s">
        <v>2398</v>
      </c>
      <c r="E1007" s="108"/>
      <c r="G1007">
        <v>4</v>
      </c>
      <c r="H1007">
        <v>1</v>
      </c>
      <c r="I1007">
        <v>1</v>
      </c>
      <c r="J1007" s="108"/>
      <c r="K1007" s="108"/>
    </row>
    <row r="1008" spans="1:11">
      <c r="A1008" s="108" t="s">
        <v>2400</v>
      </c>
      <c r="B1008" s="108" t="s">
        <v>2401</v>
      </c>
      <c r="C1008" s="108" t="s">
        <v>2400</v>
      </c>
      <c r="E1008" s="108"/>
      <c r="G1008">
        <v>5</v>
      </c>
      <c r="H1008">
        <v>1</v>
      </c>
      <c r="I1008">
        <v>1</v>
      </c>
      <c r="J1008" s="108"/>
      <c r="K1008" s="108"/>
    </row>
    <row r="1009" spans="1:11">
      <c r="A1009" s="108" t="s">
        <v>2402</v>
      </c>
      <c r="B1009" s="108" t="s">
        <v>2403</v>
      </c>
      <c r="C1009" s="108" t="s">
        <v>2402</v>
      </c>
      <c r="E1009" s="108"/>
      <c r="G1009">
        <v>1</v>
      </c>
      <c r="H1009">
        <v>1</v>
      </c>
      <c r="I1009">
        <v>1</v>
      </c>
      <c r="J1009" s="108"/>
      <c r="K1009" s="108"/>
    </row>
    <row r="1010" spans="1:11">
      <c r="A1010" s="108" t="s">
        <v>2404</v>
      </c>
      <c r="B1010" s="108" t="s">
        <v>2405</v>
      </c>
      <c r="C1010" s="108" t="s">
        <v>2404</v>
      </c>
      <c r="E1010" s="108"/>
      <c r="G1010">
        <v>3</v>
      </c>
      <c r="H1010">
        <v>1</v>
      </c>
      <c r="I1010">
        <v>1</v>
      </c>
      <c r="J1010" s="108"/>
      <c r="K1010" s="108"/>
    </row>
    <row r="1011" spans="1:11">
      <c r="A1011" s="108" t="s">
        <v>2406</v>
      </c>
      <c r="B1011" s="108" t="s">
        <v>2407</v>
      </c>
      <c r="C1011" s="108" t="s">
        <v>2406</v>
      </c>
      <c r="E1011" s="108"/>
      <c r="G1011">
        <v>1</v>
      </c>
      <c r="H1011">
        <v>1</v>
      </c>
      <c r="I1011">
        <v>1</v>
      </c>
      <c r="J1011" s="108"/>
      <c r="K1011" s="108"/>
    </row>
    <row r="1012" spans="1:11">
      <c r="A1012" s="108" t="s">
        <v>2408</v>
      </c>
      <c r="B1012" s="108" t="s">
        <v>2409</v>
      </c>
      <c r="C1012" s="108" t="s">
        <v>2408</v>
      </c>
      <c r="E1012" s="108"/>
      <c r="G1012">
        <v>23</v>
      </c>
      <c r="H1012">
        <v>1</v>
      </c>
      <c r="I1012">
        <v>1</v>
      </c>
      <c r="J1012" s="108"/>
      <c r="K1012" s="108"/>
    </row>
    <row r="1013" spans="1:11">
      <c r="A1013" s="108" t="s">
        <v>2410</v>
      </c>
      <c r="B1013" s="108" t="s">
        <v>2411</v>
      </c>
      <c r="C1013" s="108" t="s">
        <v>2410</v>
      </c>
      <c r="E1013" s="108"/>
      <c r="G1013">
        <v>4</v>
      </c>
      <c r="H1013">
        <v>1</v>
      </c>
      <c r="I1013">
        <v>1</v>
      </c>
      <c r="J1013" s="108"/>
      <c r="K1013" s="108"/>
    </row>
    <row r="1014" spans="1:11">
      <c r="A1014" s="108" t="s">
        <v>2412</v>
      </c>
      <c r="B1014" s="108" t="s">
        <v>2413</v>
      </c>
      <c r="C1014" s="108" t="s">
        <v>2412</v>
      </c>
      <c r="E1014" s="108"/>
      <c r="G1014">
        <v>4</v>
      </c>
      <c r="H1014">
        <v>1</v>
      </c>
      <c r="I1014">
        <v>1</v>
      </c>
      <c r="J1014" s="108"/>
      <c r="K1014" s="108"/>
    </row>
    <row r="1015" spans="1:11">
      <c r="A1015" s="108" t="s">
        <v>2414</v>
      </c>
      <c r="B1015" s="108" t="s">
        <v>2415</v>
      </c>
      <c r="C1015" s="108" t="s">
        <v>2414</v>
      </c>
      <c r="E1015" s="108"/>
      <c r="G1015">
        <v>1</v>
      </c>
      <c r="H1015">
        <v>1</v>
      </c>
      <c r="I1015">
        <v>1</v>
      </c>
      <c r="J1015" s="108"/>
      <c r="K1015" s="108"/>
    </row>
    <row r="1016" spans="1:11">
      <c r="A1016" s="108" t="s">
        <v>2416</v>
      </c>
      <c r="B1016" s="108" t="s">
        <v>2417</v>
      </c>
      <c r="C1016" s="108" t="s">
        <v>2416</v>
      </c>
      <c r="E1016" s="108"/>
      <c r="G1016">
        <v>5</v>
      </c>
      <c r="H1016">
        <v>1</v>
      </c>
      <c r="I1016">
        <v>1</v>
      </c>
      <c r="J1016" s="108"/>
      <c r="K1016" s="108"/>
    </row>
    <row r="1017" spans="1:11">
      <c r="A1017" s="108" t="s">
        <v>2418</v>
      </c>
      <c r="B1017" s="108" t="s">
        <v>2419</v>
      </c>
      <c r="C1017" s="108" t="s">
        <v>2418</v>
      </c>
      <c r="E1017" s="108"/>
      <c r="G1017">
        <v>21</v>
      </c>
      <c r="H1017">
        <v>1</v>
      </c>
      <c r="I1017">
        <v>1</v>
      </c>
      <c r="J1017" s="108"/>
      <c r="K1017" s="108"/>
    </row>
    <row r="1018" spans="1:11">
      <c r="A1018" s="108" t="s">
        <v>2420</v>
      </c>
      <c r="B1018" s="108" t="s">
        <v>2421</v>
      </c>
      <c r="C1018" s="108" t="s">
        <v>2420</v>
      </c>
      <c r="E1018" s="108"/>
      <c r="G1018">
        <v>20</v>
      </c>
      <c r="H1018">
        <v>1</v>
      </c>
      <c r="I1018">
        <v>1</v>
      </c>
      <c r="J1018" s="108"/>
      <c r="K1018" s="108"/>
    </row>
    <row r="1019" spans="1:11">
      <c r="A1019" s="108" t="s">
        <v>2422</v>
      </c>
      <c r="B1019" s="108" t="s">
        <v>2423</v>
      </c>
      <c r="C1019" s="108" t="s">
        <v>2422</v>
      </c>
      <c r="E1019" s="108"/>
      <c r="G1019">
        <v>1</v>
      </c>
      <c r="H1019">
        <v>1</v>
      </c>
      <c r="I1019">
        <v>1</v>
      </c>
      <c r="J1019" s="108"/>
      <c r="K1019" s="108"/>
    </row>
    <row r="1020" spans="1:11">
      <c r="A1020" s="108" t="s">
        <v>2424</v>
      </c>
      <c r="B1020" s="108" t="s">
        <v>2425</v>
      </c>
      <c r="C1020" s="108" t="s">
        <v>2424</v>
      </c>
      <c r="E1020" s="108"/>
      <c r="G1020">
        <v>1</v>
      </c>
      <c r="H1020">
        <v>1</v>
      </c>
      <c r="I1020">
        <v>1</v>
      </c>
      <c r="J1020" s="108"/>
      <c r="K1020" s="108"/>
    </row>
    <row r="1021" spans="1:11">
      <c r="A1021" s="108" t="s">
        <v>2426</v>
      </c>
      <c r="B1021" s="108" t="s">
        <v>2427</v>
      </c>
      <c r="C1021" s="108" t="s">
        <v>2426</v>
      </c>
      <c r="E1021" s="108"/>
      <c r="G1021">
        <v>25</v>
      </c>
      <c r="H1021">
        <v>1</v>
      </c>
      <c r="I1021">
        <v>1</v>
      </c>
      <c r="J1021" s="108"/>
      <c r="K1021" s="108"/>
    </row>
    <row r="1022" spans="1:11">
      <c r="A1022" s="108" t="s">
        <v>2428</v>
      </c>
      <c r="B1022" s="108" t="s">
        <v>2429</v>
      </c>
      <c r="C1022" s="108" t="s">
        <v>2428</v>
      </c>
      <c r="E1022" s="108"/>
      <c r="G1022">
        <v>84</v>
      </c>
      <c r="H1022">
        <v>1</v>
      </c>
      <c r="I1022">
        <v>1</v>
      </c>
      <c r="J1022" s="108"/>
      <c r="K1022" s="108"/>
    </row>
    <row r="1023" spans="1:11">
      <c r="A1023" s="108" t="s">
        <v>2430</v>
      </c>
      <c r="B1023" s="108" t="s">
        <v>2431</v>
      </c>
      <c r="C1023" s="108" t="s">
        <v>2430</v>
      </c>
      <c r="E1023" s="108"/>
      <c r="G1023">
        <v>83</v>
      </c>
      <c r="H1023">
        <v>1</v>
      </c>
      <c r="I1023">
        <v>1</v>
      </c>
      <c r="J1023" s="108"/>
      <c r="K1023" s="108"/>
    </row>
    <row r="1024" spans="1:11">
      <c r="A1024" s="108" t="s">
        <v>2432</v>
      </c>
      <c r="B1024" s="108" t="s">
        <v>2433</v>
      </c>
      <c r="C1024" s="108" t="s">
        <v>2432</v>
      </c>
      <c r="E1024" s="108"/>
      <c r="G1024">
        <v>1</v>
      </c>
      <c r="H1024">
        <v>1</v>
      </c>
      <c r="I1024">
        <v>1</v>
      </c>
      <c r="J1024" s="108"/>
      <c r="K1024" s="108"/>
    </row>
    <row r="1025" spans="1:11">
      <c r="A1025" s="108" t="s">
        <v>2434</v>
      </c>
      <c r="B1025" s="108" t="s">
        <v>2435</v>
      </c>
      <c r="C1025" s="108" t="s">
        <v>2434</v>
      </c>
      <c r="E1025" s="108"/>
      <c r="G1025">
        <v>0</v>
      </c>
      <c r="H1025">
        <v>1</v>
      </c>
      <c r="I1025">
        <v>1</v>
      </c>
      <c r="J1025" s="108"/>
      <c r="K1025" s="108"/>
    </row>
    <row r="1026" spans="1:11">
      <c r="A1026" s="108" t="s">
        <v>2436</v>
      </c>
      <c r="B1026" s="108" t="s">
        <v>2437</v>
      </c>
      <c r="C1026" s="108" t="s">
        <v>2436</v>
      </c>
      <c r="E1026" s="108"/>
      <c r="G1026">
        <v>1</v>
      </c>
      <c r="H1026">
        <v>1</v>
      </c>
      <c r="I1026">
        <v>1</v>
      </c>
      <c r="J1026" s="108"/>
      <c r="K1026" s="108"/>
    </row>
    <row r="1027" spans="1:11">
      <c r="A1027" s="108" t="s">
        <v>2438</v>
      </c>
      <c r="B1027" s="108" t="s">
        <v>2439</v>
      </c>
      <c r="C1027" s="108" t="s">
        <v>2438</v>
      </c>
      <c r="E1027" s="108"/>
      <c r="G1027">
        <v>36</v>
      </c>
      <c r="H1027">
        <v>1</v>
      </c>
      <c r="I1027">
        <v>1</v>
      </c>
      <c r="J1027" s="108"/>
      <c r="K1027" s="108"/>
    </row>
    <row r="1028" spans="1:11">
      <c r="A1028" s="108" t="s">
        <v>2440</v>
      </c>
      <c r="B1028" s="108" t="s">
        <v>2441</v>
      </c>
      <c r="C1028" s="108" t="s">
        <v>2440</v>
      </c>
      <c r="E1028" s="108"/>
      <c r="G1028">
        <v>0</v>
      </c>
      <c r="H1028">
        <v>1</v>
      </c>
      <c r="I1028">
        <v>1</v>
      </c>
      <c r="J1028" s="108"/>
      <c r="K1028" s="108" t="s">
        <v>492</v>
      </c>
    </row>
    <row r="1029" spans="1:11">
      <c r="A1029" s="108" t="s">
        <v>2442</v>
      </c>
      <c r="B1029" s="108" t="s">
        <v>2443</v>
      </c>
      <c r="C1029" s="108" t="s">
        <v>2442</v>
      </c>
      <c r="E1029" s="108"/>
      <c r="G1029">
        <v>2</v>
      </c>
      <c r="H1029">
        <v>1</v>
      </c>
      <c r="I1029">
        <v>1</v>
      </c>
      <c r="J1029" s="108"/>
      <c r="K1029" s="108"/>
    </row>
    <row r="1030" spans="1:11">
      <c r="A1030" s="108" t="s">
        <v>2444</v>
      </c>
      <c r="B1030" s="108" t="s">
        <v>2445</v>
      </c>
      <c r="C1030" s="108" t="s">
        <v>2444</v>
      </c>
      <c r="E1030" s="108"/>
      <c r="G1030">
        <v>3</v>
      </c>
      <c r="H1030">
        <v>1</v>
      </c>
      <c r="I1030">
        <v>1</v>
      </c>
      <c r="J1030" s="108"/>
      <c r="K1030" s="108"/>
    </row>
    <row r="1031" spans="1:11">
      <c r="A1031" s="108" t="s">
        <v>2446</v>
      </c>
      <c r="B1031" s="108" t="s">
        <v>2447</v>
      </c>
      <c r="C1031" s="108" t="s">
        <v>2446</v>
      </c>
      <c r="E1031" s="108"/>
      <c r="G1031">
        <v>3</v>
      </c>
      <c r="H1031">
        <v>1</v>
      </c>
      <c r="I1031">
        <v>1</v>
      </c>
      <c r="J1031" s="108"/>
      <c r="K1031" s="108"/>
    </row>
    <row r="1032" spans="1:11">
      <c r="A1032" s="108" t="s">
        <v>2448</v>
      </c>
      <c r="B1032" s="108" t="s">
        <v>2449</v>
      </c>
      <c r="C1032" s="108" t="s">
        <v>2448</v>
      </c>
      <c r="E1032" s="108"/>
      <c r="G1032">
        <v>83</v>
      </c>
      <c r="H1032">
        <v>1</v>
      </c>
      <c r="I1032">
        <v>1</v>
      </c>
      <c r="J1032" s="108"/>
      <c r="K1032" s="108"/>
    </row>
    <row r="1033" spans="1:11">
      <c r="A1033" s="108" t="s">
        <v>2450</v>
      </c>
      <c r="B1033" s="108" t="s">
        <v>2451</v>
      </c>
      <c r="C1033" s="108" t="s">
        <v>2450</v>
      </c>
      <c r="E1033" s="108"/>
      <c r="G1033">
        <v>7</v>
      </c>
      <c r="H1033">
        <v>1</v>
      </c>
      <c r="I1033">
        <v>1</v>
      </c>
      <c r="J1033" s="108"/>
      <c r="K1033" s="108"/>
    </row>
    <row r="1034" spans="1:11">
      <c r="A1034" s="108" t="s">
        <v>2452</v>
      </c>
      <c r="B1034" s="108" t="s">
        <v>2453</v>
      </c>
      <c r="C1034" s="108" t="s">
        <v>2452</v>
      </c>
      <c r="E1034" s="108"/>
      <c r="G1034">
        <v>2</v>
      </c>
      <c r="H1034">
        <v>1</v>
      </c>
      <c r="I1034">
        <v>1</v>
      </c>
      <c r="J1034" s="108"/>
      <c r="K1034" s="108"/>
    </row>
    <row r="1035" spans="1:11">
      <c r="A1035" s="108" t="s">
        <v>2454</v>
      </c>
      <c r="B1035" s="108" t="s">
        <v>2455</v>
      </c>
      <c r="C1035" s="108" t="s">
        <v>2454</v>
      </c>
      <c r="E1035" s="108"/>
      <c r="G1035">
        <v>13</v>
      </c>
      <c r="H1035">
        <v>1</v>
      </c>
      <c r="I1035">
        <v>1</v>
      </c>
      <c r="J1035" s="108"/>
      <c r="K1035" s="108"/>
    </row>
    <row r="1036" spans="1:11">
      <c r="A1036" s="108" t="s">
        <v>2456</v>
      </c>
      <c r="B1036" s="108" t="s">
        <v>2457</v>
      </c>
      <c r="C1036" s="108" t="s">
        <v>2456</v>
      </c>
      <c r="E1036" s="108"/>
      <c r="G1036">
        <v>12</v>
      </c>
      <c r="H1036">
        <v>1</v>
      </c>
      <c r="I1036">
        <v>1</v>
      </c>
      <c r="J1036" s="108"/>
      <c r="K1036" s="108"/>
    </row>
    <row r="1037" spans="1:11">
      <c r="A1037" s="108" t="s">
        <v>2458</v>
      </c>
      <c r="B1037" s="108" t="s">
        <v>2459</v>
      </c>
      <c r="C1037" s="108" t="s">
        <v>2458</v>
      </c>
      <c r="E1037" s="108"/>
      <c r="G1037">
        <v>16</v>
      </c>
      <c r="H1037">
        <v>1</v>
      </c>
      <c r="I1037">
        <v>1</v>
      </c>
      <c r="J1037" s="108"/>
      <c r="K1037" s="108"/>
    </row>
    <row r="1038" spans="1:11">
      <c r="A1038" s="108" t="s">
        <v>2460</v>
      </c>
      <c r="B1038" s="108" t="s">
        <v>2461</v>
      </c>
      <c r="C1038" s="108" t="s">
        <v>2460</v>
      </c>
      <c r="E1038" s="108"/>
      <c r="G1038">
        <v>6</v>
      </c>
      <c r="H1038">
        <v>1</v>
      </c>
      <c r="I1038">
        <v>1</v>
      </c>
      <c r="J1038" s="108"/>
      <c r="K1038" s="108"/>
    </row>
    <row r="1039" spans="1:11">
      <c r="A1039" s="108" t="s">
        <v>2462</v>
      </c>
      <c r="B1039" s="108" t="s">
        <v>2463</v>
      </c>
      <c r="C1039" s="108" t="s">
        <v>2462</v>
      </c>
      <c r="E1039" s="108"/>
      <c r="G1039">
        <v>0</v>
      </c>
      <c r="H1039">
        <v>1</v>
      </c>
      <c r="I1039">
        <v>1</v>
      </c>
      <c r="J1039" s="108"/>
      <c r="K1039" s="108"/>
    </row>
    <row r="1040" spans="1:11">
      <c r="A1040" s="108" t="s">
        <v>2464</v>
      </c>
      <c r="B1040" s="108" t="s">
        <v>2465</v>
      </c>
      <c r="C1040" s="108" t="s">
        <v>2464</v>
      </c>
      <c r="E1040" s="108"/>
      <c r="G1040">
        <v>70</v>
      </c>
      <c r="H1040">
        <v>1</v>
      </c>
      <c r="I1040">
        <v>1</v>
      </c>
      <c r="J1040" s="108"/>
      <c r="K1040" s="108"/>
    </row>
    <row r="1041" spans="1:11">
      <c r="A1041" s="108" t="s">
        <v>2466</v>
      </c>
      <c r="B1041" s="108" t="s">
        <v>2467</v>
      </c>
      <c r="C1041" s="108" t="s">
        <v>2466</v>
      </c>
      <c r="E1041" s="108"/>
      <c r="G1041">
        <v>33</v>
      </c>
      <c r="H1041">
        <v>1</v>
      </c>
      <c r="I1041">
        <v>1</v>
      </c>
      <c r="J1041" s="108"/>
      <c r="K1041" s="108"/>
    </row>
    <row r="1042" spans="1:11">
      <c r="A1042" s="108" t="s">
        <v>2468</v>
      </c>
      <c r="B1042" s="108" t="s">
        <v>2469</v>
      </c>
      <c r="C1042" s="108" t="s">
        <v>2468</v>
      </c>
      <c r="E1042" s="108"/>
      <c r="G1042">
        <v>0</v>
      </c>
      <c r="H1042">
        <v>1</v>
      </c>
      <c r="I1042">
        <v>1</v>
      </c>
      <c r="J1042" s="108"/>
      <c r="K1042" s="108" t="s">
        <v>492</v>
      </c>
    </row>
    <row r="1043" spans="1:11">
      <c r="A1043" s="108" t="s">
        <v>2470</v>
      </c>
      <c r="B1043" s="108" t="s">
        <v>2471</v>
      </c>
      <c r="C1043" s="108" t="s">
        <v>2470</v>
      </c>
      <c r="E1043" s="108"/>
      <c r="G1043">
        <v>3</v>
      </c>
      <c r="H1043">
        <v>1</v>
      </c>
      <c r="I1043">
        <v>1</v>
      </c>
      <c r="J1043" s="108"/>
      <c r="K1043" s="108"/>
    </row>
    <row r="1044" spans="1:11">
      <c r="A1044" s="108" t="s">
        <v>2472</v>
      </c>
      <c r="B1044" s="108" t="s">
        <v>2473</v>
      </c>
      <c r="C1044" s="108" t="s">
        <v>2472</v>
      </c>
      <c r="E1044" s="108"/>
      <c r="G1044">
        <v>1</v>
      </c>
      <c r="H1044">
        <v>1</v>
      </c>
      <c r="I1044">
        <v>1</v>
      </c>
      <c r="J1044" s="108"/>
      <c r="K1044" s="108"/>
    </row>
    <row r="1045" spans="1:11">
      <c r="A1045" s="108" t="s">
        <v>2474</v>
      </c>
      <c r="B1045" s="108" t="s">
        <v>2475</v>
      </c>
      <c r="C1045" s="108" t="s">
        <v>2474</v>
      </c>
      <c r="E1045" s="108"/>
      <c r="G1045">
        <v>5</v>
      </c>
      <c r="H1045">
        <v>1</v>
      </c>
      <c r="I1045">
        <v>1</v>
      </c>
      <c r="J1045" s="108"/>
      <c r="K1045" s="108"/>
    </row>
    <row r="1046" spans="1:11">
      <c r="A1046" s="108" t="s">
        <v>2476</v>
      </c>
      <c r="B1046" s="108" t="s">
        <v>2477</v>
      </c>
      <c r="C1046" s="108" t="s">
        <v>2476</v>
      </c>
      <c r="E1046" s="108"/>
      <c r="G1046">
        <v>2</v>
      </c>
      <c r="H1046">
        <v>1</v>
      </c>
      <c r="I1046">
        <v>1</v>
      </c>
      <c r="J1046" s="108"/>
      <c r="K1046" s="108"/>
    </row>
    <row r="1047" spans="1:11">
      <c r="A1047" s="108" t="s">
        <v>2478</v>
      </c>
      <c r="B1047" s="108" t="s">
        <v>2479</v>
      </c>
      <c r="C1047" s="108" t="s">
        <v>2478</v>
      </c>
      <c r="E1047" s="108"/>
      <c r="G1047">
        <v>1</v>
      </c>
      <c r="H1047">
        <v>1</v>
      </c>
      <c r="I1047">
        <v>1</v>
      </c>
      <c r="J1047" s="108"/>
      <c r="K1047" s="108"/>
    </row>
    <row r="1048" spans="1:11">
      <c r="A1048" s="108" t="s">
        <v>2480</v>
      </c>
      <c r="B1048" s="108" t="s">
        <v>2481</v>
      </c>
      <c r="C1048" s="108" t="s">
        <v>2480</v>
      </c>
      <c r="E1048" s="108"/>
      <c r="G1048">
        <v>21</v>
      </c>
      <c r="H1048">
        <v>1</v>
      </c>
      <c r="I1048">
        <v>1</v>
      </c>
      <c r="J1048" s="108"/>
      <c r="K1048" s="108"/>
    </row>
    <row r="1049" spans="1:11">
      <c r="A1049" s="108" t="s">
        <v>2482</v>
      </c>
      <c r="B1049" s="108" t="s">
        <v>2483</v>
      </c>
      <c r="C1049" s="108" t="s">
        <v>2482</v>
      </c>
      <c r="E1049" s="108"/>
      <c r="G1049">
        <v>14</v>
      </c>
      <c r="H1049">
        <v>1</v>
      </c>
      <c r="I1049">
        <v>1</v>
      </c>
      <c r="J1049" s="108"/>
      <c r="K1049" s="108"/>
    </row>
    <row r="1050" spans="1:11">
      <c r="A1050" s="108" t="s">
        <v>2484</v>
      </c>
      <c r="B1050" s="108" t="s">
        <v>2485</v>
      </c>
      <c r="C1050" s="108" t="s">
        <v>2484</v>
      </c>
      <c r="E1050" s="108"/>
      <c r="G1050">
        <v>4</v>
      </c>
      <c r="H1050">
        <v>1</v>
      </c>
      <c r="I1050">
        <v>1</v>
      </c>
      <c r="J1050" s="108"/>
      <c r="K1050" s="108"/>
    </row>
    <row r="1051" spans="1:11">
      <c r="A1051" s="108" t="s">
        <v>2486</v>
      </c>
      <c r="B1051" s="108" t="s">
        <v>2487</v>
      </c>
      <c r="C1051" s="108" t="s">
        <v>2486</v>
      </c>
      <c r="E1051" s="108"/>
      <c r="G1051">
        <v>1</v>
      </c>
      <c r="H1051">
        <v>1</v>
      </c>
      <c r="I1051">
        <v>1</v>
      </c>
      <c r="J1051" s="108"/>
      <c r="K1051" s="108"/>
    </row>
    <row r="1052" spans="1:11">
      <c r="A1052" s="108" t="s">
        <v>2488</v>
      </c>
      <c r="B1052" s="108" t="s">
        <v>2489</v>
      </c>
      <c r="C1052" s="108" t="s">
        <v>2488</v>
      </c>
      <c r="E1052" s="108"/>
      <c r="G1052">
        <v>1</v>
      </c>
      <c r="H1052">
        <v>1</v>
      </c>
      <c r="I1052">
        <v>1</v>
      </c>
      <c r="J1052" s="108"/>
      <c r="K1052" s="108"/>
    </row>
    <row r="1053" spans="1:11">
      <c r="A1053" s="108" t="s">
        <v>2490</v>
      </c>
      <c r="B1053" s="108" t="s">
        <v>2491</v>
      </c>
      <c r="C1053" s="108" t="s">
        <v>2490</v>
      </c>
      <c r="E1053" s="108"/>
      <c r="G1053">
        <v>1</v>
      </c>
      <c r="H1053">
        <v>1</v>
      </c>
      <c r="I1053">
        <v>1</v>
      </c>
      <c r="J1053" s="108"/>
      <c r="K1053" s="108"/>
    </row>
    <row r="1054" spans="1:11">
      <c r="A1054" s="108" t="s">
        <v>2492</v>
      </c>
      <c r="B1054" s="108" t="s">
        <v>2493</v>
      </c>
      <c r="C1054" s="108" t="s">
        <v>2492</v>
      </c>
      <c r="E1054" s="108"/>
      <c r="G1054">
        <v>7</v>
      </c>
      <c r="H1054">
        <v>1</v>
      </c>
      <c r="I1054">
        <v>1</v>
      </c>
      <c r="J1054" s="108"/>
      <c r="K1054" s="108"/>
    </row>
    <row r="1055" spans="1:11">
      <c r="A1055" s="108" t="s">
        <v>2494</v>
      </c>
      <c r="B1055" s="108" t="s">
        <v>2495</v>
      </c>
      <c r="C1055" s="108" t="s">
        <v>2494</v>
      </c>
      <c r="E1055" s="108"/>
      <c r="G1055">
        <v>2</v>
      </c>
      <c r="H1055">
        <v>1</v>
      </c>
      <c r="I1055">
        <v>1</v>
      </c>
      <c r="J1055" s="108"/>
      <c r="K1055" s="108"/>
    </row>
    <row r="1056" spans="1:11">
      <c r="A1056" s="108" t="s">
        <v>2496</v>
      </c>
      <c r="B1056" s="108" t="s">
        <v>2497</v>
      </c>
      <c r="C1056" s="108" t="s">
        <v>2496</v>
      </c>
      <c r="E1056" s="108"/>
      <c r="G1056">
        <v>2</v>
      </c>
      <c r="H1056">
        <v>1</v>
      </c>
      <c r="I1056">
        <v>1</v>
      </c>
      <c r="J1056" s="108"/>
      <c r="K1056" s="108"/>
    </row>
    <row r="1057" spans="1:11">
      <c r="A1057" s="108" t="s">
        <v>2498</v>
      </c>
      <c r="B1057" s="108" t="s">
        <v>2499</v>
      </c>
      <c r="C1057" s="108" t="s">
        <v>2498</v>
      </c>
      <c r="E1057" s="108"/>
      <c r="G1057">
        <v>5</v>
      </c>
      <c r="H1057">
        <v>1</v>
      </c>
      <c r="I1057">
        <v>1</v>
      </c>
      <c r="J1057" s="108"/>
      <c r="K1057" s="108"/>
    </row>
    <row r="1058" spans="1:11">
      <c r="A1058" s="108" t="s">
        <v>2500</v>
      </c>
      <c r="B1058" s="108" t="s">
        <v>2501</v>
      </c>
      <c r="C1058" s="108" t="s">
        <v>2500</v>
      </c>
      <c r="E1058" s="108"/>
      <c r="G1058">
        <v>1</v>
      </c>
      <c r="H1058">
        <v>1</v>
      </c>
      <c r="I1058">
        <v>1</v>
      </c>
      <c r="J1058" s="108"/>
      <c r="K1058" s="108"/>
    </row>
    <row r="1059" spans="1:11">
      <c r="A1059" s="108" t="s">
        <v>2502</v>
      </c>
      <c r="B1059" s="108" t="s">
        <v>2503</v>
      </c>
      <c r="C1059" s="108" t="s">
        <v>2502</v>
      </c>
      <c r="E1059" s="108"/>
      <c r="G1059">
        <v>110</v>
      </c>
      <c r="H1059">
        <v>1</v>
      </c>
      <c r="I1059">
        <v>1</v>
      </c>
      <c r="J1059" s="108"/>
      <c r="K1059" s="108"/>
    </row>
    <row r="1060" spans="1:11">
      <c r="A1060" s="108" t="s">
        <v>2504</v>
      </c>
      <c r="B1060" s="108" t="s">
        <v>2505</v>
      </c>
      <c r="C1060" s="108" t="s">
        <v>2504</v>
      </c>
      <c r="E1060" s="108"/>
      <c r="G1060">
        <v>64</v>
      </c>
      <c r="H1060">
        <v>1</v>
      </c>
      <c r="I1060">
        <v>1</v>
      </c>
      <c r="J1060" s="108"/>
      <c r="K1060" s="108"/>
    </row>
    <row r="1061" spans="1:11">
      <c r="A1061" s="108" t="s">
        <v>2506</v>
      </c>
      <c r="B1061" s="108" t="s">
        <v>2507</v>
      </c>
      <c r="C1061" s="108" t="s">
        <v>2506</v>
      </c>
      <c r="E1061" s="108"/>
      <c r="G1061">
        <v>1</v>
      </c>
      <c r="H1061">
        <v>1</v>
      </c>
      <c r="I1061">
        <v>1</v>
      </c>
      <c r="J1061" s="108"/>
      <c r="K1061" s="108"/>
    </row>
    <row r="1062" spans="1:11">
      <c r="A1062" s="108" t="s">
        <v>2508</v>
      </c>
      <c r="B1062" s="108" t="s">
        <v>2509</v>
      </c>
      <c r="C1062" s="108" t="s">
        <v>2508</v>
      </c>
      <c r="E1062" s="108"/>
      <c r="G1062">
        <v>1</v>
      </c>
      <c r="H1062">
        <v>1</v>
      </c>
      <c r="I1062">
        <v>1</v>
      </c>
      <c r="J1062" s="108"/>
      <c r="K1062" s="108"/>
    </row>
    <row r="1063" spans="1:11">
      <c r="A1063" s="108" t="s">
        <v>2510</v>
      </c>
      <c r="B1063" s="108" t="s">
        <v>2511</v>
      </c>
      <c r="C1063" s="108" t="s">
        <v>2510</v>
      </c>
      <c r="E1063" s="108"/>
      <c r="G1063">
        <v>4</v>
      </c>
      <c r="H1063">
        <v>1</v>
      </c>
      <c r="I1063">
        <v>1</v>
      </c>
      <c r="J1063" s="108"/>
      <c r="K1063" s="108"/>
    </row>
    <row r="1064" spans="1:11">
      <c r="A1064" s="108" t="s">
        <v>2512</v>
      </c>
      <c r="B1064" s="108" t="s">
        <v>2513</v>
      </c>
      <c r="C1064" s="108" t="s">
        <v>2512</v>
      </c>
      <c r="E1064" s="108"/>
      <c r="G1064">
        <v>1</v>
      </c>
      <c r="H1064">
        <v>1</v>
      </c>
      <c r="I1064">
        <v>1</v>
      </c>
      <c r="J1064" s="108"/>
      <c r="K1064" s="108"/>
    </row>
    <row r="1065" spans="1:11">
      <c r="A1065" s="108" t="s">
        <v>2514</v>
      </c>
      <c r="B1065" s="108" t="s">
        <v>2514</v>
      </c>
      <c r="C1065" s="108" t="s">
        <v>2514</v>
      </c>
      <c r="E1065" s="108"/>
      <c r="G1065">
        <v>3</v>
      </c>
      <c r="H1065">
        <v>1</v>
      </c>
      <c r="I1065">
        <v>1</v>
      </c>
      <c r="J1065" s="108"/>
      <c r="K1065" s="108"/>
    </row>
    <row r="1066" spans="1:11">
      <c r="A1066" s="108" t="s">
        <v>2515</v>
      </c>
      <c r="B1066" s="108" t="s">
        <v>2516</v>
      </c>
      <c r="C1066" s="108" t="s">
        <v>2515</v>
      </c>
      <c r="E1066" s="108"/>
      <c r="G1066">
        <v>14</v>
      </c>
      <c r="H1066">
        <v>1</v>
      </c>
      <c r="I1066">
        <v>1</v>
      </c>
      <c r="J1066" s="108"/>
      <c r="K1066" s="108"/>
    </row>
    <row r="1067" spans="1:11">
      <c r="A1067" s="108" t="s">
        <v>2517</v>
      </c>
      <c r="B1067" s="108" t="s">
        <v>2518</v>
      </c>
      <c r="C1067" s="108" t="s">
        <v>2517</v>
      </c>
      <c r="E1067" s="108"/>
      <c r="G1067">
        <v>12</v>
      </c>
      <c r="H1067">
        <v>1</v>
      </c>
      <c r="I1067">
        <v>1</v>
      </c>
      <c r="J1067" s="108"/>
      <c r="K1067" s="108"/>
    </row>
    <row r="1068" spans="1:11">
      <c r="A1068" s="108" t="s">
        <v>2519</v>
      </c>
      <c r="B1068" s="108" t="s">
        <v>2520</v>
      </c>
      <c r="C1068" s="108" t="s">
        <v>2519</v>
      </c>
      <c r="E1068" s="108"/>
      <c r="G1068">
        <v>2</v>
      </c>
      <c r="H1068">
        <v>1</v>
      </c>
      <c r="I1068">
        <v>1</v>
      </c>
      <c r="J1068" s="108"/>
      <c r="K1068" s="108"/>
    </row>
    <row r="1069" spans="1:11">
      <c r="A1069" s="108" t="s">
        <v>2521</v>
      </c>
      <c r="B1069" s="108" t="s">
        <v>2522</v>
      </c>
      <c r="C1069" s="108" t="s">
        <v>2521</v>
      </c>
      <c r="E1069" s="108"/>
      <c r="G1069">
        <v>3</v>
      </c>
      <c r="H1069">
        <v>1</v>
      </c>
      <c r="I1069">
        <v>1</v>
      </c>
      <c r="J1069" s="108"/>
      <c r="K1069" s="108"/>
    </row>
    <row r="1070" spans="1:11">
      <c r="A1070" s="108" t="s">
        <v>2523</v>
      </c>
      <c r="B1070" s="108" t="s">
        <v>2524</v>
      </c>
      <c r="C1070" s="108" t="s">
        <v>2523</v>
      </c>
      <c r="E1070" s="108"/>
      <c r="G1070">
        <v>1</v>
      </c>
      <c r="H1070">
        <v>1</v>
      </c>
      <c r="I1070">
        <v>1</v>
      </c>
      <c r="J1070" s="108"/>
      <c r="K1070" s="108"/>
    </row>
    <row r="1071" spans="1:11">
      <c r="A1071" s="108" t="s">
        <v>2525</v>
      </c>
      <c r="B1071" s="108" t="s">
        <v>2526</v>
      </c>
      <c r="C1071" s="108" t="s">
        <v>2525</v>
      </c>
      <c r="E1071" s="108"/>
      <c r="G1071">
        <v>2</v>
      </c>
      <c r="H1071">
        <v>1</v>
      </c>
      <c r="I1071">
        <v>1</v>
      </c>
      <c r="J1071" s="108"/>
      <c r="K1071" s="108"/>
    </row>
    <row r="1072" spans="1:11">
      <c r="A1072" s="108" t="s">
        <v>2527</v>
      </c>
      <c r="B1072" s="108" t="s">
        <v>2528</v>
      </c>
      <c r="C1072" s="108" t="s">
        <v>2527</v>
      </c>
      <c r="E1072" s="108"/>
      <c r="G1072">
        <v>6</v>
      </c>
      <c r="H1072">
        <v>1</v>
      </c>
      <c r="I1072">
        <v>1</v>
      </c>
      <c r="J1072" s="108"/>
      <c r="K1072" s="108"/>
    </row>
    <row r="1073" spans="1:11">
      <c r="A1073" s="108" t="s">
        <v>2529</v>
      </c>
      <c r="B1073" s="108" t="s">
        <v>2530</v>
      </c>
      <c r="C1073" s="108" t="s">
        <v>2529</v>
      </c>
      <c r="E1073" s="108"/>
      <c r="G1073">
        <v>4</v>
      </c>
      <c r="H1073">
        <v>1</v>
      </c>
      <c r="I1073">
        <v>1</v>
      </c>
      <c r="J1073" s="108"/>
      <c r="K1073" s="108"/>
    </row>
    <row r="1074" spans="1:11">
      <c r="A1074" s="108" t="s">
        <v>2531</v>
      </c>
      <c r="B1074" s="108" t="s">
        <v>2532</v>
      </c>
      <c r="C1074" s="108" t="s">
        <v>2531</v>
      </c>
      <c r="E1074" s="108"/>
      <c r="G1074">
        <v>2</v>
      </c>
      <c r="H1074">
        <v>1</v>
      </c>
      <c r="I1074">
        <v>1</v>
      </c>
      <c r="J1074" s="108"/>
      <c r="K1074" s="108"/>
    </row>
    <row r="1075" spans="1:11">
      <c r="A1075" s="108" t="s">
        <v>2533</v>
      </c>
      <c r="B1075" s="108" t="s">
        <v>2534</v>
      </c>
      <c r="C1075" s="108" t="s">
        <v>2533</v>
      </c>
      <c r="E1075" s="108"/>
      <c r="G1075">
        <v>43</v>
      </c>
      <c r="H1075">
        <v>1</v>
      </c>
      <c r="I1075">
        <v>1</v>
      </c>
      <c r="J1075" s="108"/>
      <c r="K1075" s="108"/>
    </row>
    <row r="1076" spans="1:11">
      <c r="A1076" s="108" t="s">
        <v>2535</v>
      </c>
      <c r="B1076" s="108" t="s">
        <v>2536</v>
      </c>
      <c r="C1076" s="108" t="s">
        <v>2535</v>
      </c>
      <c r="E1076" s="108"/>
      <c r="G1076">
        <v>1</v>
      </c>
      <c r="H1076">
        <v>1</v>
      </c>
      <c r="I1076">
        <v>1</v>
      </c>
      <c r="J1076" s="108"/>
      <c r="K1076" s="108"/>
    </row>
    <row r="1077" spans="1:11">
      <c r="A1077" s="108" t="s">
        <v>2537</v>
      </c>
      <c r="B1077" s="108" t="s">
        <v>2538</v>
      </c>
      <c r="C1077" s="108" t="s">
        <v>2537</v>
      </c>
      <c r="E1077" s="108"/>
      <c r="G1077">
        <v>0</v>
      </c>
      <c r="H1077">
        <v>1</v>
      </c>
      <c r="I1077">
        <v>1</v>
      </c>
      <c r="J1077" s="108"/>
      <c r="K1077" s="108"/>
    </row>
    <row r="1078" spans="1:11">
      <c r="A1078" s="108" t="s">
        <v>2539</v>
      </c>
      <c r="B1078" s="108" t="s">
        <v>2540</v>
      </c>
      <c r="C1078" s="108" t="s">
        <v>2539</v>
      </c>
      <c r="E1078" s="108"/>
      <c r="G1078">
        <v>1</v>
      </c>
      <c r="H1078">
        <v>1</v>
      </c>
      <c r="I1078">
        <v>1</v>
      </c>
      <c r="J1078" s="108"/>
      <c r="K1078" s="108"/>
    </row>
    <row r="1079" spans="1:11">
      <c r="A1079" s="108" t="s">
        <v>2541</v>
      </c>
      <c r="B1079" s="108" t="s">
        <v>2542</v>
      </c>
      <c r="C1079" s="108" t="s">
        <v>2541</v>
      </c>
      <c r="E1079" s="108"/>
      <c r="G1079">
        <v>6</v>
      </c>
      <c r="H1079">
        <v>1</v>
      </c>
      <c r="I1079">
        <v>1</v>
      </c>
      <c r="J1079" s="108"/>
      <c r="K1079" s="108"/>
    </row>
    <row r="1080" spans="1:11">
      <c r="A1080" s="108" t="s">
        <v>2543</v>
      </c>
      <c r="B1080" s="108" t="s">
        <v>2544</v>
      </c>
      <c r="C1080" s="108" t="s">
        <v>2543</v>
      </c>
      <c r="E1080" s="108"/>
      <c r="G1080">
        <v>2</v>
      </c>
      <c r="H1080">
        <v>1</v>
      </c>
      <c r="I1080">
        <v>1</v>
      </c>
      <c r="J1080" s="108"/>
      <c r="K1080" s="108"/>
    </row>
    <row r="1081" spans="1:11">
      <c r="A1081" s="108" t="s">
        <v>2545</v>
      </c>
      <c r="B1081" s="108" t="s">
        <v>2546</v>
      </c>
      <c r="C1081" s="108" t="s">
        <v>2545</v>
      </c>
      <c r="E1081" s="108"/>
      <c r="G1081">
        <v>0</v>
      </c>
      <c r="H1081">
        <v>1</v>
      </c>
      <c r="I1081">
        <v>1</v>
      </c>
      <c r="J1081" s="108"/>
      <c r="K1081" s="108" t="s">
        <v>492</v>
      </c>
    </row>
    <row r="1082" spans="1:11">
      <c r="A1082" s="108" t="s">
        <v>2547</v>
      </c>
      <c r="B1082" s="108" t="s">
        <v>2548</v>
      </c>
      <c r="C1082" s="108" t="s">
        <v>2547</v>
      </c>
      <c r="E1082" s="108"/>
      <c r="G1082">
        <v>0</v>
      </c>
      <c r="H1082">
        <v>1</v>
      </c>
      <c r="I1082">
        <v>1</v>
      </c>
      <c r="J1082" s="108" t="s">
        <v>373</v>
      </c>
      <c r="K1082" s="108" t="s">
        <v>492</v>
      </c>
    </row>
    <row r="1083" spans="1:11">
      <c r="A1083" s="108" t="s">
        <v>2549</v>
      </c>
      <c r="B1083" s="108" t="s">
        <v>2550</v>
      </c>
      <c r="C1083" s="108" t="s">
        <v>2549</v>
      </c>
      <c r="E1083" s="108"/>
      <c r="G1083">
        <v>3</v>
      </c>
      <c r="H1083">
        <v>1</v>
      </c>
      <c r="I1083">
        <v>1</v>
      </c>
      <c r="J1083" s="108"/>
      <c r="K1083" s="108"/>
    </row>
    <row r="1084" spans="1:11">
      <c r="A1084" s="108" t="s">
        <v>2551</v>
      </c>
      <c r="B1084" s="108" t="s">
        <v>2552</v>
      </c>
      <c r="C1084" s="108" t="s">
        <v>2551</v>
      </c>
      <c r="E1084" s="108" t="s">
        <v>571</v>
      </c>
      <c r="G1084">
        <v>112</v>
      </c>
      <c r="H1084">
        <v>1</v>
      </c>
      <c r="I1084">
        <v>1</v>
      </c>
      <c r="J1084" s="108" t="s">
        <v>572</v>
      </c>
      <c r="K1084" s="108"/>
    </row>
    <row r="1085" spans="1:11">
      <c r="A1085" s="108" t="s">
        <v>2553</v>
      </c>
      <c r="B1085" s="108" t="s">
        <v>2554</v>
      </c>
      <c r="C1085" s="108" t="s">
        <v>2553</v>
      </c>
      <c r="E1085" s="108"/>
      <c r="G1085">
        <v>3</v>
      </c>
      <c r="H1085">
        <v>1</v>
      </c>
      <c r="I1085">
        <v>1</v>
      </c>
      <c r="J1085" s="108"/>
      <c r="K1085" s="108"/>
    </row>
    <row r="1086" spans="1:11">
      <c r="A1086" s="108" t="s">
        <v>2555</v>
      </c>
      <c r="B1086" s="108" t="s">
        <v>2556</v>
      </c>
      <c r="C1086" s="108" t="s">
        <v>2555</v>
      </c>
      <c r="E1086" s="108"/>
      <c r="G1086">
        <v>1</v>
      </c>
      <c r="H1086">
        <v>1</v>
      </c>
      <c r="I1086">
        <v>1</v>
      </c>
      <c r="J1086" s="108"/>
      <c r="K1086" s="108"/>
    </row>
    <row r="1087" spans="1:11">
      <c r="A1087" s="108" t="s">
        <v>2557</v>
      </c>
      <c r="B1087" s="108" t="s">
        <v>2558</v>
      </c>
      <c r="C1087" s="108" t="s">
        <v>2557</v>
      </c>
      <c r="E1087" s="108"/>
      <c r="G1087">
        <v>2</v>
      </c>
      <c r="H1087">
        <v>1</v>
      </c>
      <c r="I1087">
        <v>1</v>
      </c>
      <c r="J1087" s="108"/>
      <c r="K1087" s="108"/>
    </row>
    <row r="1088" spans="1:11">
      <c r="A1088" s="108" t="s">
        <v>2559</v>
      </c>
      <c r="B1088" s="108" t="s">
        <v>2560</v>
      </c>
      <c r="C1088" s="108" t="s">
        <v>2559</v>
      </c>
      <c r="E1088" s="108"/>
      <c r="G1088">
        <v>44</v>
      </c>
      <c r="H1088">
        <v>1</v>
      </c>
      <c r="I1088">
        <v>1</v>
      </c>
      <c r="J1088" s="108"/>
      <c r="K1088" s="108"/>
    </row>
    <row r="1089" spans="1:11">
      <c r="A1089" s="108" t="s">
        <v>2561</v>
      </c>
      <c r="B1089" s="108" t="s">
        <v>2562</v>
      </c>
      <c r="C1089" s="108" t="s">
        <v>2561</v>
      </c>
      <c r="E1089" s="108"/>
      <c r="G1089">
        <v>4</v>
      </c>
      <c r="H1089">
        <v>1</v>
      </c>
      <c r="I1089">
        <v>1</v>
      </c>
      <c r="J1089" s="108"/>
      <c r="K1089" s="108"/>
    </row>
    <row r="1090" spans="1:11">
      <c r="A1090" s="108" t="s">
        <v>2563</v>
      </c>
      <c r="B1090" s="108" t="s">
        <v>2564</v>
      </c>
      <c r="C1090" s="108" t="s">
        <v>2563</v>
      </c>
      <c r="E1090" s="108"/>
      <c r="G1090">
        <v>9</v>
      </c>
      <c r="H1090">
        <v>1</v>
      </c>
      <c r="I1090">
        <v>1</v>
      </c>
      <c r="J1090" s="108"/>
      <c r="K1090" s="108"/>
    </row>
    <row r="1091" spans="1:11">
      <c r="A1091" s="108" t="s">
        <v>2565</v>
      </c>
      <c r="B1091" s="108" t="s">
        <v>2566</v>
      </c>
      <c r="C1091" s="108" t="s">
        <v>2565</v>
      </c>
      <c r="E1091" s="108"/>
      <c r="G1091">
        <v>1</v>
      </c>
      <c r="H1091">
        <v>1</v>
      </c>
      <c r="I1091">
        <v>1</v>
      </c>
      <c r="J1091" s="108"/>
      <c r="K1091" s="108"/>
    </row>
    <row r="1092" spans="1:11">
      <c r="A1092" s="108" t="s">
        <v>2567</v>
      </c>
      <c r="B1092" s="108" t="s">
        <v>2568</v>
      </c>
      <c r="C1092" s="108" t="s">
        <v>2567</v>
      </c>
      <c r="E1092" s="108"/>
      <c r="G1092">
        <v>7</v>
      </c>
      <c r="H1092">
        <v>1</v>
      </c>
      <c r="I1092">
        <v>1</v>
      </c>
      <c r="J1092" s="108"/>
      <c r="K1092" s="108"/>
    </row>
    <row r="1093" spans="1:11">
      <c r="A1093" s="108" t="s">
        <v>2569</v>
      </c>
      <c r="B1093" s="108" t="s">
        <v>2570</v>
      </c>
      <c r="C1093" s="108" t="s">
        <v>2569</v>
      </c>
      <c r="E1093" s="108"/>
      <c r="G1093">
        <v>9</v>
      </c>
      <c r="H1093">
        <v>1</v>
      </c>
      <c r="I1093">
        <v>1</v>
      </c>
      <c r="J1093" s="108"/>
      <c r="K1093" s="108"/>
    </row>
    <row r="1094" spans="1:11">
      <c r="A1094" s="108" t="s">
        <v>2571</v>
      </c>
      <c r="B1094" s="108" t="s">
        <v>2572</v>
      </c>
      <c r="C1094" s="108" t="s">
        <v>2571</v>
      </c>
      <c r="E1094" s="108"/>
      <c r="G1094">
        <v>5</v>
      </c>
      <c r="H1094">
        <v>1</v>
      </c>
      <c r="I1094">
        <v>1</v>
      </c>
      <c r="J1094" s="108"/>
      <c r="K1094" s="108"/>
    </row>
    <row r="1095" spans="1:11">
      <c r="A1095" s="108" t="s">
        <v>2573</v>
      </c>
      <c r="B1095" s="108" t="s">
        <v>2574</v>
      </c>
      <c r="C1095" s="108" t="s">
        <v>2573</v>
      </c>
      <c r="E1095" s="108"/>
      <c r="G1095">
        <v>2</v>
      </c>
      <c r="H1095">
        <v>1</v>
      </c>
      <c r="I1095">
        <v>1</v>
      </c>
      <c r="J1095" s="108"/>
      <c r="K1095" s="108"/>
    </row>
    <row r="1096" spans="1:11">
      <c r="A1096" s="108" t="s">
        <v>2575</v>
      </c>
      <c r="B1096" s="108" t="s">
        <v>2576</v>
      </c>
      <c r="C1096" s="108" t="s">
        <v>2575</v>
      </c>
      <c r="E1096" s="108"/>
      <c r="G1096">
        <v>2</v>
      </c>
      <c r="H1096">
        <v>1</v>
      </c>
      <c r="I1096">
        <v>1</v>
      </c>
      <c r="J1096" s="108"/>
      <c r="K1096" s="108"/>
    </row>
    <row r="1097" spans="1:11">
      <c r="A1097" s="108" t="s">
        <v>2577</v>
      </c>
      <c r="B1097" s="108" t="s">
        <v>2578</v>
      </c>
      <c r="C1097" s="108" t="s">
        <v>2577</v>
      </c>
      <c r="E1097" s="108"/>
      <c r="G1097">
        <v>2</v>
      </c>
      <c r="H1097">
        <v>1</v>
      </c>
      <c r="I1097">
        <v>1</v>
      </c>
      <c r="J1097" s="108"/>
      <c r="K1097" s="108"/>
    </row>
    <row r="1098" spans="1:11">
      <c r="A1098" s="108" t="s">
        <v>2579</v>
      </c>
      <c r="B1098" s="108" t="s">
        <v>2580</v>
      </c>
      <c r="C1098" s="108" t="s">
        <v>2579</v>
      </c>
      <c r="E1098" s="108"/>
      <c r="G1098">
        <v>1</v>
      </c>
      <c r="H1098">
        <v>1</v>
      </c>
      <c r="I1098">
        <v>1</v>
      </c>
      <c r="J1098" s="108"/>
      <c r="K1098" s="108"/>
    </row>
    <row r="1099" spans="1:11">
      <c r="A1099" s="108" t="s">
        <v>2581</v>
      </c>
      <c r="B1099" s="108" t="s">
        <v>2582</v>
      </c>
      <c r="C1099" s="108" t="s">
        <v>2581</v>
      </c>
      <c r="E1099" s="108"/>
      <c r="G1099">
        <v>4</v>
      </c>
      <c r="H1099">
        <v>1</v>
      </c>
      <c r="I1099">
        <v>1</v>
      </c>
      <c r="J1099" s="108"/>
      <c r="K1099" s="108"/>
    </row>
    <row r="1100" spans="1:11">
      <c r="A1100" s="108" t="s">
        <v>2583</v>
      </c>
      <c r="B1100" s="108" t="s">
        <v>2584</v>
      </c>
      <c r="C1100" s="108" t="s">
        <v>2583</v>
      </c>
      <c r="E1100" s="108"/>
      <c r="G1100">
        <v>1</v>
      </c>
      <c r="H1100">
        <v>1</v>
      </c>
      <c r="I1100">
        <v>1</v>
      </c>
      <c r="J1100" s="108"/>
      <c r="K1100" s="108"/>
    </row>
    <row r="1101" spans="1:11">
      <c r="A1101" s="108" t="s">
        <v>2585</v>
      </c>
      <c r="B1101" s="108" t="s">
        <v>2586</v>
      </c>
      <c r="C1101" s="108" t="s">
        <v>2585</v>
      </c>
      <c r="E1101" s="108"/>
      <c r="G1101">
        <v>5</v>
      </c>
      <c r="H1101">
        <v>1</v>
      </c>
      <c r="I1101">
        <v>1</v>
      </c>
      <c r="J1101" s="108"/>
      <c r="K1101" s="108"/>
    </row>
    <row r="1102" spans="1:11">
      <c r="A1102" s="108" t="s">
        <v>2587</v>
      </c>
      <c r="B1102" s="108" t="s">
        <v>2588</v>
      </c>
      <c r="C1102" s="108" t="s">
        <v>2587</v>
      </c>
      <c r="E1102" s="108"/>
      <c r="G1102">
        <v>1</v>
      </c>
      <c r="H1102">
        <v>1</v>
      </c>
      <c r="I1102">
        <v>1</v>
      </c>
      <c r="J1102" s="108"/>
      <c r="K1102" s="108"/>
    </row>
    <row r="1103" spans="1:11">
      <c r="A1103" s="108" t="s">
        <v>2589</v>
      </c>
      <c r="B1103" s="108" t="s">
        <v>2590</v>
      </c>
      <c r="C1103" s="108" t="s">
        <v>2589</v>
      </c>
      <c r="E1103" s="108"/>
      <c r="G1103">
        <v>2</v>
      </c>
      <c r="H1103">
        <v>1</v>
      </c>
      <c r="I1103">
        <v>1</v>
      </c>
      <c r="J1103" s="108"/>
      <c r="K1103" s="108"/>
    </row>
    <row r="1104" spans="1:11">
      <c r="A1104" s="108" t="s">
        <v>2591</v>
      </c>
      <c r="B1104" s="108" t="s">
        <v>2592</v>
      </c>
      <c r="C1104" s="108" t="s">
        <v>2591</v>
      </c>
      <c r="E1104" s="108"/>
      <c r="G1104">
        <v>10</v>
      </c>
      <c r="H1104">
        <v>1</v>
      </c>
      <c r="I1104">
        <v>1</v>
      </c>
      <c r="J1104" s="108"/>
      <c r="K1104" s="108"/>
    </row>
    <row r="1105" spans="1:11">
      <c r="A1105" s="108" t="s">
        <v>2593</v>
      </c>
      <c r="B1105" s="108" t="s">
        <v>2594</v>
      </c>
      <c r="C1105" s="108" t="s">
        <v>2593</v>
      </c>
      <c r="E1105" s="108"/>
      <c r="G1105">
        <v>2</v>
      </c>
      <c r="H1105">
        <v>1</v>
      </c>
      <c r="I1105">
        <v>1</v>
      </c>
      <c r="J1105" s="108"/>
      <c r="K1105" s="108"/>
    </row>
    <row r="1106" spans="1:11">
      <c r="A1106" s="108" t="s">
        <v>2595</v>
      </c>
      <c r="B1106" s="108" t="s">
        <v>2596</v>
      </c>
      <c r="C1106" s="108" t="s">
        <v>2595</v>
      </c>
      <c r="E1106" s="108"/>
      <c r="G1106">
        <v>5</v>
      </c>
      <c r="H1106">
        <v>1</v>
      </c>
      <c r="I1106">
        <v>1</v>
      </c>
      <c r="J1106" s="108"/>
      <c r="K1106" s="108"/>
    </row>
    <row r="1107" spans="1:11">
      <c r="A1107" s="108" t="s">
        <v>2597</v>
      </c>
      <c r="B1107" s="108" t="s">
        <v>2598</v>
      </c>
      <c r="C1107" s="108" t="s">
        <v>2597</v>
      </c>
      <c r="E1107" s="108"/>
      <c r="G1107">
        <v>15</v>
      </c>
      <c r="H1107">
        <v>1</v>
      </c>
      <c r="I1107">
        <v>1</v>
      </c>
      <c r="J1107" s="108"/>
      <c r="K1107" s="108"/>
    </row>
    <row r="1108" spans="1:11">
      <c r="A1108" s="108" t="s">
        <v>2599</v>
      </c>
      <c r="B1108" s="108" t="s">
        <v>2600</v>
      </c>
      <c r="C1108" s="108" t="s">
        <v>2599</v>
      </c>
      <c r="E1108" s="108"/>
      <c r="G1108">
        <v>2</v>
      </c>
      <c r="H1108">
        <v>1</v>
      </c>
      <c r="I1108">
        <v>1</v>
      </c>
      <c r="J1108" s="108"/>
      <c r="K1108" s="108"/>
    </row>
    <row r="1109" spans="1:11">
      <c r="A1109" s="108" t="s">
        <v>2601</v>
      </c>
      <c r="B1109" s="108" t="s">
        <v>2602</v>
      </c>
      <c r="C1109" s="108" t="s">
        <v>2601</v>
      </c>
      <c r="E1109" s="108"/>
      <c r="G1109">
        <v>19</v>
      </c>
      <c r="H1109">
        <v>1</v>
      </c>
      <c r="I1109">
        <v>1</v>
      </c>
      <c r="J1109" s="108"/>
      <c r="K1109" s="108"/>
    </row>
    <row r="1110" spans="1:11">
      <c r="A1110" s="108" t="s">
        <v>2603</v>
      </c>
      <c r="B1110" s="108" t="s">
        <v>2604</v>
      </c>
      <c r="C1110" s="108" t="s">
        <v>2603</v>
      </c>
      <c r="E1110" s="108"/>
      <c r="G1110">
        <v>16</v>
      </c>
      <c r="H1110">
        <v>1</v>
      </c>
      <c r="I1110">
        <v>1</v>
      </c>
      <c r="J1110" s="108"/>
      <c r="K1110" s="108"/>
    </row>
    <row r="1111" spans="1:11">
      <c r="A1111" s="108" t="s">
        <v>2605</v>
      </c>
      <c r="B1111" s="108" t="s">
        <v>2606</v>
      </c>
      <c r="C1111" s="108" t="s">
        <v>2605</v>
      </c>
      <c r="E1111" s="108"/>
      <c r="G1111">
        <v>5</v>
      </c>
      <c r="H1111">
        <v>1</v>
      </c>
      <c r="I1111">
        <v>1</v>
      </c>
      <c r="J1111" s="108"/>
      <c r="K1111" s="108"/>
    </row>
    <row r="1112" spans="1:11">
      <c r="A1112" s="108" t="s">
        <v>2607</v>
      </c>
      <c r="B1112" s="108" t="s">
        <v>2608</v>
      </c>
      <c r="C1112" s="108" t="s">
        <v>2607</v>
      </c>
      <c r="E1112" s="108"/>
      <c r="G1112">
        <v>17</v>
      </c>
      <c r="H1112">
        <v>1</v>
      </c>
      <c r="I1112">
        <v>1</v>
      </c>
      <c r="J1112" s="108"/>
      <c r="K1112" s="108"/>
    </row>
    <row r="1113" spans="1:11">
      <c r="A1113" s="108" t="s">
        <v>2609</v>
      </c>
      <c r="B1113" s="108" t="s">
        <v>2610</v>
      </c>
      <c r="C1113" s="108" t="s">
        <v>2609</v>
      </c>
      <c r="E1113" s="108"/>
      <c r="G1113">
        <v>1</v>
      </c>
      <c r="H1113">
        <v>1</v>
      </c>
      <c r="I1113">
        <v>1</v>
      </c>
      <c r="J1113" s="108"/>
      <c r="K1113" s="108"/>
    </row>
    <row r="1114" spans="1:11">
      <c r="A1114" s="108" t="s">
        <v>2611</v>
      </c>
      <c r="B1114" s="108" t="s">
        <v>2612</v>
      </c>
      <c r="C1114" s="108" t="s">
        <v>2611</v>
      </c>
      <c r="E1114" s="108"/>
      <c r="G1114">
        <v>1</v>
      </c>
      <c r="H1114">
        <v>1</v>
      </c>
      <c r="I1114">
        <v>1</v>
      </c>
      <c r="J1114" s="108"/>
      <c r="K1114" s="108"/>
    </row>
    <row r="1115" spans="1:11">
      <c r="A1115" s="108" t="s">
        <v>2613</v>
      </c>
      <c r="B1115" s="108" t="s">
        <v>2614</v>
      </c>
      <c r="C1115" s="108" t="s">
        <v>2613</v>
      </c>
      <c r="E1115" s="108"/>
      <c r="G1115">
        <v>0</v>
      </c>
      <c r="H1115">
        <v>1</v>
      </c>
      <c r="I1115">
        <v>1</v>
      </c>
      <c r="J1115" s="108"/>
      <c r="K1115" s="108"/>
    </row>
    <row r="1116" spans="1:11">
      <c r="A1116" s="108" t="s">
        <v>2615</v>
      </c>
      <c r="B1116" s="108" t="s">
        <v>2616</v>
      </c>
      <c r="C1116" s="108" t="s">
        <v>2615</v>
      </c>
      <c r="E1116" s="108"/>
      <c r="G1116">
        <v>2</v>
      </c>
      <c r="H1116">
        <v>1</v>
      </c>
      <c r="I1116">
        <v>1</v>
      </c>
      <c r="J1116" s="108"/>
      <c r="K1116" s="108"/>
    </row>
    <row r="1117" spans="1:11">
      <c r="A1117" s="108" t="s">
        <v>2617</v>
      </c>
      <c r="B1117" s="108" t="s">
        <v>2618</v>
      </c>
      <c r="C1117" s="108" t="s">
        <v>2617</v>
      </c>
      <c r="E1117" s="108"/>
      <c r="G1117">
        <v>1</v>
      </c>
      <c r="H1117">
        <v>1</v>
      </c>
      <c r="I1117">
        <v>1</v>
      </c>
      <c r="J1117" s="108"/>
      <c r="K1117" s="108"/>
    </row>
    <row r="1118" spans="1:11">
      <c r="A1118" s="108" t="s">
        <v>2619</v>
      </c>
      <c r="B1118" s="108" t="s">
        <v>2620</v>
      </c>
      <c r="C1118" s="108" t="s">
        <v>2619</v>
      </c>
      <c r="E1118" s="108"/>
      <c r="G1118">
        <v>5</v>
      </c>
      <c r="H1118">
        <v>1</v>
      </c>
      <c r="I1118">
        <v>1</v>
      </c>
      <c r="J1118" s="108"/>
      <c r="K1118" s="108"/>
    </row>
    <row r="1119" spans="1:11">
      <c r="A1119" s="108" t="s">
        <v>2621</v>
      </c>
      <c r="B1119" s="108" t="s">
        <v>2622</v>
      </c>
      <c r="C1119" s="108" t="s">
        <v>2621</v>
      </c>
      <c r="E1119" s="108"/>
      <c r="G1119">
        <v>1</v>
      </c>
      <c r="H1119">
        <v>1</v>
      </c>
      <c r="I1119">
        <v>1</v>
      </c>
      <c r="J1119" s="108"/>
      <c r="K1119" s="108"/>
    </row>
    <row r="1120" spans="1:11">
      <c r="A1120" s="108" t="s">
        <v>2623</v>
      </c>
      <c r="B1120" s="108" t="s">
        <v>2624</v>
      </c>
      <c r="C1120" s="108" t="s">
        <v>2623</v>
      </c>
      <c r="E1120" s="108"/>
      <c r="G1120">
        <v>50</v>
      </c>
      <c r="H1120">
        <v>1</v>
      </c>
      <c r="I1120">
        <v>1</v>
      </c>
      <c r="J1120" s="108"/>
      <c r="K1120" s="108"/>
    </row>
    <row r="1121" spans="1:11">
      <c r="A1121" s="108" t="s">
        <v>2625</v>
      </c>
      <c r="B1121" s="108" t="s">
        <v>2626</v>
      </c>
      <c r="C1121" s="108" t="s">
        <v>2625</v>
      </c>
      <c r="E1121" s="108"/>
      <c r="G1121">
        <v>5</v>
      </c>
      <c r="H1121">
        <v>1</v>
      </c>
      <c r="I1121">
        <v>1</v>
      </c>
      <c r="J1121" s="108"/>
      <c r="K1121" s="108"/>
    </row>
    <row r="1122" spans="1:11">
      <c r="A1122" s="108" t="s">
        <v>2627</v>
      </c>
      <c r="B1122" s="108" t="s">
        <v>2628</v>
      </c>
      <c r="C1122" s="108" t="s">
        <v>2627</v>
      </c>
      <c r="E1122" s="108"/>
      <c r="G1122">
        <v>11</v>
      </c>
      <c r="H1122">
        <v>1</v>
      </c>
      <c r="I1122">
        <v>1</v>
      </c>
      <c r="J1122" s="108"/>
      <c r="K1122" s="108"/>
    </row>
    <row r="1123" spans="1:11">
      <c r="A1123" s="108" t="s">
        <v>2629</v>
      </c>
      <c r="B1123" s="108" t="s">
        <v>2630</v>
      </c>
      <c r="C1123" s="108" t="s">
        <v>2629</v>
      </c>
      <c r="E1123" s="108"/>
      <c r="G1123">
        <v>3</v>
      </c>
      <c r="H1123">
        <v>1</v>
      </c>
      <c r="I1123">
        <v>1</v>
      </c>
      <c r="J1123" s="108"/>
      <c r="K1123" s="108"/>
    </row>
    <row r="1124" spans="1:11">
      <c r="A1124" s="108" t="s">
        <v>2631</v>
      </c>
      <c r="B1124" s="108" t="s">
        <v>2632</v>
      </c>
      <c r="C1124" s="108" t="s">
        <v>2631</v>
      </c>
      <c r="E1124" s="108"/>
      <c r="G1124">
        <v>2</v>
      </c>
      <c r="H1124">
        <v>1</v>
      </c>
      <c r="I1124">
        <v>1</v>
      </c>
      <c r="J1124" s="108"/>
      <c r="K1124" s="108"/>
    </row>
    <row r="1125" spans="1:11">
      <c r="A1125" s="108" t="s">
        <v>2633</v>
      </c>
      <c r="B1125" s="108" t="s">
        <v>2634</v>
      </c>
      <c r="C1125" s="108" t="s">
        <v>2633</v>
      </c>
      <c r="E1125" s="108"/>
      <c r="G1125">
        <v>2</v>
      </c>
      <c r="H1125">
        <v>1</v>
      </c>
      <c r="I1125">
        <v>1</v>
      </c>
      <c r="J1125" s="108"/>
      <c r="K1125" s="108"/>
    </row>
    <row r="1126" spans="1:11">
      <c r="A1126" s="108" t="s">
        <v>2635</v>
      </c>
      <c r="B1126" s="108" t="s">
        <v>2636</v>
      </c>
      <c r="C1126" s="108" t="s">
        <v>2635</v>
      </c>
      <c r="E1126" s="108"/>
      <c r="G1126">
        <v>1</v>
      </c>
      <c r="H1126">
        <v>1</v>
      </c>
      <c r="I1126">
        <v>1</v>
      </c>
      <c r="J1126" s="108"/>
      <c r="K1126" s="108"/>
    </row>
    <row r="1127" spans="1:11">
      <c r="A1127" s="108" t="s">
        <v>2637</v>
      </c>
      <c r="B1127" s="108" t="s">
        <v>2638</v>
      </c>
      <c r="C1127" s="108" t="s">
        <v>2637</v>
      </c>
      <c r="E1127" s="108"/>
      <c r="G1127">
        <v>2</v>
      </c>
      <c r="H1127">
        <v>1</v>
      </c>
      <c r="I1127">
        <v>1</v>
      </c>
      <c r="J1127" s="108"/>
      <c r="K1127" s="108"/>
    </row>
    <row r="1128" spans="1:11">
      <c r="A1128" s="108" t="s">
        <v>2639</v>
      </c>
      <c r="B1128" s="108" t="s">
        <v>2640</v>
      </c>
      <c r="C1128" s="108" t="s">
        <v>2639</v>
      </c>
      <c r="E1128" s="108"/>
      <c r="G1128">
        <v>3</v>
      </c>
      <c r="H1128">
        <v>1</v>
      </c>
      <c r="I1128">
        <v>1</v>
      </c>
      <c r="J1128" s="108"/>
      <c r="K1128" s="108"/>
    </row>
    <row r="1129" spans="1:11">
      <c r="A1129" s="108" t="s">
        <v>2641</v>
      </c>
      <c r="B1129" s="108" t="s">
        <v>2642</v>
      </c>
      <c r="C1129" s="108" t="s">
        <v>2641</v>
      </c>
      <c r="E1129" s="108"/>
      <c r="G1129">
        <v>13</v>
      </c>
      <c r="H1129">
        <v>1</v>
      </c>
      <c r="I1129">
        <v>1</v>
      </c>
      <c r="J1129" s="108"/>
      <c r="K1129" s="108"/>
    </row>
    <row r="1130" spans="1:11">
      <c r="A1130" s="108" t="s">
        <v>2643</v>
      </c>
      <c r="B1130" s="108" t="s">
        <v>2644</v>
      </c>
      <c r="C1130" s="108" t="s">
        <v>2643</v>
      </c>
      <c r="E1130" s="108"/>
      <c r="G1130">
        <v>1</v>
      </c>
      <c r="H1130">
        <v>1</v>
      </c>
      <c r="I1130">
        <v>1</v>
      </c>
      <c r="J1130" s="108"/>
      <c r="K1130" s="108"/>
    </row>
    <row r="1131" spans="1:11">
      <c r="A1131" s="108" t="s">
        <v>2645</v>
      </c>
      <c r="B1131" s="108" t="s">
        <v>2646</v>
      </c>
      <c r="C1131" s="108" t="s">
        <v>2645</v>
      </c>
      <c r="E1131" s="108"/>
      <c r="G1131">
        <v>62</v>
      </c>
      <c r="H1131">
        <v>1</v>
      </c>
      <c r="I1131">
        <v>1</v>
      </c>
      <c r="J1131" s="108"/>
      <c r="K1131" s="108"/>
    </row>
    <row r="1132" spans="1:11">
      <c r="A1132" s="108" t="s">
        <v>2647</v>
      </c>
      <c r="B1132" s="108" t="s">
        <v>2648</v>
      </c>
      <c r="C1132" s="108" t="s">
        <v>2647</v>
      </c>
      <c r="E1132" s="108"/>
      <c r="G1132">
        <v>0</v>
      </c>
      <c r="H1132">
        <v>1</v>
      </c>
      <c r="I1132">
        <v>1</v>
      </c>
      <c r="J1132" s="108"/>
      <c r="K1132" s="108"/>
    </row>
    <row r="1133" spans="1:11">
      <c r="A1133" s="108" t="s">
        <v>2649</v>
      </c>
      <c r="B1133" s="108" t="s">
        <v>2650</v>
      </c>
      <c r="C1133" s="108" t="s">
        <v>2649</v>
      </c>
      <c r="E1133" s="108"/>
      <c r="G1133">
        <v>11</v>
      </c>
      <c r="H1133">
        <v>1</v>
      </c>
      <c r="I1133">
        <v>1</v>
      </c>
      <c r="J1133" s="108"/>
      <c r="K1133" s="108"/>
    </row>
    <row r="1134" spans="1:11">
      <c r="A1134" s="108" t="s">
        <v>2651</v>
      </c>
      <c r="B1134" s="108" t="s">
        <v>2652</v>
      </c>
      <c r="C1134" s="108" t="s">
        <v>2651</v>
      </c>
      <c r="E1134" s="108"/>
      <c r="F1134" t="s">
        <v>2653</v>
      </c>
      <c r="G1134">
        <v>0</v>
      </c>
      <c r="H1134">
        <v>1</v>
      </c>
      <c r="I1134">
        <v>1</v>
      </c>
      <c r="J1134" s="108"/>
      <c r="K1134" s="108"/>
    </row>
    <row r="1135" spans="1:11">
      <c r="A1135" s="108" t="s">
        <v>2654</v>
      </c>
      <c r="B1135" s="108" t="s">
        <v>2655</v>
      </c>
      <c r="C1135" s="108" t="s">
        <v>2654</v>
      </c>
      <c r="E1135" s="108"/>
      <c r="G1135">
        <v>32</v>
      </c>
      <c r="H1135">
        <v>1</v>
      </c>
      <c r="I1135">
        <v>1</v>
      </c>
      <c r="J1135" s="108"/>
      <c r="K1135" s="108"/>
    </row>
    <row r="1136" spans="1:11">
      <c r="A1136" s="108" t="s">
        <v>2656</v>
      </c>
      <c r="B1136" s="108" t="s">
        <v>2657</v>
      </c>
      <c r="C1136" s="108" t="s">
        <v>2656</v>
      </c>
      <c r="E1136" s="108"/>
      <c r="G1136">
        <v>8</v>
      </c>
      <c r="H1136">
        <v>1</v>
      </c>
      <c r="I1136">
        <v>1</v>
      </c>
      <c r="J1136" s="108"/>
      <c r="K1136" s="108"/>
    </row>
    <row r="1137" spans="1:11">
      <c r="A1137" s="108" t="s">
        <v>2658</v>
      </c>
      <c r="B1137" s="108" t="s">
        <v>2659</v>
      </c>
      <c r="C1137" s="108" t="s">
        <v>2658</v>
      </c>
      <c r="E1137" s="108"/>
      <c r="G1137">
        <v>2</v>
      </c>
      <c r="H1137">
        <v>1</v>
      </c>
      <c r="I1137">
        <v>1</v>
      </c>
      <c r="J1137" s="108"/>
      <c r="K1137" s="108"/>
    </row>
    <row r="1138" spans="1:11">
      <c r="A1138" s="108" t="s">
        <v>2660</v>
      </c>
      <c r="B1138" s="108" t="s">
        <v>2661</v>
      </c>
      <c r="C1138" s="108" t="s">
        <v>2660</v>
      </c>
      <c r="E1138" s="108"/>
      <c r="G1138">
        <v>2</v>
      </c>
      <c r="H1138">
        <v>1</v>
      </c>
      <c r="I1138">
        <v>1</v>
      </c>
      <c r="J1138" s="108"/>
      <c r="K1138" s="108"/>
    </row>
    <row r="1139" spans="1:11">
      <c r="A1139" s="108" t="s">
        <v>2662</v>
      </c>
      <c r="B1139" s="108" t="s">
        <v>2663</v>
      </c>
      <c r="C1139" s="108" t="s">
        <v>2662</v>
      </c>
      <c r="E1139" s="108"/>
      <c r="G1139">
        <v>4</v>
      </c>
      <c r="H1139">
        <v>1</v>
      </c>
      <c r="I1139">
        <v>1</v>
      </c>
      <c r="J1139" s="108"/>
      <c r="K1139" s="108"/>
    </row>
    <row r="1140" spans="1:11">
      <c r="A1140" s="108" t="s">
        <v>2664</v>
      </c>
      <c r="B1140" s="108" t="s">
        <v>2665</v>
      </c>
      <c r="C1140" s="108" t="s">
        <v>2664</v>
      </c>
      <c r="E1140" s="108"/>
      <c r="G1140">
        <v>3</v>
      </c>
      <c r="H1140">
        <v>1</v>
      </c>
      <c r="I1140">
        <v>1</v>
      </c>
      <c r="J1140" s="108"/>
      <c r="K1140" s="108"/>
    </row>
    <row r="1141" spans="1:11">
      <c r="A1141" s="108" t="s">
        <v>2666</v>
      </c>
      <c r="B1141" s="108" t="s">
        <v>2667</v>
      </c>
      <c r="C1141" s="108" t="s">
        <v>2666</v>
      </c>
      <c r="E1141" s="108"/>
      <c r="G1141">
        <v>6</v>
      </c>
      <c r="H1141">
        <v>1</v>
      </c>
      <c r="I1141">
        <v>1</v>
      </c>
      <c r="J1141" s="108"/>
      <c r="K1141" s="108"/>
    </row>
    <row r="1142" spans="1:11">
      <c r="A1142" s="108" t="s">
        <v>2668</v>
      </c>
      <c r="B1142" s="108" t="s">
        <v>2669</v>
      </c>
      <c r="C1142" s="108" t="s">
        <v>2668</v>
      </c>
      <c r="E1142" s="108"/>
      <c r="G1142">
        <v>5</v>
      </c>
      <c r="H1142">
        <v>1</v>
      </c>
      <c r="I1142">
        <v>1</v>
      </c>
      <c r="J1142" s="108"/>
      <c r="K1142" s="108"/>
    </row>
    <row r="1143" spans="1:11">
      <c r="A1143" s="108" t="s">
        <v>2670</v>
      </c>
      <c r="B1143" s="108" t="s">
        <v>2671</v>
      </c>
      <c r="C1143" s="108" t="s">
        <v>2670</v>
      </c>
      <c r="E1143" s="108"/>
      <c r="G1143">
        <v>3</v>
      </c>
      <c r="H1143">
        <v>1</v>
      </c>
      <c r="I1143">
        <v>1</v>
      </c>
      <c r="J1143" s="108"/>
      <c r="K1143" s="108"/>
    </row>
    <row r="1144" spans="1:11">
      <c r="A1144" s="108" t="s">
        <v>2672</v>
      </c>
      <c r="B1144" s="108" t="s">
        <v>2673</v>
      </c>
      <c r="C1144" s="108" t="s">
        <v>2672</v>
      </c>
      <c r="E1144" s="108"/>
      <c r="G1144">
        <v>5</v>
      </c>
      <c r="H1144">
        <v>1</v>
      </c>
      <c r="I1144">
        <v>1</v>
      </c>
      <c r="J1144" s="108"/>
      <c r="K1144" s="108"/>
    </row>
    <row r="1145" spans="1:11">
      <c r="A1145" s="108" t="s">
        <v>2674</v>
      </c>
      <c r="B1145" s="108" t="s">
        <v>2675</v>
      </c>
      <c r="C1145" s="108" t="s">
        <v>2674</v>
      </c>
      <c r="E1145" s="108"/>
      <c r="G1145">
        <v>28</v>
      </c>
      <c r="H1145">
        <v>1</v>
      </c>
      <c r="I1145">
        <v>1</v>
      </c>
      <c r="J1145" s="108"/>
      <c r="K1145" s="108"/>
    </row>
    <row r="1146" spans="1:11">
      <c r="A1146" s="108" t="s">
        <v>2676</v>
      </c>
      <c r="B1146" s="108" t="s">
        <v>2677</v>
      </c>
      <c r="C1146" s="108" t="s">
        <v>2676</v>
      </c>
      <c r="E1146" s="108"/>
      <c r="G1146">
        <v>4</v>
      </c>
      <c r="H1146">
        <v>1</v>
      </c>
      <c r="I1146">
        <v>1</v>
      </c>
      <c r="J1146" s="108"/>
      <c r="K1146" s="108"/>
    </row>
    <row r="1147" spans="1:11">
      <c r="A1147" s="108" t="s">
        <v>2678</v>
      </c>
      <c r="B1147" s="108" t="s">
        <v>2679</v>
      </c>
      <c r="C1147" s="108" t="s">
        <v>2678</v>
      </c>
      <c r="E1147" s="108"/>
      <c r="G1147">
        <v>4</v>
      </c>
      <c r="H1147">
        <v>1</v>
      </c>
      <c r="I1147">
        <v>1</v>
      </c>
      <c r="J1147" s="108"/>
      <c r="K1147" s="108"/>
    </row>
    <row r="1148" spans="1:11">
      <c r="A1148" s="108" t="s">
        <v>2680</v>
      </c>
      <c r="B1148" s="108" t="s">
        <v>2681</v>
      </c>
      <c r="C1148" s="108" t="s">
        <v>2680</v>
      </c>
      <c r="E1148" s="108"/>
      <c r="G1148">
        <v>1</v>
      </c>
      <c r="H1148">
        <v>1</v>
      </c>
      <c r="I1148">
        <v>1</v>
      </c>
      <c r="J1148" s="108"/>
      <c r="K1148" s="108"/>
    </row>
    <row r="1149" spans="1:11">
      <c r="A1149" s="108" t="s">
        <v>2682</v>
      </c>
      <c r="B1149" s="108" t="s">
        <v>2683</v>
      </c>
      <c r="C1149" s="108" t="s">
        <v>2682</v>
      </c>
      <c r="E1149" s="108"/>
      <c r="G1149">
        <v>0</v>
      </c>
      <c r="H1149">
        <v>1</v>
      </c>
      <c r="I1149">
        <v>1</v>
      </c>
      <c r="J1149" s="108"/>
      <c r="K1149" s="108" t="s">
        <v>492</v>
      </c>
    </row>
    <row r="1150" spans="1:11">
      <c r="A1150" s="108" t="s">
        <v>2684</v>
      </c>
      <c r="B1150" s="108" t="s">
        <v>2685</v>
      </c>
      <c r="C1150" s="108" t="s">
        <v>2684</v>
      </c>
      <c r="E1150" s="108"/>
      <c r="G1150">
        <v>11</v>
      </c>
      <c r="H1150">
        <v>1</v>
      </c>
      <c r="I1150">
        <v>1</v>
      </c>
      <c r="J1150" s="108"/>
      <c r="K1150" s="108"/>
    </row>
    <row r="1151" spans="1:11">
      <c r="A1151" s="108" t="s">
        <v>2686</v>
      </c>
      <c r="B1151" s="108" t="s">
        <v>2687</v>
      </c>
      <c r="C1151" s="108" t="s">
        <v>2686</v>
      </c>
      <c r="E1151" s="108"/>
      <c r="G1151">
        <v>10</v>
      </c>
      <c r="H1151">
        <v>1</v>
      </c>
      <c r="I1151">
        <v>1</v>
      </c>
      <c r="J1151" s="108"/>
      <c r="K1151" s="108"/>
    </row>
    <row r="1152" spans="1:11">
      <c r="A1152" s="108" t="s">
        <v>2688</v>
      </c>
      <c r="B1152" s="108" t="s">
        <v>2689</v>
      </c>
      <c r="C1152" s="108" t="s">
        <v>2688</v>
      </c>
      <c r="E1152" s="108"/>
      <c r="G1152">
        <v>11</v>
      </c>
      <c r="H1152">
        <v>1</v>
      </c>
      <c r="I1152">
        <v>1</v>
      </c>
      <c r="J1152" s="108"/>
      <c r="K1152" s="108"/>
    </row>
    <row r="1153" spans="1:11">
      <c r="A1153" s="108" t="s">
        <v>2690</v>
      </c>
      <c r="B1153" s="108" t="s">
        <v>2691</v>
      </c>
      <c r="C1153" s="108" t="s">
        <v>2690</v>
      </c>
      <c r="E1153" s="108"/>
      <c r="G1153">
        <v>3</v>
      </c>
      <c r="H1153">
        <v>1</v>
      </c>
      <c r="I1153">
        <v>1</v>
      </c>
      <c r="J1153" s="108"/>
      <c r="K1153" s="108"/>
    </row>
    <row r="1154" spans="1:11">
      <c r="A1154" s="108" t="s">
        <v>2692</v>
      </c>
      <c r="B1154" s="108" t="s">
        <v>2693</v>
      </c>
      <c r="C1154" s="108" t="s">
        <v>2692</v>
      </c>
      <c r="E1154" s="108"/>
      <c r="G1154">
        <v>2</v>
      </c>
      <c r="H1154">
        <v>1</v>
      </c>
      <c r="I1154">
        <v>1</v>
      </c>
      <c r="J1154" s="108"/>
      <c r="K1154" s="108"/>
    </row>
    <row r="1155" spans="1:11">
      <c r="A1155" s="108" t="s">
        <v>2694</v>
      </c>
      <c r="B1155" s="108" t="s">
        <v>2695</v>
      </c>
      <c r="C1155" s="108" t="s">
        <v>2694</v>
      </c>
      <c r="E1155" s="108"/>
      <c r="G1155">
        <v>59</v>
      </c>
      <c r="H1155">
        <v>1</v>
      </c>
      <c r="I1155">
        <v>1</v>
      </c>
      <c r="J1155" s="108"/>
      <c r="K1155" s="108"/>
    </row>
    <row r="1156" spans="1:11">
      <c r="A1156" s="108" t="s">
        <v>2696</v>
      </c>
      <c r="B1156" s="108" t="s">
        <v>2697</v>
      </c>
      <c r="C1156" s="108" t="s">
        <v>2696</v>
      </c>
      <c r="E1156" s="108"/>
      <c r="G1156">
        <v>46</v>
      </c>
      <c r="H1156">
        <v>1</v>
      </c>
      <c r="I1156">
        <v>1</v>
      </c>
      <c r="J1156" s="108"/>
      <c r="K1156" s="108"/>
    </row>
    <row r="1157" spans="1:11">
      <c r="A1157" s="108" t="s">
        <v>2698</v>
      </c>
      <c r="B1157" s="108" t="s">
        <v>2699</v>
      </c>
      <c r="C1157" s="108" t="s">
        <v>2698</v>
      </c>
      <c r="E1157" s="108"/>
      <c r="G1157">
        <v>54</v>
      </c>
      <c r="H1157">
        <v>1</v>
      </c>
      <c r="I1157">
        <v>1</v>
      </c>
      <c r="J1157" s="108"/>
      <c r="K1157" s="108"/>
    </row>
    <row r="1158" spans="1:11">
      <c r="A1158" s="108" t="s">
        <v>2700</v>
      </c>
      <c r="B1158" s="108" t="s">
        <v>2701</v>
      </c>
      <c r="C1158" s="108" t="s">
        <v>2700</v>
      </c>
      <c r="E1158" s="108"/>
      <c r="G1158">
        <v>1</v>
      </c>
      <c r="H1158">
        <v>1</v>
      </c>
      <c r="I1158">
        <v>1</v>
      </c>
      <c r="J1158" s="108"/>
      <c r="K1158" s="108"/>
    </row>
    <row r="1159" spans="1:11">
      <c r="A1159" s="108" t="s">
        <v>2702</v>
      </c>
      <c r="B1159" s="108" t="s">
        <v>2703</v>
      </c>
      <c r="C1159" s="108" t="s">
        <v>2702</v>
      </c>
      <c r="E1159" s="108"/>
      <c r="G1159">
        <v>2</v>
      </c>
      <c r="H1159">
        <v>1</v>
      </c>
      <c r="I1159">
        <v>1</v>
      </c>
      <c r="J1159" s="108"/>
      <c r="K1159" s="108"/>
    </row>
    <row r="1160" spans="1:11">
      <c r="A1160" s="108" t="s">
        <v>2704</v>
      </c>
      <c r="B1160" s="108" t="s">
        <v>2705</v>
      </c>
      <c r="C1160" s="108" t="s">
        <v>2704</v>
      </c>
      <c r="E1160" s="108"/>
      <c r="G1160">
        <v>12</v>
      </c>
      <c r="H1160">
        <v>1</v>
      </c>
      <c r="I1160">
        <v>1</v>
      </c>
      <c r="J1160" s="108"/>
      <c r="K1160" s="108"/>
    </row>
    <row r="1161" spans="1:11">
      <c r="A1161" s="108" t="s">
        <v>2706</v>
      </c>
      <c r="B1161" s="108" t="s">
        <v>2707</v>
      </c>
      <c r="C1161" s="108" t="s">
        <v>2706</v>
      </c>
      <c r="E1161" s="108"/>
      <c r="G1161">
        <v>4</v>
      </c>
      <c r="H1161">
        <v>1</v>
      </c>
      <c r="I1161">
        <v>1</v>
      </c>
      <c r="J1161" s="108"/>
      <c r="K1161" s="108"/>
    </row>
    <row r="1162" spans="1:11">
      <c r="A1162" s="108" t="s">
        <v>2708</v>
      </c>
      <c r="B1162" s="108" t="s">
        <v>2709</v>
      </c>
      <c r="C1162" s="108" t="s">
        <v>2708</v>
      </c>
      <c r="E1162" s="108"/>
      <c r="G1162">
        <v>4</v>
      </c>
      <c r="H1162">
        <v>1</v>
      </c>
      <c r="I1162">
        <v>1</v>
      </c>
      <c r="J1162" s="108"/>
      <c r="K1162" s="108"/>
    </row>
    <row r="1163" spans="1:11">
      <c r="A1163" s="108" t="s">
        <v>2710</v>
      </c>
      <c r="B1163" s="108" t="s">
        <v>2711</v>
      </c>
      <c r="C1163" s="108" t="s">
        <v>2710</v>
      </c>
      <c r="E1163" s="108"/>
      <c r="G1163">
        <v>6</v>
      </c>
      <c r="H1163">
        <v>1</v>
      </c>
      <c r="I1163">
        <v>1</v>
      </c>
      <c r="J1163" s="108"/>
      <c r="K1163" s="108"/>
    </row>
    <row r="1164" spans="1:11">
      <c r="A1164" s="108" t="s">
        <v>2712</v>
      </c>
      <c r="B1164" s="108" t="s">
        <v>2713</v>
      </c>
      <c r="C1164" s="108" t="s">
        <v>2712</v>
      </c>
      <c r="E1164" s="108"/>
      <c r="G1164">
        <v>6</v>
      </c>
      <c r="H1164">
        <v>1</v>
      </c>
      <c r="I1164">
        <v>1</v>
      </c>
      <c r="J1164" s="108"/>
      <c r="K1164" s="108"/>
    </row>
    <row r="1165" spans="1:11">
      <c r="A1165" s="108" t="s">
        <v>2714</v>
      </c>
      <c r="B1165" s="108" t="s">
        <v>2715</v>
      </c>
      <c r="C1165" s="108" t="s">
        <v>2714</v>
      </c>
      <c r="E1165" s="108"/>
      <c r="G1165">
        <v>10</v>
      </c>
      <c r="H1165">
        <v>1</v>
      </c>
      <c r="I1165">
        <v>1</v>
      </c>
      <c r="J1165" s="108"/>
      <c r="K1165" s="108"/>
    </row>
    <row r="1166" spans="1:11">
      <c r="A1166" s="108" t="s">
        <v>2716</v>
      </c>
      <c r="B1166" s="108" t="s">
        <v>2717</v>
      </c>
      <c r="C1166" s="108" t="s">
        <v>2716</v>
      </c>
      <c r="E1166" s="108"/>
      <c r="G1166">
        <v>1</v>
      </c>
      <c r="H1166">
        <v>1</v>
      </c>
      <c r="I1166">
        <v>1</v>
      </c>
      <c r="J1166" s="108"/>
      <c r="K1166" s="108"/>
    </row>
    <row r="1167" spans="1:11">
      <c r="A1167" s="108" t="s">
        <v>2718</v>
      </c>
      <c r="B1167" s="108" t="s">
        <v>2719</v>
      </c>
      <c r="C1167" s="108" t="s">
        <v>2718</v>
      </c>
      <c r="E1167" s="108"/>
      <c r="G1167">
        <v>4</v>
      </c>
      <c r="H1167">
        <v>1</v>
      </c>
      <c r="I1167">
        <v>1</v>
      </c>
      <c r="J1167" s="108"/>
      <c r="K1167" s="108"/>
    </row>
    <row r="1168" spans="1:11">
      <c r="A1168" s="108" t="s">
        <v>2720</v>
      </c>
      <c r="B1168" s="108" t="s">
        <v>2721</v>
      </c>
      <c r="C1168" s="108" t="s">
        <v>2720</v>
      </c>
      <c r="E1168" s="108"/>
      <c r="G1168">
        <v>0</v>
      </c>
      <c r="H1168">
        <v>1</v>
      </c>
      <c r="I1168">
        <v>1</v>
      </c>
      <c r="J1168" s="108"/>
      <c r="K1168" s="108" t="s">
        <v>492</v>
      </c>
    </row>
    <row r="1169" spans="1:11">
      <c r="A1169" s="108" t="s">
        <v>2722</v>
      </c>
      <c r="B1169" s="108" t="s">
        <v>2723</v>
      </c>
      <c r="C1169" s="108" t="s">
        <v>2722</v>
      </c>
      <c r="E1169" s="108"/>
      <c r="G1169">
        <v>6</v>
      </c>
      <c r="H1169">
        <v>1</v>
      </c>
      <c r="I1169">
        <v>1</v>
      </c>
      <c r="J1169" s="108"/>
      <c r="K1169" s="108"/>
    </row>
    <row r="1170" spans="1:11">
      <c r="A1170" s="108" t="s">
        <v>2724</v>
      </c>
      <c r="B1170" s="108" t="s">
        <v>2725</v>
      </c>
      <c r="C1170" s="108" t="s">
        <v>2724</v>
      </c>
      <c r="E1170" s="108"/>
      <c r="G1170">
        <v>12</v>
      </c>
      <c r="H1170">
        <v>1</v>
      </c>
      <c r="I1170">
        <v>1</v>
      </c>
      <c r="J1170" s="108"/>
      <c r="K1170" s="108"/>
    </row>
    <row r="1171" spans="1:11">
      <c r="A1171" s="108" t="s">
        <v>2726</v>
      </c>
      <c r="B1171" s="108" t="s">
        <v>2727</v>
      </c>
      <c r="C1171" s="108" t="s">
        <v>2726</v>
      </c>
      <c r="E1171" s="108"/>
      <c r="G1171">
        <v>2</v>
      </c>
      <c r="H1171">
        <v>1</v>
      </c>
      <c r="I1171">
        <v>1</v>
      </c>
      <c r="J1171" s="108"/>
      <c r="K1171" s="108"/>
    </row>
    <row r="1172" spans="1:11">
      <c r="A1172" s="108" t="s">
        <v>2728</v>
      </c>
      <c r="B1172" s="108" t="s">
        <v>2729</v>
      </c>
      <c r="C1172" s="108" t="s">
        <v>2728</v>
      </c>
      <c r="E1172" s="108"/>
      <c r="G1172">
        <v>14</v>
      </c>
      <c r="H1172">
        <v>1</v>
      </c>
      <c r="I1172">
        <v>1</v>
      </c>
      <c r="J1172" s="108"/>
      <c r="K1172" s="108"/>
    </row>
    <row r="1173" spans="1:11">
      <c r="A1173" s="108" t="s">
        <v>2730</v>
      </c>
      <c r="B1173" s="108" t="s">
        <v>2731</v>
      </c>
      <c r="C1173" s="108" t="s">
        <v>2730</v>
      </c>
      <c r="E1173" s="108"/>
      <c r="G1173">
        <v>2</v>
      </c>
      <c r="H1173">
        <v>1</v>
      </c>
      <c r="I1173">
        <v>1</v>
      </c>
      <c r="J1173" s="108"/>
      <c r="K1173" s="108"/>
    </row>
    <row r="1174" spans="1:11">
      <c r="A1174" s="108" t="s">
        <v>2732</v>
      </c>
      <c r="B1174" s="108" t="s">
        <v>2733</v>
      </c>
      <c r="C1174" s="108" t="s">
        <v>2732</v>
      </c>
      <c r="E1174" s="108"/>
      <c r="G1174">
        <v>67</v>
      </c>
      <c r="H1174">
        <v>1</v>
      </c>
      <c r="I1174">
        <v>1</v>
      </c>
      <c r="J1174" s="108"/>
      <c r="K1174" s="108"/>
    </row>
    <row r="1175" spans="1:11">
      <c r="A1175" s="108" t="s">
        <v>2734</v>
      </c>
      <c r="B1175" s="108" t="s">
        <v>2735</v>
      </c>
      <c r="C1175" s="108" t="s">
        <v>2734</v>
      </c>
      <c r="E1175" s="108"/>
      <c r="G1175">
        <v>6</v>
      </c>
      <c r="H1175">
        <v>1</v>
      </c>
      <c r="I1175">
        <v>1</v>
      </c>
      <c r="J1175" s="108"/>
      <c r="K1175" s="108"/>
    </row>
    <row r="1176" spans="1:11">
      <c r="A1176" s="108" t="s">
        <v>2736</v>
      </c>
      <c r="B1176" s="108" t="s">
        <v>2737</v>
      </c>
      <c r="C1176" s="108" t="s">
        <v>2736</v>
      </c>
      <c r="E1176" s="108"/>
      <c r="G1176">
        <v>6</v>
      </c>
      <c r="H1176">
        <v>1</v>
      </c>
      <c r="I1176">
        <v>1</v>
      </c>
      <c r="J1176" s="108"/>
      <c r="K1176" s="108"/>
    </row>
    <row r="1177" spans="1:11">
      <c r="A1177" s="108" t="s">
        <v>2738</v>
      </c>
      <c r="B1177" s="108" t="s">
        <v>2739</v>
      </c>
      <c r="C1177" s="108" t="s">
        <v>2738</v>
      </c>
      <c r="E1177" s="108"/>
      <c r="G1177">
        <v>8</v>
      </c>
      <c r="H1177">
        <v>1</v>
      </c>
      <c r="I1177">
        <v>1</v>
      </c>
      <c r="J1177" s="108"/>
      <c r="K1177" s="108"/>
    </row>
    <row r="1178" spans="1:11">
      <c r="A1178" s="108" t="s">
        <v>2740</v>
      </c>
      <c r="B1178" s="108" t="s">
        <v>2741</v>
      </c>
      <c r="C1178" s="108" t="s">
        <v>2740</v>
      </c>
      <c r="E1178" s="108"/>
      <c r="G1178">
        <v>1</v>
      </c>
      <c r="H1178">
        <v>1</v>
      </c>
      <c r="I1178">
        <v>1</v>
      </c>
      <c r="J1178" s="108"/>
      <c r="K1178" s="108"/>
    </row>
    <row r="1179" spans="1:11">
      <c r="A1179" s="108" t="s">
        <v>2742</v>
      </c>
      <c r="B1179" s="108" t="s">
        <v>2743</v>
      </c>
      <c r="C1179" s="108" t="s">
        <v>2742</v>
      </c>
      <c r="E1179" s="108"/>
      <c r="G1179">
        <v>3</v>
      </c>
      <c r="H1179">
        <v>1</v>
      </c>
      <c r="I1179">
        <v>1</v>
      </c>
      <c r="J1179" s="108"/>
      <c r="K1179" s="108"/>
    </row>
    <row r="1180" spans="1:11">
      <c r="A1180" s="108" t="s">
        <v>2744</v>
      </c>
      <c r="B1180" s="108" t="s">
        <v>2745</v>
      </c>
      <c r="C1180" s="108" t="s">
        <v>2744</v>
      </c>
      <c r="E1180" s="108"/>
      <c r="G1180">
        <v>67</v>
      </c>
      <c r="H1180">
        <v>1</v>
      </c>
      <c r="I1180">
        <v>1</v>
      </c>
      <c r="J1180" s="108"/>
      <c r="K1180" s="108"/>
    </row>
    <row r="1181" spans="1:11">
      <c r="A1181" s="108" t="s">
        <v>2746</v>
      </c>
      <c r="B1181" s="108" t="s">
        <v>2747</v>
      </c>
      <c r="C1181" s="108" t="s">
        <v>2746</v>
      </c>
      <c r="E1181" s="108"/>
      <c r="G1181">
        <v>5</v>
      </c>
      <c r="H1181">
        <v>1</v>
      </c>
      <c r="I1181">
        <v>1</v>
      </c>
      <c r="J1181" s="108"/>
      <c r="K1181" s="108"/>
    </row>
    <row r="1182" spans="1:11">
      <c r="A1182" s="108" t="s">
        <v>2748</v>
      </c>
      <c r="B1182" s="108" t="s">
        <v>2749</v>
      </c>
      <c r="C1182" s="108" t="s">
        <v>2748</v>
      </c>
      <c r="E1182" s="108"/>
      <c r="G1182">
        <v>0</v>
      </c>
      <c r="H1182">
        <v>1</v>
      </c>
      <c r="I1182">
        <v>1</v>
      </c>
      <c r="J1182" s="108"/>
      <c r="K1182" s="108" t="s">
        <v>492</v>
      </c>
    </row>
    <row r="1183" spans="1:11">
      <c r="A1183" s="108" t="s">
        <v>2750</v>
      </c>
      <c r="B1183" s="108" t="s">
        <v>2751</v>
      </c>
      <c r="C1183" s="108" t="s">
        <v>2750</v>
      </c>
      <c r="E1183" s="108"/>
      <c r="G1183">
        <v>1</v>
      </c>
      <c r="H1183">
        <v>1</v>
      </c>
      <c r="I1183">
        <v>1</v>
      </c>
      <c r="J1183" s="108"/>
      <c r="K1183" s="108"/>
    </row>
    <row r="1184" spans="1:11">
      <c r="A1184" s="108" t="s">
        <v>2752</v>
      </c>
      <c r="B1184" s="108" t="s">
        <v>2753</v>
      </c>
      <c r="C1184" s="108" t="s">
        <v>2752</v>
      </c>
      <c r="E1184" s="108"/>
      <c r="G1184">
        <v>2</v>
      </c>
      <c r="H1184">
        <v>1</v>
      </c>
      <c r="I1184">
        <v>1</v>
      </c>
      <c r="J1184" s="108"/>
      <c r="K1184" s="108"/>
    </row>
    <row r="1185" spans="1:11">
      <c r="A1185" s="108" t="s">
        <v>2754</v>
      </c>
      <c r="B1185" s="108" t="s">
        <v>2755</v>
      </c>
      <c r="C1185" s="108" t="s">
        <v>2754</v>
      </c>
      <c r="E1185" s="108"/>
      <c r="G1185">
        <v>2</v>
      </c>
      <c r="H1185">
        <v>1</v>
      </c>
      <c r="I1185">
        <v>1</v>
      </c>
      <c r="J1185" s="108"/>
      <c r="K1185" s="108"/>
    </row>
    <row r="1186" spans="1:11">
      <c r="A1186" s="108" t="s">
        <v>2756</v>
      </c>
      <c r="B1186" s="108" t="s">
        <v>2757</v>
      </c>
      <c r="C1186" s="108" t="s">
        <v>2756</v>
      </c>
      <c r="E1186" s="108"/>
      <c r="G1186">
        <v>84</v>
      </c>
      <c r="H1186">
        <v>1</v>
      </c>
      <c r="I1186">
        <v>1</v>
      </c>
      <c r="J1186" s="108"/>
      <c r="K1186" s="108"/>
    </row>
    <row r="1187" spans="1:11">
      <c r="A1187" s="108" t="s">
        <v>2758</v>
      </c>
      <c r="B1187" s="108" t="s">
        <v>2759</v>
      </c>
      <c r="C1187" s="108" t="s">
        <v>2758</v>
      </c>
      <c r="E1187" s="108"/>
      <c r="G1187">
        <v>33</v>
      </c>
      <c r="H1187">
        <v>1</v>
      </c>
      <c r="I1187">
        <v>1</v>
      </c>
      <c r="J1187" s="108"/>
      <c r="K1187" s="108"/>
    </row>
    <row r="1188" spans="1:11">
      <c r="A1188" s="108" t="s">
        <v>2760</v>
      </c>
      <c r="B1188" s="108" t="s">
        <v>2761</v>
      </c>
      <c r="C1188" s="108" t="s">
        <v>2760</v>
      </c>
      <c r="E1188" s="108"/>
      <c r="G1188">
        <v>0</v>
      </c>
      <c r="H1188">
        <v>1</v>
      </c>
      <c r="I1188">
        <v>1</v>
      </c>
      <c r="J1188" s="108"/>
      <c r="K1188" s="108"/>
    </row>
    <row r="1189" spans="1:11">
      <c r="A1189" s="108" t="s">
        <v>2762</v>
      </c>
      <c r="B1189" s="108" t="s">
        <v>2763</v>
      </c>
      <c r="C1189" s="108" t="s">
        <v>2762</v>
      </c>
      <c r="E1189" s="108"/>
      <c r="G1189">
        <v>1</v>
      </c>
      <c r="H1189">
        <v>1</v>
      </c>
      <c r="I1189">
        <v>1</v>
      </c>
      <c r="J1189" s="108"/>
      <c r="K1189" s="108"/>
    </row>
    <row r="1190" spans="1:11">
      <c r="A1190" s="108" t="s">
        <v>2764</v>
      </c>
      <c r="B1190" s="108" t="s">
        <v>2765</v>
      </c>
      <c r="C1190" s="108" t="s">
        <v>2764</v>
      </c>
      <c r="E1190" s="108"/>
      <c r="G1190">
        <v>1</v>
      </c>
      <c r="H1190">
        <v>1</v>
      </c>
      <c r="I1190">
        <v>1</v>
      </c>
      <c r="J1190" s="108"/>
      <c r="K1190" s="108"/>
    </row>
    <row r="1191" spans="1:11">
      <c r="A1191" s="108" t="s">
        <v>2766</v>
      </c>
      <c r="B1191" s="108" t="s">
        <v>2767</v>
      </c>
      <c r="C1191" s="108" t="s">
        <v>2766</v>
      </c>
      <c r="E1191" s="108"/>
      <c r="G1191">
        <v>3</v>
      </c>
      <c r="H1191">
        <v>1</v>
      </c>
      <c r="I1191">
        <v>1</v>
      </c>
      <c r="J1191" s="108"/>
      <c r="K1191" s="108"/>
    </row>
    <row r="1192" spans="1:11">
      <c r="A1192" s="108" t="s">
        <v>2768</v>
      </c>
      <c r="B1192" s="108" t="s">
        <v>2769</v>
      </c>
      <c r="C1192" s="108" t="s">
        <v>2768</v>
      </c>
      <c r="E1192" s="108"/>
      <c r="G1192">
        <v>2</v>
      </c>
      <c r="H1192">
        <v>1</v>
      </c>
      <c r="I1192">
        <v>1</v>
      </c>
      <c r="J1192" s="108"/>
      <c r="K1192" s="108"/>
    </row>
    <row r="1193" spans="1:11">
      <c r="A1193" s="108" t="s">
        <v>2770</v>
      </c>
      <c r="B1193" s="108" t="s">
        <v>2771</v>
      </c>
      <c r="C1193" s="108" t="s">
        <v>2770</v>
      </c>
      <c r="E1193" s="108"/>
      <c r="G1193">
        <v>11</v>
      </c>
      <c r="H1193">
        <v>1</v>
      </c>
      <c r="I1193">
        <v>1</v>
      </c>
      <c r="J1193" s="108"/>
      <c r="K1193" s="108"/>
    </row>
    <row r="1194" spans="1:11">
      <c r="A1194" s="108" t="s">
        <v>2772</v>
      </c>
      <c r="B1194" s="108" t="s">
        <v>2773</v>
      </c>
      <c r="C1194" s="108" t="s">
        <v>2772</v>
      </c>
      <c r="E1194" s="108"/>
      <c r="G1194">
        <v>1</v>
      </c>
      <c r="H1194">
        <v>1</v>
      </c>
      <c r="I1194">
        <v>1</v>
      </c>
      <c r="J1194" s="108"/>
      <c r="K1194" s="108"/>
    </row>
    <row r="1195" spans="1:11">
      <c r="A1195" s="108" t="s">
        <v>2774</v>
      </c>
      <c r="B1195" s="108" t="s">
        <v>2775</v>
      </c>
      <c r="C1195" s="108" t="s">
        <v>2774</v>
      </c>
      <c r="E1195" s="108"/>
      <c r="G1195">
        <v>5</v>
      </c>
      <c r="H1195">
        <v>1</v>
      </c>
      <c r="I1195">
        <v>1</v>
      </c>
      <c r="J1195" s="108"/>
      <c r="K1195" s="108"/>
    </row>
    <row r="1196" spans="1:11">
      <c r="A1196" s="108" t="s">
        <v>2776</v>
      </c>
      <c r="B1196" s="108" t="s">
        <v>2777</v>
      </c>
      <c r="C1196" s="108" t="s">
        <v>2776</v>
      </c>
      <c r="E1196" s="108"/>
      <c r="G1196">
        <v>7</v>
      </c>
      <c r="H1196">
        <v>1</v>
      </c>
      <c r="I1196">
        <v>1</v>
      </c>
      <c r="J1196" s="108"/>
      <c r="K1196" s="108"/>
    </row>
    <row r="1197" spans="1:11">
      <c r="A1197" s="108" t="s">
        <v>2778</v>
      </c>
      <c r="B1197" s="108" t="s">
        <v>2779</v>
      </c>
      <c r="C1197" s="108" t="s">
        <v>2778</v>
      </c>
      <c r="E1197" s="108"/>
      <c r="G1197">
        <v>54</v>
      </c>
      <c r="H1197">
        <v>1</v>
      </c>
      <c r="I1197">
        <v>1</v>
      </c>
      <c r="J1197" s="108"/>
      <c r="K1197" s="108"/>
    </row>
    <row r="1198" spans="1:11">
      <c r="A1198" s="108" t="s">
        <v>2780</v>
      </c>
      <c r="B1198" s="108" t="s">
        <v>2781</v>
      </c>
      <c r="C1198" s="108" t="s">
        <v>2780</v>
      </c>
      <c r="E1198" s="108"/>
      <c r="G1198">
        <v>12</v>
      </c>
      <c r="H1198">
        <v>1</v>
      </c>
      <c r="I1198">
        <v>1</v>
      </c>
      <c r="J1198" s="108"/>
      <c r="K1198" s="108"/>
    </row>
    <row r="1199" spans="1:11">
      <c r="A1199" s="108" t="s">
        <v>2782</v>
      </c>
      <c r="B1199" s="108" t="s">
        <v>2783</v>
      </c>
      <c r="C1199" s="108" t="s">
        <v>2782</v>
      </c>
      <c r="E1199" s="108"/>
      <c r="G1199">
        <v>1</v>
      </c>
      <c r="H1199">
        <v>1</v>
      </c>
      <c r="I1199">
        <v>1</v>
      </c>
      <c r="J1199" s="108"/>
      <c r="K1199" s="108"/>
    </row>
    <row r="1200" spans="1:11">
      <c r="A1200" s="108" t="s">
        <v>2784</v>
      </c>
      <c r="B1200" s="108" t="s">
        <v>2785</v>
      </c>
      <c r="C1200" s="108" t="s">
        <v>2784</v>
      </c>
      <c r="E1200" s="108"/>
      <c r="G1200">
        <v>2</v>
      </c>
      <c r="H1200">
        <v>1</v>
      </c>
      <c r="I1200">
        <v>1</v>
      </c>
      <c r="J1200" s="108"/>
      <c r="K1200" s="108"/>
    </row>
    <row r="1201" spans="1:11">
      <c r="A1201" s="108" t="s">
        <v>2786</v>
      </c>
      <c r="B1201" s="108" t="s">
        <v>2787</v>
      </c>
      <c r="C1201" s="108" t="s">
        <v>2786</v>
      </c>
      <c r="E1201" s="108"/>
      <c r="G1201">
        <v>1</v>
      </c>
      <c r="H1201">
        <v>1</v>
      </c>
      <c r="I1201">
        <v>1</v>
      </c>
      <c r="J1201" s="108"/>
      <c r="K1201" s="108"/>
    </row>
    <row r="1202" spans="1:11">
      <c r="A1202" s="108" t="s">
        <v>2788</v>
      </c>
      <c r="B1202" s="108" t="s">
        <v>2789</v>
      </c>
      <c r="C1202" s="108" t="s">
        <v>2788</v>
      </c>
      <c r="E1202" s="108"/>
      <c r="G1202">
        <v>8</v>
      </c>
      <c r="H1202">
        <v>1</v>
      </c>
      <c r="I1202">
        <v>1</v>
      </c>
      <c r="J1202" s="108"/>
      <c r="K1202" s="108"/>
    </row>
    <row r="1203" spans="1:11">
      <c r="A1203" s="108" t="s">
        <v>2790</v>
      </c>
      <c r="B1203" s="108" t="s">
        <v>2791</v>
      </c>
      <c r="C1203" s="108" t="s">
        <v>2790</v>
      </c>
      <c r="E1203" s="108"/>
      <c r="G1203">
        <v>5</v>
      </c>
      <c r="H1203">
        <v>1</v>
      </c>
      <c r="I1203">
        <v>1</v>
      </c>
      <c r="J1203" s="108"/>
      <c r="K1203" s="108"/>
    </row>
    <row r="1204" spans="1:11">
      <c r="A1204" s="108" t="s">
        <v>2792</v>
      </c>
      <c r="B1204" s="108" t="s">
        <v>2793</v>
      </c>
      <c r="C1204" s="108" t="s">
        <v>2792</v>
      </c>
      <c r="E1204" s="108"/>
      <c r="G1204">
        <v>5</v>
      </c>
      <c r="H1204">
        <v>1</v>
      </c>
      <c r="I1204">
        <v>1</v>
      </c>
      <c r="J1204" s="108"/>
      <c r="K1204" s="108"/>
    </row>
    <row r="1205" spans="1:11">
      <c r="A1205" s="108" t="s">
        <v>2794</v>
      </c>
      <c r="B1205" s="108" t="s">
        <v>2795</v>
      </c>
      <c r="C1205" s="108" t="s">
        <v>2794</v>
      </c>
      <c r="E1205" s="108"/>
      <c r="G1205">
        <v>6</v>
      </c>
      <c r="H1205">
        <v>1</v>
      </c>
      <c r="I1205">
        <v>1</v>
      </c>
      <c r="J1205" s="108"/>
      <c r="K1205" s="108"/>
    </row>
    <row r="1206" spans="1:11">
      <c r="A1206" s="108" t="s">
        <v>2796</v>
      </c>
      <c r="B1206" s="108" t="s">
        <v>2797</v>
      </c>
      <c r="C1206" s="108" t="s">
        <v>2796</v>
      </c>
      <c r="E1206" s="108"/>
      <c r="G1206">
        <v>2</v>
      </c>
      <c r="H1206">
        <v>1</v>
      </c>
      <c r="I1206">
        <v>1</v>
      </c>
      <c r="J1206" s="108"/>
      <c r="K1206" s="108"/>
    </row>
    <row r="1207" spans="1:11">
      <c r="A1207" s="108" t="s">
        <v>2798</v>
      </c>
      <c r="B1207" s="108" t="s">
        <v>2799</v>
      </c>
      <c r="C1207" s="108" t="s">
        <v>2798</v>
      </c>
      <c r="E1207" s="108"/>
      <c r="G1207">
        <v>7</v>
      </c>
      <c r="H1207">
        <v>1</v>
      </c>
      <c r="I1207">
        <v>1</v>
      </c>
      <c r="J1207" s="108"/>
      <c r="K1207" s="108"/>
    </row>
    <row r="1208" spans="1:11">
      <c r="A1208" s="108" t="s">
        <v>2800</v>
      </c>
      <c r="B1208" s="108" t="s">
        <v>2801</v>
      </c>
      <c r="C1208" s="108" t="s">
        <v>2800</v>
      </c>
      <c r="E1208" s="108"/>
      <c r="G1208">
        <v>0</v>
      </c>
      <c r="H1208">
        <v>1</v>
      </c>
      <c r="I1208">
        <v>1</v>
      </c>
      <c r="J1208" s="108"/>
      <c r="K1208" s="108"/>
    </row>
    <row r="1209" spans="1:11">
      <c r="A1209" s="108" t="s">
        <v>2802</v>
      </c>
      <c r="B1209" s="108" t="s">
        <v>2803</v>
      </c>
      <c r="C1209" s="108" t="s">
        <v>2802</v>
      </c>
      <c r="E1209" s="108"/>
      <c r="G1209">
        <v>1</v>
      </c>
      <c r="H1209">
        <v>1</v>
      </c>
      <c r="I1209">
        <v>1</v>
      </c>
      <c r="J1209" s="108"/>
      <c r="K1209" s="108"/>
    </row>
    <row r="1210" spans="1:11">
      <c r="A1210" s="108" t="s">
        <v>2804</v>
      </c>
      <c r="B1210" s="108" t="s">
        <v>2805</v>
      </c>
      <c r="C1210" s="108" t="s">
        <v>2804</v>
      </c>
      <c r="E1210" s="108"/>
      <c r="G1210">
        <v>1</v>
      </c>
      <c r="H1210">
        <v>1</v>
      </c>
      <c r="I1210">
        <v>1</v>
      </c>
      <c r="J1210" s="108"/>
      <c r="K1210" s="108"/>
    </row>
    <row r="1211" spans="1:11">
      <c r="A1211" s="108" t="s">
        <v>2806</v>
      </c>
      <c r="B1211" s="108" t="s">
        <v>2807</v>
      </c>
      <c r="C1211" s="108" t="s">
        <v>2806</v>
      </c>
      <c r="E1211" s="108"/>
      <c r="G1211">
        <v>2</v>
      </c>
      <c r="H1211">
        <v>1</v>
      </c>
      <c r="I1211">
        <v>1</v>
      </c>
      <c r="J1211" s="108"/>
      <c r="K1211" s="108"/>
    </row>
    <row r="1212" spans="1:11">
      <c r="A1212" s="108" t="s">
        <v>2808</v>
      </c>
      <c r="B1212" s="108" t="s">
        <v>2809</v>
      </c>
      <c r="C1212" s="108" t="s">
        <v>2808</v>
      </c>
      <c r="E1212" s="108"/>
      <c r="G1212">
        <v>2</v>
      </c>
      <c r="H1212">
        <v>1</v>
      </c>
      <c r="I1212">
        <v>1</v>
      </c>
      <c r="J1212" s="108"/>
      <c r="K1212" s="108"/>
    </row>
    <row r="1213" spans="1:11">
      <c r="A1213" s="108" t="s">
        <v>2810</v>
      </c>
      <c r="B1213" s="108" t="s">
        <v>2811</v>
      </c>
      <c r="C1213" s="108" t="s">
        <v>2810</v>
      </c>
      <c r="E1213" s="108"/>
      <c r="G1213">
        <v>2</v>
      </c>
      <c r="H1213">
        <v>1</v>
      </c>
      <c r="I1213">
        <v>1</v>
      </c>
      <c r="J1213" s="108"/>
      <c r="K1213" s="108"/>
    </row>
    <row r="1214" spans="1:11">
      <c r="A1214" s="108" t="s">
        <v>2812</v>
      </c>
      <c r="B1214" s="108" t="s">
        <v>2813</v>
      </c>
      <c r="C1214" s="108" t="s">
        <v>2812</v>
      </c>
      <c r="E1214" s="108"/>
      <c r="G1214">
        <v>16</v>
      </c>
      <c r="H1214">
        <v>1</v>
      </c>
      <c r="I1214">
        <v>1</v>
      </c>
      <c r="J1214" s="108"/>
      <c r="K1214" s="108"/>
    </row>
    <row r="1215" spans="1:11">
      <c r="A1215" s="108" t="s">
        <v>2814</v>
      </c>
      <c r="B1215" s="108" t="s">
        <v>2815</v>
      </c>
      <c r="C1215" s="108" t="s">
        <v>2814</v>
      </c>
      <c r="E1215" s="108"/>
      <c r="G1215">
        <v>16</v>
      </c>
      <c r="H1215">
        <v>1</v>
      </c>
      <c r="I1215">
        <v>1</v>
      </c>
      <c r="J1215" s="108"/>
      <c r="K1215" s="108"/>
    </row>
    <row r="1216" spans="1:11">
      <c r="A1216" s="108" t="s">
        <v>2816</v>
      </c>
      <c r="B1216" s="108" t="s">
        <v>2817</v>
      </c>
      <c r="C1216" s="108" t="s">
        <v>2816</v>
      </c>
      <c r="E1216" s="108"/>
      <c r="G1216">
        <v>2</v>
      </c>
      <c r="H1216">
        <v>1</v>
      </c>
      <c r="I1216">
        <v>1</v>
      </c>
      <c r="J1216" s="108"/>
      <c r="K1216" s="108"/>
    </row>
    <row r="1217" spans="1:11">
      <c r="A1217" s="108" t="s">
        <v>2818</v>
      </c>
      <c r="B1217" s="108" t="s">
        <v>2819</v>
      </c>
      <c r="C1217" s="108" t="s">
        <v>2818</v>
      </c>
      <c r="E1217" s="108"/>
      <c r="G1217">
        <v>1</v>
      </c>
      <c r="H1217">
        <v>1</v>
      </c>
      <c r="I1217">
        <v>1</v>
      </c>
      <c r="J1217" s="108"/>
      <c r="K1217" s="108"/>
    </row>
    <row r="1218" spans="1:11">
      <c r="A1218" s="108" t="s">
        <v>2820</v>
      </c>
      <c r="B1218" s="108" t="s">
        <v>2821</v>
      </c>
      <c r="C1218" s="108" t="s">
        <v>2820</v>
      </c>
      <c r="E1218" s="108"/>
      <c r="G1218">
        <v>3</v>
      </c>
      <c r="H1218">
        <v>1</v>
      </c>
      <c r="I1218">
        <v>1</v>
      </c>
      <c r="J1218" s="108"/>
      <c r="K1218" s="108"/>
    </row>
    <row r="1219" spans="1:11">
      <c r="A1219" s="108" t="s">
        <v>2822</v>
      </c>
      <c r="B1219" s="108" t="s">
        <v>2823</v>
      </c>
      <c r="C1219" s="108" t="s">
        <v>2822</v>
      </c>
      <c r="E1219" s="108"/>
      <c r="G1219">
        <v>7</v>
      </c>
      <c r="H1219">
        <v>1</v>
      </c>
      <c r="I1219">
        <v>1</v>
      </c>
      <c r="J1219" s="108"/>
      <c r="K1219" s="108"/>
    </row>
    <row r="1220" spans="1:11">
      <c r="A1220" s="108" t="s">
        <v>2824</v>
      </c>
      <c r="B1220" s="108" t="s">
        <v>2825</v>
      </c>
      <c r="C1220" s="108" t="s">
        <v>2824</v>
      </c>
      <c r="E1220" s="108"/>
      <c r="G1220">
        <v>15</v>
      </c>
      <c r="H1220">
        <v>1</v>
      </c>
      <c r="I1220">
        <v>1</v>
      </c>
      <c r="J1220" s="108"/>
      <c r="K1220" s="108"/>
    </row>
    <row r="1221" spans="1:11">
      <c r="A1221" s="108" t="s">
        <v>2826</v>
      </c>
      <c r="B1221" s="108" t="s">
        <v>2827</v>
      </c>
      <c r="C1221" s="108" t="s">
        <v>2826</v>
      </c>
      <c r="E1221" s="108"/>
      <c r="G1221">
        <v>0</v>
      </c>
      <c r="H1221">
        <v>1</v>
      </c>
      <c r="I1221">
        <v>1</v>
      </c>
      <c r="J1221" s="108" t="s">
        <v>373</v>
      </c>
      <c r="K1221" s="108"/>
    </row>
    <row r="1222" spans="1:11">
      <c r="A1222" s="108" t="s">
        <v>2828</v>
      </c>
      <c r="B1222" s="108" t="s">
        <v>2828</v>
      </c>
      <c r="C1222" s="108" t="s">
        <v>2828</v>
      </c>
      <c r="E1222" s="108"/>
      <c r="G1222">
        <v>19</v>
      </c>
      <c r="H1222">
        <v>1</v>
      </c>
      <c r="I1222">
        <v>1</v>
      </c>
      <c r="J1222" s="108"/>
      <c r="K1222" s="108"/>
    </row>
    <row r="1223" spans="1:11">
      <c r="A1223" s="108" t="s">
        <v>2829</v>
      </c>
      <c r="B1223" s="108" t="s">
        <v>2830</v>
      </c>
      <c r="C1223" s="108" t="s">
        <v>2829</v>
      </c>
      <c r="E1223" s="108"/>
      <c r="G1223">
        <v>5</v>
      </c>
      <c r="H1223">
        <v>1</v>
      </c>
      <c r="I1223">
        <v>1</v>
      </c>
      <c r="J1223" s="108"/>
      <c r="K1223" s="108"/>
    </row>
    <row r="1224" spans="1:11">
      <c r="A1224" s="108" t="s">
        <v>2831</v>
      </c>
      <c r="B1224" s="108" t="s">
        <v>2832</v>
      </c>
      <c r="C1224" s="108" t="s">
        <v>2831</v>
      </c>
      <c r="E1224" s="108"/>
      <c r="G1224">
        <v>1</v>
      </c>
      <c r="H1224">
        <v>1</v>
      </c>
      <c r="I1224">
        <v>1</v>
      </c>
      <c r="J1224" s="108"/>
      <c r="K1224" s="108"/>
    </row>
    <row r="1225" spans="1:11">
      <c r="A1225" s="108" t="s">
        <v>2833</v>
      </c>
      <c r="B1225" s="108" t="s">
        <v>2834</v>
      </c>
      <c r="C1225" s="108" t="s">
        <v>2833</v>
      </c>
      <c r="E1225" s="108"/>
      <c r="G1225">
        <v>2</v>
      </c>
      <c r="H1225">
        <v>1</v>
      </c>
      <c r="I1225">
        <v>1</v>
      </c>
      <c r="J1225" s="108"/>
      <c r="K1225" s="108"/>
    </row>
    <row r="1226" spans="1:11">
      <c r="A1226" s="108" t="s">
        <v>2835</v>
      </c>
      <c r="B1226" s="108" t="s">
        <v>2836</v>
      </c>
      <c r="C1226" s="108" t="s">
        <v>2835</v>
      </c>
      <c r="E1226" s="108"/>
      <c r="G1226">
        <v>27</v>
      </c>
      <c r="H1226">
        <v>1</v>
      </c>
      <c r="I1226">
        <v>1</v>
      </c>
      <c r="J1226" s="108"/>
      <c r="K1226" s="108"/>
    </row>
    <row r="1227" spans="1:11">
      <c r="A1227" s="108" t="s">
        <v>2837</v>
      </c>
      <c r="B1227" s="108" t="s">
        <v>2838</v>
      </c>
      <c r="C1227" s="108" t="s">
        <v>2837</v>
      </c>
      <c r="E1227" s="108"/>
      <c r="G1227">
        <v>2</v>
      </c>
      <c r="H1227">
        <v>1</v>
      </c>
      <c r="I1227">
        <v>1</v>
      </c>
      <c r="J1227" s="108"/>
      <c r="K1227" s="108"/>
    </row>
    <row r="1228" spans="1:11">
      <c r="A1228" s="108" t="s">
        <v>2839</v>
      </c>
      <c r="B1228" s="108" t="s">
        <v>2840</v>
      </c>
      <c r="C1228" s="108" t="s">
        <v>2839</v>
      </c>
      <c r="E1228" s="108"/>
      <c r="G1228">
        <v>1</v>
      </c>
      <c r="H1228">
        <v>1</v>
      </c>
      <c r="I1228">
        <v>1</v>
      </c>
      <c r="J1228" s="108"/>
      <c r="K1228" s="108"/>
    </row>
    <row r="1229" spans="1:11">
      <c r="A1229" s="108" t="s">
        <v>2841</v>
      </c>
      <c r="B1229" s="108" t="s">
        <v>2842</v>
      </c>
      <c r="C1229" s="108" t="s">
        <v>2841</v>
      </c>
      <c r="E1229" s="108"/>
      <c r="G1229">
        <v>0</v>
      </c>
      <c r="H1229">
        <v>1</v>
      </c>
      <c r="I1229">
        <v>1</v>
      </c>
      <c r="J1229" s="108"/>
      <c r="K1229" s="108"/>
    </row>
    <row r="1230" spans="1:11">
      <c r="A1230" s="108" t="s">
        <v>2843</v>
      </c>
      <c r="B1230" s="108" t="s">
        <v>2844</v>
      </c>
      <c r="C1230" s="108" t="s">
        <v>2843</v>
      </c>
      <c r="E1230" s="108"/>
      <c r="G1230">
        <v>6</v>
      </c>
      <c r="H1230">
        <v>1</v>
      </c>
      <c r="I1230">
        <v>1</v>
      </c>
      <c r="J1230" s="108"/>
      <c r="K1230" s="108"/>
    </row>
    <row r="1231" spans="1:11">
      <c r="A1231" s="108" t="s">
        <v>2845</v>
      </c>
      <c r="B1231" s="108" t="s">
        <v>2846</v>
      </c>
      <c r="C1231" s="108" t="s">
        <v>2845</v>
      </c>
      <c r="E1231" s="108"/>
      <c r="G1231">
        <v>2</v>
      </c>
      <c r="H1231">
        <v>1</v>
      </c>
      <c r="I1231">
        <v>1</v>
      </c>
      <c r="J1231" s="108"/>
      <c r="K1231" s="108"/>
    </row>
    <row r="1232" spans="1:11">
      <c r="A1232" s="108" t="s">
        <v>2847</v>
      </c>
      <c r="B1232" s="108" t="s">
        <v>2848</v>
      </c>
      <c r="C1232" s="108" t="s">
        <v>2847</v>
      </c>
      <c r="E1232" s="108"/>
      <c r="G1232">
        <v>27</v>
      </c>
      <c r="H1232">
        <v>1</v>
      </c>
      <c r="I1232">
        <v>1</v>
      </c>
      <c r="J1232" s="108"/>
      <c r="K1232" s="108"/>
    </row>
    <row r="1233" spans="1:11">
      <c r="A1233" s="108" t="s">
        <v>2849</v>
      </c>
      <c r="B1233" s="108" t="s">
        <v>2850</v>
      </c>
      <c r="C1233" s="108" t="s">
        <v>2849</v>
      </c>
      <c r="E1233" s="108"/>
      <c r="G1233">
        <v>7</v>
      </c>
      <c r="H1233">
        <v>1</v>
      </c>
      <c r="I1233">
        <v>1</v>
      </c>
      <c r="J1233" s="108"/>
      <c r="K1233" s="108"/>
    </row>
    <row r="1234" spans="1:11">
      <c r="A1234" s="108" t="s">
        <v>2851</v>
      </c>
      <c r="B1234" s="108" t="s">
        <v>2852</v>
      </c>
      <c r="C1234" s="108" t="s">
        <v>2851</v>
      </c>
      <c r="E1234" s="108"/>
      <c r="G1234">
        <v>2</v>
      </c>
      <c r="H1234">
        <v>1</v>
      </c>
      <c r="I1234">
        <v>1</v>
      </c>
      <c r="J1234" s="108"/>
      <c r="K1234" s="108"/>
    </row>
    <row r="1235" spans="1:11">
      <c r="A1235" s="108" t="s">
        <v>2853</v>
      </c>
      <c r="B1235" s="108" t="s">
        <v>2854</v>
      </c>
      <c r="C1235" s="108" t="s">
        <v>2853</v>
      </c>
      <c r="E1235" s="108"/>
      <c r="G1235">
        <v>2</v>
      </c>
      <c r="H1235">
        <v>1</v>
      </c>
      <c r="I1235">
        <v>1</v>
      </c>
      <c r="J1235" s="108"/>
      <c r="K1235" s="108"/>
    </row>
    <row r="1236" spans="1:11">
      <c r="A1236" s="108" t="s">
        <v>2855</v>
      </c>
      <c r="B1236" s="108" t="s">
        <v>2856</v>
      </c>
      <c r="C1236" s="108" t="s">
        <v>2855</v>
      </c>
      <c r="E1236" s="108"/>
      <c r="G1236">
        <v>31</v>
      </c>
      <c r="H1236">
        <v>1</v>
      </c>
      <c r="I1236">
        <v>1</v>
      </c>
      <c r="J1236" s="108"/>
      <c r="K1236" s="108"/>
    </row>
    <row r="1237" spans="1:11">
      <c r="A1237" s="108" t="s">
        <v>2857</v>
      </c>
      <c r="B1237" s="108" t="s">
        <v>2858</v>
      </c>
      <c r="C1237" s="108" t="s">
        <v>2857</v>
      </c>
      <c r="E1237" s="108"/>
      <c r="G1237">
        <v>8</v>
      </c>
      <c r="H1237">
        <v>1</v>
      </c>
      <c r="I1237">
        <v>1</v>
      </c>
      <c r="J1237" s="108"/>
      <c r="K1237" s="108"/>
    </row>
    <row r="1238" spans="1:11">
      <c r="A1238" s="108" t="s">
        <v>2859</v>
      </c>
      <c r="B1238" s="108" t="s">
        <v>2860</v>
      </c>
      <c r="C1238" s="108" t="s">
        <v>2859</v>
      </c>
      <c r="E1238" s="108"/>
      <c r="G1238">
        <v>7</v>
      </c>
      <c r="H1238">
        <v>1</v>
      </c>
      <c r="I1238">
        <v>1</v>
      </c>
      <c r="J1238" s="108"/>
      <c r="K1238" s="108"/>
    </row>
    <row r="1239" spans="1:11">
      <c r="A1239" s="108" t="s">
        <v>2861</v>
      </c>
      <c r="B1239" s="108" t="s">
        <v>2862</v>
      </c>
      <c r="C1239" s="108" t="s">
        <v>2861</v>
      </c>
      <c r="E1239" s="108"/>
      <c r="G1239">
        <v>1</v>
      </c>
      <c r="H1239">
        <v>1</v>
      </c>
      <c r="I1239">
        <v>1</v>
      </c>
      <c r="J1239" s="108"/>
      <c r="K1239" s="108"/>
    </row>
    <row r="1240" spans="1:11">
      <c r="A1240" s="108" t="s">
        <v>2863</v>
      </c>
      <c r="B1240" s="108" t="s">
        <v>2864</v>
      </c>
      <c r="C1240" s="108" t="s">
        <v>2863</v>
      </c>
      <c r="E1240" s="108"/>
      <c r="G1240">
        <v>28</v>
      </c>
      <c r="H1240">
        <v>1</v>
      </c>
      <c r="I1240">
        <v>1</v>
      </c>
      <c r="J1240" s="108"/>
      <c r="K1240" s="108"/>
    </row>
    <row r="1241" spans="1:11">
      <c r="A1241" s="108" t="s">
        <v>2865</v>
      </c>
      <c r="B1241" s="108" t="s">
        <v>2866</v>
      </c>
      <c r="C1241" s="108" t="s">
        <v>2865</v>
      </c>
      <c r="E1241" s="108"/>
      <c r="G1241">
        <v>2</v>
      </c>
      <c r="H1241">
        <v>1</v>
      </c>
      <c r="I1241">
        <v>1</v>
      </c>
      <c r="J1241" s="108"/>
      <c r="K1241" s="108"/>
    </row>
    <row r="1242" spans="1:11">
      <c r="A1242" s="108" t="s">
        <v>2867</v>
      </c>
      <c r="B1242" s="108" t="s">
        <v>2868</v>
      </c>
      <c r="C1242" s="108" t="s">
        <v>2867</v>
      </c>
      <c r="E1242" s="108"/>
      <c r="G1242">
        <v>125</v>
      </c>
      <c r="H1242">
        <v>1</v>
      </c>
      <c r="I1242">
        <v>1</v>
      </c>
      <c r="J1242" s="108"/>
      <c r="K1242" s="108"/>
    </row>
    <row r="1243" spans="1:11">
      <c r="A1243" s="108" t="s">
        <v>2869</v>
      </c>
      <c r="B1243" s="108" t="s">
        <v>2870</v>
      </c>
      <c r="C1243" s="108" t="s">
        <v>2869</v>
      </c>
      <c r="E1243" s="108"/>
      <c r="G1243">
        <v>1</v>
      </c>
      <c r="H1243">
        <v>1</v>
      </c>
      <c r="I1243">
        <v>1</v>
      </c>
      <c r="J1243" s="108"/>
      <c r="K1243" s="108"/>
    </row>
    <row r="1244" spans="1:11">
      <c r="A1244" s="108" t="s">
        <v>2871</v>
      </c>
      <c r="B1244" s="108" t="s">
        <v>2872</v>
      </c>
      <c r="C1244" s="108" t="s">
        <v>2871</v>
      </c>
      <c r="E1244" s="108"/>
      <c r="G1244">
        <v>2</v>
      </c>
      <c r="H1244">
        <v>1</v>
      </c>
      <c r="I1244">
        <v>1</v>
      </c>
      <c r="J1244" s="108"/>
      <c r="K1244" s="108"/>
    </row>
    <row r="1245" spans="1:11">
      <c r="A1245" s="108" t="s">
        <v>2873</v>
      </c>
      <c r="B1245" s="108" t="s">
        <v>2874</v>
      </c>
      <c r="C1245" s="108" t="s">
        <v>2873</v>
      </c>
      <c r="E1245" s="108"/>
      <c r="G1245">
        <v>23</v>
      </c>
      <c r="H1245">
        <v>1</v>
      </c>
      <c r="I1245">
        <v>1</v>
      </c>
      <c r="J1245" s="108"/>
      <c r="K1245" s="108"/>
    </row>
    <row r="1246" spans="1:11">
      <c r="A1246" s="108" t="s">
        <v>2875</v>
      </c>
      <c r="B1246" s="108" t="s">
        <v>2876</v>
      </c>
      <c r="C1246" s="108" t="s">
        <v>2875</v>
      </c>
      <c r="E1246" s="108"/>
      <c r="G1246">
        <v>4</v>
      </c>
      <c r="H1246">
        <v>1</v>
      </c>
      <c r="I1246">
        <v>1</v>
      </c>
      <c r="J1246" s="108"/>
      <c r="K1246" s="108"/>
    </row>
    <row r="1247" spans="1:11">
      <c r="A1247" s="108" t="s">
        <v>2877</v>
      </c>
      <c r="B1247" s="108" t="s">
        <v>2878</v>
      </c>
      <c r="C1247" s="108" t="s">
        <v>2877</v>
      </c>
      <c r="E1247" s="108"/>
      <c r="G1247">
        <v>2</v>
      </c>
      <c r="H1247">
        <v>1</v>
      </c>
      <c r="I1247">
        <v>1</v>
      </c>
      <c r="J1247" s="108"/>
      <c r="K1247" s="108"/>
    </row>
    <row r="1248" spans="1:11">
      <c r="A1248" s="108" t="s">
        <v>2879</v>
      </c>
      <c r="B1248" s="108" t="s">
        <v>2880</v>
      </c>
      <c r="C1248" s="108" t="s">
        <v>2879</v>
      </c>
      <c r="E1248" s="108"/>
      <c r="G1248">
        <v>113</v>
      </c>
      <c r="H1248">
        <v>1</v>
      </c>
      <c r="I1248">
        <v>1</v>
      </c>
      <c r="J1248" s="108"/>
      <c r="K1248" s="108"/>
    </row>
    <row r="1249" spans="1:11">
      <c r="A1249" s="108" t="s">
        <v>2881</v>
      </c>
      <c r="B1249" s="108" t="s">
        <v>2882</v>
      </c>
      <c r="C1249" s="108" t="s">
        <v>2881</v>
      </c>
      <c r="E1249" s="108"/>
      <c r="G1249">
        <v>2</v>
      </c>
      <c r="H1249">
        <v>1</v>
      </c>
      <c r="I1249">
        <v>1</v>
      </c>
      <c r="J1249" s="108"/>
      <c r="K1249" s="108"/>
    </row>
    <row r="1250" spans="1:11">
      <c r="A1250" s="108" t="s">
        <v>2883</v>
      </c>
      <c r="B1250" s="108" t="s">
        <v>2884</v>
      </c>
      <c r="C1250" s="108" t="s">
        <v>2883</v>
      </c>
      <c r="E1250" s="108"/>
      <c r="G1250">
        <v>46</v>
      </c>
      <c r="H1250">
        <v>1</v>
      </c>
      <c r="I1250">
        <v>1</v>
      </c>
      <c r="J1250" s="108"/>
      <c r="K1250" s="108"/>
    </row>
    <row r="1251" spans="1:11">
      <c r="A1251" s="108" t="s">
        <v>2885</v>
      </c>
      <c r="B1251" s="108" t="s">
        <v>2886</v>
      </c>
      <c r="C1251" s="108" t="s">
        <v>2885</v>
      </c>
      <c r="E1251" s="108"/>
      <c r="G1251">
        <v>54</v>
      </c>
      <c r="H1251">
        <v>1</v>
      </c>
      <c r="I1251">
        <v>1</v>
      </c>
      <c r="J1251" s="108"/>
      <c r="K1251" s="108"/>
    </row>
    <row r="1252" spans="1:11">
      <c r="A1252" s="108" t="s">
        <v>2887</v>
      </c>
      <c r="B1252" s="108" t="s">
        <v>2888</v>
      </c>
      <c r="C1252" s="108" t="s">
        <v>2887</v>
      </c>
      <c r="E1252" s="108"/>
      <c r="G1252">
        <v>57</v>
      </c>
      <c r="H1252">
        <v>1</v>
      </c>
      <c r="I1252">
        <v>1</v>
      </c>
      <c r="J1252" s="108"/>
      <c r="K1252" s="108"/>
    </row>
    <row r="1253" spans="1:11">
      <c r="A1253" s="108" t="s">
        <v>2889</v>
      </c>
      <c r="B1253" s="108" t="s">
        <v>2890</v>
      </c>
      <c r="C1253" s="108" t="s">
        <v>2889</v>
      </c>
      <c r="E1253" s="108"/>
      <c r="G1253">
        <v>57</v>
      </c>
      <c r="H1253">
        <v>1</v>
      </c>
      <c r="I1253">
        <v>1</v>
      </c>
      <c r="J1253" s="108"/>
      <c r="K1253" s="108"/>
    </row>
    <row r="1254" spans="1:11">
      <c r="A1254" s="108" t="s">
        <v>2891</v>
      </c>
      <c r="B1254" s="108" t="s">
        <v>2892</v>
      </c>
      <c r="C1254" s="108" t="s">
        <v>2891</v>
      </c>
      <c r="E1254" s="108"/>
      <c r="G1254">
        <v>1</v>
      </c>
      <c r="H1254">
        <v>1</v>
      </c>
      <c r="I1254">
        <v>1</v>
      </c>
      <c r="J1254" s="108"/>
      <c r="K1254" s="108"/>
    </row>
    <row r="1255" spans="1:11">
      <c r="A1255" s="108" t="s">
        <v>2893</v>
      </c>
      <c r="B1255" s="108" t="s">
        <v>2894</v>
      </c>
      <c r="C1255" s="108" t="s">
        <v>2893</v>
      </c>
      <c r="E1255" s="108"/>
      <c r="G1255">
        <v>7</v>
      </c>
      <c r="H1255">
        <v>1</v>
      </c>
      <c r="I1255">
        <v>1</v>
      </c>
      <c r="J1255" s="108"/>
      <c r="K1255" s="108"/>
    </row>
    <row r="1256" spans="1:11">
      <c r="A1256" s="108" t="s">
        <v>2895</v>
      </c>
      <c r="B1256" s="108" t="s">
        <v>2896</v>
      </c>
      <c r="C1256" s="108" t="s">
        <v>2895</v>
      </c>
      <c r="E1256" s="108"/>
      <c r="G1256">
        <v>63</v>
      </c>
      <c r="H1256">
        <v>1</v>
      </c>
      <c r="I1256">
        <v>1</v>
      </c>
      <c r="J1256" s="108"/>
      <c r="K1256" s="108"/>
    </row>
    <row r="1257" spans="1:11">
      <c r="A1257" s="108" t="s">
        <v>2897</v>
      </c>
      <c r="B1257" s="108" t="s">
        <v>2898</v>
      </c>
      <c r="C1257" s="108" t="s">
        <v>2897</v>
      </c>
      <c r="E1257" s="108"/>
      <c r="G1257">
        <v>2</v>
      </c>
      <c r="H1257">
        <v>1</v>
      </c>
      <c r="I1257">
        <v>1</v>
      </c>
      <c r="J1257" s="108"/>
      <c r="K1257" s="108"/>
    </row>
    <row r="1258" spans="1:11">
      <c r="A1258" s="108" t="s">
        <v>2899</v>
      </c>
      <c r="B1258" s="108" t="s">
        <v>2900</v>
      </c>
      <c r="C1258" s="108" t="s">
        <v>2899</v>
      </c>
      <c r="E1258" s="108"/>
      <c r="G1258">
        <v>4</v>
      </c>
      <c r="H1258">
        <v>1</v>
      </c>
      <c r="I1258">
        <v>1</v>
      </c>
      <c r="J1258" s="108"/>
      <c r="K1258" s="108"/>
    </row>
    <row r="1259" spans="1:11">
      <c r="A1259" s="108" t="s">
        <v>2901</v>
      </c>
      <c r="B1259" s="108" t="s">
        <v>2902</v>
      </c>
      <c r="C1259" s="108" t="s">
        <v>2901</v>
      </c>
      <c r="E1259" s="108"/>
      <c r="G1259">
        <v>20</v>
      </c>
      <c r="H1259">
        <v>1</v>
      </c>
      <c r="I1259">
        <v>1</v>
      </c>
      <c r="J1259" s="108"/>
      <c r="K1259" s="108"/>
    </row>
    <row r="1260" spans="1:11">
      <c r="A1260" s="108" t="s">
        <v>2903</v>
      </c>
      <c r="B1260" s="108" t="s">
        <v>2904</v>
      </c>
      <c r="C1260" s="108" t="s">
        <v>2903</v>
      </c>
      <c r="E1260" s="108"/>
      <c r="G1260">
        <v>3</v>
      </c>
      <c r="H1260">
        <v>1</v>
      </c>
      <c r="I1260">
        <v>1</v>
      </c>
      <c r="J1260" s="108"/>
      <c r="K1260" s="108"/>
    </row>
    <row r="1261" spans="1:11">
      <c r="A1261" s="108" t="s">
        <v>2905</v>
      </c>
      <c r="B1261" s="108" t="s">
        <v>2906</v>
      </c>
      <c r="C1261" s="108" t="s">
        <v>2905</v>
      </c>
      <c r="E1261" s="108"/>
      <c r="G1261">
        <v>2</v>
      </c>
      <c r="H1261">
        <v>1</v>
      </c>
      <c r="I1261">
        <v>1</v>
      </c>
      <c r="J1261" s="108"/>
      <c r="K1261" s="108"/>
    </row>
    <row r="1262" spans="1:11">
      <c r="A1262" s="108" t="s">
        <v>2907</v>
      </c>
      <c r="B1262" s="108" t="s">
        <v>2908</v>
      </c>
      <c r="C1262" s="108" t="s">
        <v>2907</v>
      </c>
      <c r="E1262" s="108"/>
      <c r="G1262">
        <v>3</v>
      </c>
      <c r="H1262">
        <v>1</v>
      </c>
      <c r="I1262">
        <v>1</v>
      </c>
      <c r="J1262" s="108"/>
      <c r="K1262" s="108"/>
    </row>
    <row r="1263" spans="1:11">
      <c r="A1263" s="108" t="s">
        <v>2909</v>
      </c>
      <c r="B1263" s="108" t="s">
        <v>2910</v>
      </c>
      <c r="C1263" s="108" t="s">
        <v>2909</v>
      </c>
      <c r="E1263" s="108"/>
      <c r="G1263">
        <v>8</v>
      </c>
      <c r="H1263">
        <v>1</v>
      </c>
      <c r="I1263">
        <v>1</v>
      </c>
      <c r="J1263" s="108"/>
      <c r="K1263" s="108"/>
    </row>
    <row r="1264" spans="1:11">
      <c r="A1264" s="108" t="s">
        <v>2911</v>
      </c>
      <c r="B1264" s="108" t="s">
        <v>2912</v>
      </c>
      <c r="C1264" s="108" t="s">
        <v>2911</v>
      </c>
      <c r="E1264" s="108"/>
      <c r="G1264">
        <v>11</v>
      </c>
      <c r="H1264">
        <v>1</v>
      </c>
      <c r="I1264">
        <v>1</v>
      </c>
      <c r="J1264" s="108"/>
      <c r="K1264" s="108"/>
    </row>
    <row r="1265" spans="1:11">
      <c r="A1265" s="108" t="s">
        <v>2913</v>
      </c>
      <c r="B1265" s="108" t="s">
        <v>2914</v>
      </c>
      <c r="C1265" s="108" t="s">
        <v>2913</v>
      </c>
      <c r="E1265" s="108"/>
      <c r="G1265">
        <v>14</v>
      </c>
      <c r="H1265">
        <v>1</v>
      </c>
      <c r="I1265">
        <v>1</v>
      </c>
      <c r="J1265" s="108"/>
      <c r="K1265" s="108"/>
    </row>
    <row r="1266" spans="1:11">
      <c r="A1266" s="108" t="s">
        <v>2915</v>
      </c>
      <c r="B1266" s="108" t="s">
        <v>2916</v>
      </c>
      <c r="C1266" s="108" t="s">
        <v>2915</v>
      </c>
      <c r="E1266" s="108"/>
      <c r="G1266">
        <v>8</v>
      </c>
      <c r="H1266">
        <v>1</v>
      </c>
      <c r="I1266">
        <v>1</v>
      </c>
      <c r="J1266" s="108"/>
      <c r="K1266" s="108"/>
    </row>
    <row r="1267" spans="1:11">
      <c r="A1267" s="108" t="s">
        <v>2917</v>
      </c>
      <c r="B1267" s="108" t="s">
        <v>2918</v>
      </c>
      <c r="C1267" s="108" t="s">
        <v>2917</v>
      </c>
      <c r="E1267" s="108"/>
      <c r="G1267">
        <v>8</v>
      </c>
      <c r="H1267">
        <v>1</v>
      </c>
      <c r="I1267">
        <v>1</v>
      </c>
      <c r="J1267" s="108"/>
      <c r="K1267" s="108"/>
    </row>
    <row r="1268" spans="1:11">
      <c r="A1268" s="108" t="s">
        <v>2919</v>
      </c>
      <c r="B1268" s="108" t="s">
        <v>2920</v>
      </c>
      <c r="C1268" s="108" t="s">
        <v>2919</v>
      </c>
      <c r="E1268" s="108"/>
      <c r="G1268">
        <v>1</v>
      </c>
      <c r="H1268">
        <v>1</v>
      </c>
      <c r="I1268">
        <v>1</v>
      </c>
      <c r="J1268" s="108"/>
      <c r="K1268" s="108"/>
    </row>
    <row r="1269" spans="1:11">
      <c r="A1269" s="108" t="s">
        <v>2921</v>
      </c>
      <c r="B1269" s="108" t="s">
        <v>2922</v>
      </c>
      <c r="C1269" s="108" t="s">
        <v>2921</v>
      </c>
      <c r="E1269" s="108"/>
      <c r="G1269">
        <v>6</v>
      </c>
      <c r="H1269">
        <v>1</v>
      </c>
      <c r="I1269">
        <v>1</v>
      </c>
      <c r="J1269" s="108"/>
      <c r="K1269" s="108"/>
    </row>
    <row r="1270" spans="1:11">
      <c r="A1270" s="108" t="s">
        <v>2923</v>
      </c>
      <c r="B1270" s="108" t="s">
        <v>2924</v>
      </c>
      <c r="C1270" s="108" t="s">
        <v>2923</v>
      </c>
      <c r="E1270" s="108"/>
      <c r="G1270">
        <v>1</v>
      </c>
      <c r="H1270">
        <v>1</v>
      </c>
      <c r="I1270">
        <v>1</v>
      </c>
      <c r="J1270" s="108"/>
      <c r="K1270" s="108"/>
    </row>
    <row r="1271" spans="1:11">
      <c r="A1271" s="108" t="s">
        <v>2925</v>
      </c>
      <c r="B1271" s="108" t="s">
        <v>2926</v>
      </c>
      <c r="C1271" s="108" t="s">
        <v>2925</v>
      </c>
      <c r="E1271" s="108"/>
      <c r="G1271">
        <v>1</v>
      </c>
      <c r="H1271">
        <v>1</v>
      </c>
      <c r="I1271">
        <v>1</v>
      </c>
      <c r="J1271" s="108"/>
      <c r="K1271" s="108"/>
    </row>
    <row r="1272" spans="1:11">
      <c r="A1272" s="108" t="s">
        <v>2927</v>
      </c>
      <c r="B1272" s="108" t="s">
        <v>2928</v>
      </c>
      <c r="C1272" s="108" t="s">
        <v>2927</v>
      </c>
      <c r="E1272" s="108"/>
      <c r="G1272">
        <v>0</v>
      </c>
      <c r="H1272">
        <v>1</v>
      </c>
      <c r="I1272">
        <v>1</v>
      </c>
      <c r="J1272" s="108"/>
      <c r="K1272" s="108"/>
    </row>
    <row r="1273" spans="1:11">
      <c r="A1273" s="108" t="s">
        <v>2929</v>
      </c>
      <c r="B1273" s="108" t="s">
        <v>2930</v>
      </c>
      <c r="C1273" s="108" t="s">
        <v>2929</v>
      </c>
      <c r="E1273" s="108"/>
      <c r="G1273">
        <v>2</v>
      </c>
      <c r="H1273">
        <v>1</v>
      </c>
      <c r="I1273">
        <v>1</v>
      </c>
      <c r="J1273" s="108"/>
      <c r="K1273" s="108"/>
    </row>
    <row r="1274" spans="1:11">
      <c r="A1274" s="108" t="s">
        <v>2931</v>
      </c>
      <c r="B1274" s="108" t="s">
        <v>2932</v>
      </c>
      <c r="C1274" s="108" t="s">
        <v>2931</v>
      </c>
      <c r="E1274" s="108"/>
      <c r="G1274">
        <v>2</v>
      </c>
      <c r="H1274">
        <v>1</v>
      </c>
      <c r="I1274">
        <v>1</v>
      </c>
      <c r="J1274" s="108"/>
      <c r="K1274" s="108"/>
    </row>
    <row r="1275" spans="1:11">
      <c r="A1275" s="108" t="s">
        <v>2933</v>
      </c>
      <c r="B1275" s="108" t="s">
        <v>2934</v>
      </c>
      <c r="C1275" s="108" t="s">
        <v>2933</v>
      </c>
      <c r="E1275" s="108"/>
      <c r="G1275">
        <v>2</v>
      </c>
      <c r="H1275">
        <v>1</v>
      </c>
      <c r="I1275">
        <v>1</v>
      </c>
      <c r="J1275" s="108"/>
      <c r="K1275" s="108"/>
    </row>
    <row r="1276" spans="1:11">
      <c r="A1276" s="108" t="s">
        <v>2935</v>
      </c>
      <c r="B1276" s="108" t="s">
        <v>2936</v>
      </c>
      <c r="C1276" s="108" t="s">
        <v>2935</v>
      </c>
      <c r="E1276" s="108"/>
      <c r="G1276">
        <v>6</v>
      </c>
      <c r="H1276">
        <v>1</v>
      </c>
      <c r="I1276">
        <v>1</v>
      </c>
      <c r="J1276" s="108"/>
      <c r="K1276" s="108"/>
    </row>
    <row r="1277" spans="1:11">
      <c r="A1277" s="108" t="s">
        <v>2937</v>
      </c>
      <c r="B1277" s="108" t="s">
        <v>2938</v>
      </c>
      <c r="C1277" s="108" t="s">
        <v>2937</v>
      </c>
      <c r="E1277" s="108"/>
      <c r="G1277">
        <v>23</v>
      </c>
      <c r="H1277">
        <v>1</v>
      </c>
      <c r="I1277">
        <v>1</v>
      </c>
      <c r="J1277" s="108"/>
      <c r="K1277" s="108"/>
    </row>
    <row r="1278" spans="1:11">
      <c r="A1278" s="108" t="s">
        <v>2939</v>
      </c>
      <c r="B1278" s="108" t="s">
        <v>2940</v>
      </c>
      <c r="C1278" s="108" t="s">
        <v>2939</v>
      </c>
      <c r="E1278" s="108"/>
      <c r="G1278">
        <v>1</v>
      </c>
      <c r="H1278">
        <v>1</v>
      </c>
      <c r="I1278">
        <v>1</v>
      </c>
      <c r="J1278" s="108"/>
      <c r="K1278" s="108"/>
    </row>
    <row r="1279" spans="1:11">
      <c r="A1279" s="108" t="s">
        <v>2941</v>
      </c>
      <c r="B1279" s="108" t="s">
        <v>2942</v>
      </c>
      <c r="C1279" s="108" t="s">
        <v>2941</v>
      </c>
      <c r="E1279" s="108"/>
      <c r="G1279">
        <v>1</v>
      </c>
      <c r="H1279">
        <v>1</v>
      </c>
      <c r="I1279">
        <v>1</v>
      </c>
      <c r="J1279" s="108"/>
      <c r="K1279" s="108"/>
    </row>
    <row r="1280" spans="1:11">
      <c r="A1280" s="108" t="s">
        <v>2943</v>
      </c>
      <c r="B1280" s="108" t="s">
        <v>2944</v>
      </c>
      <c r="C1280" s="108" t="s">
        <v>2943</v>
      </c>
      <c r="E1280" s="108"/>
      <c r="G1280">
        <v>27</v>
      </c>
      <c r="H1280">
        <v>1</v>
      </c>
      <c r="I1280">
        <v>1</v>
      </c>
      <c r="J1280" s="108"/>
      <c r="K1280" s="108"/>
    </row>
    <row r="1281" spans="1:11">
      <c r="A1281" s="108" t="s">
        <v>2945</v>
      </c>
      <c r="B1281" s="108" t="s">
        <v>2946</v>
      </c>
      <c r="C1281" s="108" t="s">
        <v>2945</v>
      </c>
      <c r="E1281" s="108"/>
      <c r="G1281">
        <v>31</v>
      </c>
      <c r="H1281">
        <v>1</v>
      </c>
      <c r="I1281">
        <v>1</v>
      </c>
      <c r="J1281" s="108"/>
      <c r="K1281" s="108"/>
    </row>
    <row r="1282" spans="1:11">
      <c r="A1282" s="108" t="s">
        <v>2947</v>
      </c>
      <c r="B1282" s="108" t="s">
        <v>2948</v>
      </c>
      <c r="C1282" s="108" t="s">
        <v>2947</v>
      </c>
      <c r="E1282" s="108"/>
      <c r="G1282">
        <v>2</v>
      </c>
      <c r="H1282">
        <v>1</v>
      </c>
      <c r="I1282">
        <v>1</v>
      </c>
      <c r="J1282" s="108"/>
      <c r="K1282" s="108"/>
    </row>
    <row r="1283" spans="1:11">
      <c r="A1283" s="108" t="s">
        <v>2949</v>
      </c>
      <c r="B1283" s="108" t="s">
        <v>2950</v>
      </c>
      <c r="C1283" s="108" t="s">
        <v>2949</v>
      </c>
      <c r="E1283" s="108"/>
      <c r="G1283">
        <v>2</v>
      </c>
      <c r="H1283">
        <v>1</v>
      </c>
      <c r="I1283">
        <v>1</v>
      </c>
      <c r="J1283" s="108"/>
      <c r="K1283" s="108"/>
    </row>
    <row r="1284" spans="1:11">
      <c r="A1284" s="108" t="s">
        <v>2951</v>
      </c>
      <c r="B1284" s="108" t="s">
        <v>2952</v>
      </c>
      <c r="C1284" s="108" t="s">
        <v>2951</v>
      </c>
      <c r="E1284" s="108"/>
      <c r="G1284">
        <v>2</v>
      </c>
      <c r="H1284">
        <v>1</v>
      </c>
      <c r="I1284">
        <v>1</v>
      </c>
      <c r="J1284" s="108"/>
      <c r="K1284" s="108"/>
    </row>
    <row r="1285" spans="1:11">
      <c r="A1285" s="108" t="s">
        <v>2953</v>
      </c>
      <c r="B1285" s="108" t="s">
        <v>2954</v>
      </c>
      <c r="C1285" s="108" t="s">
        <v>2953</v>
      </c>
      <c r="E1285" s="108"/>
      <c r="G1285">
        <v>7</v>
      </c>
      <c r="H1285">
        <v>1</v>
      </c>
      <c r="I1285">
        <v>1</v>
      </c>
      <c r="J1285" s="108"/>
      <c r="K1285" s="108"/>
    </row>
    <row r="1286" spans="1:11">
      <c r="A1286" s="108" t="s">
        <v>2955</v>
      </c>
      <c r="B1286" s="108" t="s">
        <v>2956</v>
      </c>
      <c r="C1286" s="108" t="s">
        <v>2955</v>
      </c>
      <c r="E1286" s="108"/>
      <c r="G1286">
        <v>16</v>
      </c>
      <c r="H1286">
        <v>1</v>
      </c>
      <c r="I1286">
        <v>1</v>
      </c>
      <c r="J1286" s="108"/>
      <c r="K1286" s="108"/>
    </row>
    <row r="1287" spans="1:11">
      <c r="A1287" s="108" t="s">
        <v>2957</v>
      </c>
      <c r="B1287" s="108" t="s">
        <v>2958</v>
      </c>
      <c r="C1287" s="108" t="s">
        <v>2957</v>
      </c>
      <c r="E1287" s="108"/>
      <c r="G1287">
        <v>55</v>
      </c>
      <c r="H1287">
        <v>1</v>
      </c>
      <c r="I1287">
        <v>1</v>
      </c>
      <c r="J1287" s="108"/>
      <c r="K1287" s="108"/>
    </row>
    <row r="1288" spans="1:11">
      <c r="A1288" s="108" t="s">
        <v>2959</v>
      </c>
      <c r="B1288" s="108" t="s">
        <v>2960</v>
      </c>
      <c r="C1288" s="108" t="s">
        <v>2959</v>
      </c>
      <c r="E1288" s="108"/>
      <c r="G1288">
        <v>2</v>
      </c>
      <c r="H1288">
        <v>1</v>
      </c>
      <c r="I1288">
        <v>1</v>
      </c>
      <c r="J1288" s="108"/>
      <c r="K1288" s="108"/>
    </row>
    <row r="1289" spans="1:11">
      <c r="A1289" s="108" t="s">
        <v>2961</v>
      </c>
      <c r="B1289" s="108" t="s">
        <v>2962</v>
      </c>
      <c r="C1289" s="108" t="s">
        <v>2961</v>
      </c>
      <c r="E1289" s="108"/>
      <c r="G1289">
        <v>5</v>
      </c>
      <c r="H1289">
        <v>1</v>
      </c>
      <c r="I1289">
        <v>1</v>
      </c>
      <c r="J1289" s="108"/>
      <c r="K1289" s="108"/>
    </row>
    <row r="1290" spans="1:11">
      <c r="A1290" s="108" t="s">
        <v>2963</v>
      </c>
      <c r="B1290" s="108" t="s">
        <v>2964</v>
      </c>
      <c r="C1290" s="108" t="s">
        <v>2963</v>
      </c>
      <c r="E1290" s="108"/>
      <c r="G1290">
        <v>8</v>
      </c>
      <c r="H1290">
        <v>1</v>
      </c>
      <c r="I1290">
        <v>1</v>
      </c>
      <c r="J1290" s="108"/>
      <c r="K1290" s="108"/>
    </row>
    <row r="1291" spans="1:11">
      <c r="A1291" s="108" t="s">
        <v>2965</v>
      </c>
      <c r="B1291" s="108" t="s">
        <v>2966</v>
      </c>
      <c r="C1291" s="108" t="s">
        <v>2965</v>
      </c>
      <c r="E1291" s="108"/>
      <c r="G1291">
        <v>4</v>
      </c>
      <c r="H1291">
        <v>1</v>
      </c>
      <c r="I1291">
        <v>1</v>
      </c>
      <c r="J1291" s="108"/>
      <c r="K1291" s="108"/>
    </row>
    <row r="1292" spans="1:11">
      <c r="A1292" s="108" t="s">
        <v>2967</v>
      </c>
      <c r="B1292" s="108" t="s">
        <v>2968</v>
      </c>
      <c r="C1292" s="108" t="s">
        <v>2967</v>
      </c>
      <c r="E1292" s="108"/>
      <c r="G1292">
        <v>1</v>
      </c>
      <c r="H1292">
        <v>1</v>
      </c>
      <c r="I1292">
        <v>1</v>
      </c>
      <c r="J1292" s="108"/>
      <c r="K1292" s="108"/>
    </row>
    <row r="1293" spans="1:11">
      <c r="A1293" s="108" t="s">
        <v>2969</v>
      </c>
      <c r="B1293" s="108" t="s">
        <v>2970</v>
      </c>
      <c r="C1293" s="108" t="s">
        <v>2969</v>
      </c>
      <c r="E1293" s="108"/>
      <c r="G1293">
        <v>2</v>
      </c>
      <c r="H1293">
        <v>1</v>
      </c>
      <c r="I1293">
        <v>1</v>
      </c>
      <c r="J1293" s="108"/>
      <c r="K1293" s="108"/>
    </row>
    <row r="1294" spans="1:11">
      <c r="A1294" s="108" t="s">
        <v>2971</v>
      </c>
      <c r="B1294" s="108" t="s">
        <v>2972</v>
      </c>
      <c r="C1294" s="108" t="s">
        <v>2971</v>
      </c>
      <c r="E1294" s="108"/>
      <c r="G1294">
        <v>7</v>
      </c>
      <c r="H1294">
        <v>1</v>
      </c>
      <c r="I1294">
        <v>1</v>
      </c>
      <c r="J1294" s="108"/>
      <c r="K1294" s="108"/>
    </row>
    <row r="1295" spans="1:11">
      <c r="A1295" s="108" t="s">
        <v>2973</v>
      </c>
      <c r="B1295" s="108" t="s">
        <v>2974</v>
      </c>
      <c r="C1295" s="108" t="s">
        <v>2973</v>
      </c>
      <c r="E1295" s="108"/>
      <c r="G1295">
        <v>64</v>
      </c>
      <c r="H1295">
        <v>1</v>
      </c>
      <c r="I1295">
        <v>1</v>
      </c>
      <c r="J1295" s="108"/>
      <c r="K1295" s="108"/>
    </row>
    <row r="1296" spans="1:11">
      <c r="A1296" s="108" t="s">
        <v>2975</v>
      </c>
      <c r="B1296" s="108" t="s">
        <v>2976</v>
      </c>
      <c r="C1296" s="108" t="s">
        <v>2975</v>
      </c>
      <c r="E1296" s="108"/>
      <c r="G1296">
        <v>1</v>
      </c>
      <c r="H1296">
        <v>1</v>
      </c>
      <c r="I1296">
        <v>1</v>
      </c>
      <c r="J1296" s="108"/>
      <c r="K1296" s="108"/>
    </row>
    <row r="1297" spans="1:11">
      <c r="A1297" s="108" t="s">
        <v>2977</v>
      </c>
      <c r="B1297" s="108" t="s">
        <v>2978</v>
      </c>
      <c r="C1297" s="108" t="s">
        <v>2977</v>
      </c>
      <c r="E1297" s="108"/>
      <c r="G1297">
        <v>2</v>
      </c>
      <c r="H1297">
        <v>1</v>
      </c>
      <c r="I1297">
        <v>1</v>
      </c>
      <c r="J1297" s="108"/>
      <c r="K1297" s="108"/>
    </row>
    <row r="1298" spans="1:11">
      <c r="A1298" s="108" t="s">
        <v>2979</v>
      </c>
      <c r="B1298" s="108" t="s">
        <v>2980</v>
      </c>
      <c r="C1298" s="108" t="s">
        <v>2979</v>
      </c>
      <c r="E1298" s="108"/>
      <c r="G1298">
        <v>17</v>
      </c>
      <c r="H1298">
        <v>1</v>
      </c>
      <c r="I1298">
        <v>1</v>
      </c>
      <c r="J1298" s="108"/>
      <c r="K1298" s="108"/>
    </row>
    <row r="1299" spans="1:11">
      <c r="A1299" s="108" t="s">
        <v>2981</v>
      </c>
      <c r="B1299" s="108" t="s">
        <v>2982</v>
      </c>
      <c r="C1299" s="108" t="s">
        <v>2981</v>
      </c>
      <c r="E1299" s="108"/>
      <c r="G1299">
        <v>1</v>
      </c>
      <c r="H1299">
        <v>1</v>
      </c>
      <c r="I1299">
        <v>1</v>
      </c>
      <c r="J1299" s="108"/>
      <c r="K1299" s="108"/>
    </row>
    <row r="1300" spans="1:11">
      <c r="A1300" s="108" t="s">
        <v>2983</v>
      </c>
      <c r="B1300" s="108" t="s">
        <v>2984</v>
      </c>
      <c r="C1300" s="108" t="s">
        <v>2983</v>
      </c>
      <c r="E1300" s="108"/>
      <c r="G1300">
        <v>10</v>
      </c>
      <c r="H1300">
        <v>1</v>
      </c>
      <c r="I1300">
        <v>1</v>
      </c>
      <c r="J1300" s="108"/>
      <c r="K1300" s="108"/>
    </row>
    <row r="1301" spans="1:11">
      <c r="A1301" s="108" t="s">
        <v>2985</v>
      </c>
      <c r="B1301" s="108" t="s">
        <v>2986</v>
      </c>
      <c r="C1301" s="108" t="s">
        <v>2985</v>
      </c>
      <c r="E1301" s="108"/>
      <c r="G1301">
        <v>4</v>
      </c>
      <c r="H1301">
        <v>1</v>
      </c>
      <c r="I1301">
        <v>1</v>
      </c>
      <c r="J1301" s="108"/>
      <c r="K1301" s="108"/>
    </row>
    <row r="1302" spans="1:11">
      <c r="A1302" s="108" t="s">
        <v>2987</v>
      </c>
      <c r="B1302" s="108" t="s">
        <v>2988</v>
      </c>
      <c r="C1302" s="108" t="s">
        <v>2987</v>
      </c>
      <c r="E1302" s="108"/>
      <c r="G1302">
        <v>4</v>
      </c>
      <c r="H1302">
        <v>1</v>
      </c>
      <c r="I1302">
        <v>1</v>
      </c>
      <c r="J1302" s="108"/>
      <c r="K1302" s="108"/>
    </row>
    <row r="1303" spans="1:11">
      <c r="A1303" s="108" t="s">
        <v>2989</v>
      </c>
      <c r="B1303" s="108" t="s">
        <v>2990</v>
      </c>
      <c r="C1303" s="108" t="s">
        <v>2989</v>
      </c>
      <c r="E1303" s="108"/>
      <c r="G1303">
        <v>2</v>
      </c>
      <c r="H1303">
        <v>1</v>
      </c>
      <c r="I1303">
        <v>1</v>
      </c>
      <c r="J1303" s="108"/>
      <c r="K1303" s="108"/>
    </row>
    <row r="1304" spans="1:11">
      <c r="A1304" s="108" t="s">
        <v>2991</v>
      </c>
      <c r="B1304" s="108" t="s">
        <v>2992</v>
      </c>
      <c r="C1304" s="108" t="s">
        <v>2991</v>
      </c>
      <c r="E1304" s="108"/>
      <c r="G1304">
        <v>6</v>
      </c>
      <c r="H1304">
        <v>1</v>
      </c>
      <c r="I1304">
        <v>1</v>
      </c>
      <c r="J1304" s="108"/>
      <c r="K1304" s="108"/>
    </row>
    <row r="1305" spans="1:11">
      <c r="A1305" s="108" t="s">
        <v>2993</v>
      </c>
      <c r="B1305" s="108" t="s">
        <v>2993</v>
      </c>
      <c r="C1305" s="108" t="s">
        <v>2993</v>
      </c>
      <c r="E1305" s="108"/>
      <c r="G1305">
        <v>4</v>
      </c>
      <c r="H1305">
        <v>1</v>
      </c>
      <c r="I1305">
        <v>1</v>
      </c>
      <c r="J1305" s="108"/>
      <c r="K1305" s="108"/>
    </row>
    <row r="1306" spans="1:11">
      <c r="A1306" s="108" t="s">
        <v>2994</v>
      </c>
      <c r="B1306" s="108" t="s">
        <v>2995</v>
      </c>
      <c r="C1306" s="108" t="s">
        <v>2994</v>
      </c>
      <c r="E1306" s="108"/>
      <c r="G1306">
        <v>6</v>
      </c>
      <c r="H1306">
        <v>1</v>
      </c>
      <c r="I1306">
        <v>1</v>
      </c>
      <c r="J1306" s="108"/>
      <c r="K1306" s="108"/>
    </row>
    <row r="1307" spans="1:11">
      <c r="A1307" s="108" t="s">
        <v>2996</v>
      </c>
      <c r="B1307" s="108" t="s">
        <v>2997</v>
      </c>
      <c r="C1307" s="108" t="s">
        <v>2996</v>
      </c>
      <c r="E1307" s="108" t="s">
        <v>571</v>
      </c>
      <c r="G1307">
        <v>54</v>
      </c>
      <c r="H1307">
        <v>1</v>
      </c>
      <c r="I1307">
        <v>1</v>
      </c>
      <c r="J1307" s="108" t="s">
        <v>572</v>
      </c>
      <c r="K1307" s="108"/>
    </row>
    <row r="1308" spans="1:11">
      <c r="A1308" s="108" t="s">
        <v>2998</v>
      </c>
      <c r="B1308" s="108" t="s">
        <v>2999</v>
      </c>
      <c r="C1308" s="108" t="s">
        <v>2998</v>
      </c>
      <c r="E1308" s="108"/>
      <c r="G1308">
        <v>44</v>
      </c>
      <c r="H1308">
        <v>1</v>
      </c>
      <c r="I1308">
        <v>1</v>
      </c>
      <c r="J1308" s="108"/>
      <c r="K1308" s="108"/>
    </row>
    <row r="1309" spans="1:11">
      <c r="A1309" s="108" t="s">
        <v>3000</v>
      </c>
      <c r="B1309" s="108" t="s">
        <v>3000</v>
      </c>
      <c r="C1309" s="108" t="s">
        <v>3000</v>
      </c>
      <c r="E1309" s="108"/>
      <c r="G1309">
        <v>3</v>
      </c>
      <c r="H1309">
        <v>1</v>
      </c>
      <c r="I1309">
        <v>1</v>
      </c>
      <c r="J1309" s="108"/>
      <c r="K1309" s="108"/>
    </row>
    <row r="1310" spans="1:11">
      <c r="A1310" s="108" t="s">
        <v>3001</v>
      </c>
      <c r="B1310" s="108" t="s">
        <v>3002</v>
      </c>
      <c r="C1310" s="108" t="s">
        <v>3001</v>
      </c>
      <c r="E1310" s="108"/>
      <c r="G1310">
        <v>1</v>
      </c>
      <c r="H1310">
        <v>1</v>
      </c>
      <c r="I1310">
        <v>1</v>
      </c>
      <c r="J1310" s="108"/>
      <c r="K1310" s="108"/>
    </row>
    <row r="1311" spans="1:11">
      <c r="A1311" s="108" t="s">
        <v>3003</v>
      </c>
      <c r="B1311" s="108" t="s">
        <v>3004</v>
      </c>
      <c r="C1311" s="108" t="s">
        <v>3003</v>
      </c>
      <c r="E1311" s="108"/>
      <c r="G1311">
        <v>2</v>
      </c>
      <c r="H1311">
        <v>1</v>
      </c>
      <c r="I1311">
        <v>1</v>
      </c>
      <c r="J1311" s="108"/>
      <c r="K1311" s="108"/>
    </row>
    <row r="1312" spans="1:11">
      <c r="A1312" s="108" t="s">
        <v>3005</v>
      </c>
      <c r="B1312" s="108" t="s">
        <v>3006</v>
      </c>
      <c r="C1312" s="108" t="s">
        <v>3005</v>
      </c>
      <c r="E1312" s="108"/>
      <c r="G1312">
        <v>2</v>
      </c>
      <c r="H1312">
        <v>1</v>
      </c>
      <c r="I1312">
        <v>1</v>
      </c>
      <c r="J1312" s="108"/>
      <c r="K1312" s="108"/>
    </row>
    <row r="1313" spans="1:11">
      <c r="A1313" s="108" t="s">
        <v>3007</v>
      </c>
      <c r="B1313" s="108" t="s">
        <v>3008</v>
      </c>
      <c r="C1313" s="108" t="s">
        <v>3007</v>
      </c>
      <c r="E1313" s="108" t="s">
        <v>571</v>
      </c>
      <c r="G1313">
        <v>87</v>
      </c>
      <c r="H1313">
        <v>1</v>
      </c>
      <c r="I1313">
        <v>1</v>
      </c>
      <c r="J1313" s="108" t="s">
        <v>572</v>
      </c>
      <c r="K1313" s="108"/>
    </row>
    <row r="1314" spans="1:11">
      <c r="A1314" s="108" t="s">
        <v>3009</v>
      </c>
      <c r="B1314" s="108" t="s">
        <v>3010</v>
      </c>
      <c r="C1314" s="108" t="s">
        <v>3009</v>
      </c>
      <c r="E1314" s="108"/>
      <c r="G1314">
        <v>1</v>
      </c>
      <c r="H1314">
        <v>1</v>
      </c>
      <c r="I1314">
        <v>1</v>
      </c>
      <c r="J1314" s="108"/>
      <c r="K1314" s="108"/>
    </row>
    <row r="1315" spans="1:11">
      <c r="A1315" s="108" t="s">
        <v>3011</v>
      </c>
      <c r="B1315" s="108" t="s">
        <v>3012</v>
      </c>
      <c r="C1315" s="108" t="s">
        <v>3011</v>
      </c>
      <c r="E1315" s="108"/>
      <c r="G1315">
        <v>2</v>
      </c>
      <c r="H1315">
        <v>1</v>
      </c>
      <c r="I1315">
        <v>1</v>
      </c>
      <c r="J1315" s="108"/>
      <c r="K1315" s="108"/>
    </row>
    <row r="1316" spans="1:11">
      <c r="A1316" s="108" t="s">
        <v>3013</v>
      </c>
      <c r="B1316" s="108" t="s">
        <v>3014</v>
      </c>
      <c r="C1316" s="108" t="s">
        <v>3013</v>
      </c>
      <c r="E1316" s="108"/>
      <c r="G1316">
        <v>1</v>
      </c>
      <c r="H1316">
        <v>1</v>
      </c>
      <c r="I1316">
        <v>1</v>
      </c>
      <c r="J1316" s="108"/>
      <c r="K1316" s="108"/>
    </row>
    <row r="1317" spans="1:11">
      <c r="A1317" s="108" t="s">
        <v>3015</v>
      </c>
      <c r="B1317" s="108" t="s">
        <v>3016</v>
      </c>
      <c r="C1317" s="108" t="s">
        <v>3015</v>
      </c>
      <c r="E1317" s="108"/>
      <c r="G1317">
        <v>2</v>
      </c>
      <c r="H1317">
        <v>1</v>
      </c>
      <c r="I1317">
        <v>1</v>
      </c>
      <c r="J1317" s="108"/>
      <c r="K1317" s="108"/>
    </row>
    <row r="1318" spans="1:11">
      <c r="A1318" s="108" t="s">
        <v>3017</v>
      </c>
      <c r="B1318" s="108" t="s">
        <v>3018</v>
      </c>
      <c r="C1318" s="108" t="s">
        <v>3017</v>
      </c>
      <c r="E1318" s="108"/>
      <c r="G1318">
        <v>9</v>
      </c>
      <c r="H1318">
        <v>1</v>
      </c>
      <c r="I1318">
        <v>1</v>
      </c>
      <c r="J1318" s="108"/>
      <c r="K1318" s="108"/>
    </row>
    <row r="1319" spans="1:11">
      <c r="A1319" s="108" t="s">
        <v>3019</v>
      </c>
      <c r="B1319" s="108" t="s">
        <v>3020</v>
      </c>
      <c r="C1319" s="108" t="s">
        <v>3019</v>
      </c>
      <c r="E1319" s="108"/>
      <c r="G1319">
        <v>28</v>
      </c>
      <c r="H1319">
        <v>1</v>
      </c>
      <c r="I1319">
        <v>1</v>
      </c>
      <c r="J1319" s="108"/>
      <c r="K1319" s="108"/>
    </row>
    <row r="1320" spans="1:11">
      <c r="A1320" s="108" t="s">
        <v>3021</v>
      </c>
      <c r="B1320" s="108" t="s">
        <v>3022</v>
      </c>
      <c r="C1320" s="108" t="s">
        <v>3021</v>
      </c>
      <c r="E1320" s="108"/>
      <c r="G1320">
        <v>1</v>
      </c>
      <c r="H1320">
        <v>1</v>
      </c>
      <c r="I1320">
        <v>1</v>
      </c>
      <c r="J1320" s="108"/>
      <c r="K1320" s="108"/>
    </row>
    <row r="1321" spans="1:11">
      <c r="A1321" s="108" t="s">
        <v>3023</v>
      </c>
      <c r="B1321" s="108" t="s">
        <v>3024</v>
      </c>
      <c r="C1321" s="108" t="s">
        <v>3023</v>
      </c>
      <c r="E1321" s="108"/>
      <c r="G1321">
        <v>11</v>
      </c>
      <c r="H1321">
        <v>1</v>
      </c>
      <c r="I1321">
        <v>1</v>
      </c>
      <c r="J1321" s="108"/>
      <c r="K1321" s="108"/>
    </row>
    <row r="1322" spans="1:11">
      <c r="A1322" s="108" t="s">
        <v>3025</v>
      </c>
      <c r="B1322" s="108" t="s">
        <v>3026</v>
      </c>
      <c r="C1322" s="108" t="s">
        <v>3025</v>
      </c>
      <c r="E1322" s="108"/>
      <c r="G1322">
        <v>4</v>
      </c>
      <c r="H1322">
        <v>1</v>
      </c>
      <c r="I1322">
        <v>1</v>
      </c>
      <c r="J1322" s="108"/>
      <c r="K1322" s="108"/>
    </row>
    <row r="1323" spans="1:11">
      <c r="A1323" s="108" t="s">
        <v>3027</v>
      </c>
      <c r="B1323" s="108" t="s">
        <v>3028</v>
      </c>
      <c r="C1323" s="108" t="s">
        <v>3027</v>
      </c>
      <c r="E1323" s="108"/>
      <c r="G1323">
        <v>8</v>
      </c>
      <c r="H1323">
        <v>1</v>
      </c>
      <c r="I1323">
        <v>1</v>
      </c>
      <c r="J1323" s="108"/>
      <c r="K1323" s="108"/>
    </row>
    <row r="1324" spans="1:11">
      <c r="A1324" s="108" t="s">
        <v>3029</v>
      </c>
      <c r="B1324" s="108" t="s">
        <v>3030</v>
      </c>
      <c r="C1324" s="108" t="s">
        <v>3029</v>
      </c>
      <c r="E1324" s="108"/>
      <c r="G1324">
        <v>7</v>
      </c>
      <c r="H1324">
        <v>1</v>
      </c>
      <c r="I1324">
        <v>1</v>
      </c>
      <c r="J1324" s="108"/>
      <c r="K1324" s="108"/>
    </row>
    <row r="1325" spans="1:11">
      <c r="A1325" s="108" t="s">
        <v>3031</v>
      </c>
      <c r="B1325" s="108" t="s">
        <v>3032</v>
      </c>
      <c r="C1325" s="108" t="s">
        <v>3031</v>
      </c>
      <c r="E1325" s="108"/>
      <c r="G1325">
        <v>5</v>
      </c>
      <c r="H1325">
        <v>1</v>
      </c>
      <c r="I1325">
        <v>1</v>
      </c>
      <c r="J1325" s="108"/>
      <c r="K1325" s="108"/>
    </row>
    <row r="1326" spans="1:11">
      <c r="A1326" s="108" t="s">
        <v>3033</v>
      </c>
      <c r="B1326" s="108" t="s">
        <v>3034</v>
      </c>
      <c r="C1326" s="108" t="s">
        <v>3033</v>
      </c>
      <c r="E1326" s="108"/>
      <c r="G1326">
        <v>5</v>
      </c>
      <c r="H1326">
        <v>1</v>
      </c>
      <c r="I1326">
        <v>1</v>
      </c>
      <c r="J1326" s="108"/>
      <c r="K1326" s="108"/>
    </row>
    <row r="1327" spans="1:11">
      <c r="A1327" s="108" t="s">
        <v>3035</v>
      </c>
      <c r="B1327" s="108" t="s">
        <v>3036</v>
      </c>
      <c r="C1327" s="108" t="s">
        <v>3035</v>
      </c>
      <c r="E1327" s="108"/>
      <c r="G1327">
        <v>5</v>
      </c>
      <c r="H1327">
        <v>1</v>
      </c>
      <c r="I1327">
        <v>1</v>
      </c>
      <c r="J1327" s="108"/>
      <c r="K1327" s="108"/>
    </row>
    <row r="1328" spans="1:11">
      <c r="A1328" s="108" t="s">
        <v>3037</v>
      </c>
      <c r="B1328" s="108" t="s">
        <v>3038</v>
      </c>
      <c r="C1328" s="108" t="s">
        <v>3037</v>
      </c>
      <c r="E1328" s="108"/>
      <c r="G1328">
        <v>3</v>
      </c>
      <c r="H1328">
        <v>1</v>
      </c>
      <c r="I1328">
        <v>1</v>
      </c>
      <c r="J1328" s="108"/>
      <c r="K1328" s="108"/>
    </row>
    <row r="1329" spans="1:11">
      <c r="A1329" s="108" t="s">
        <v>3039</v>
      </c>
      <c r="B1329" s="108" t="s">
        <v>3040</v>
      </c>
      <c r="C1329" s="108" t="s">
        <v>3039</v>
      </c>
      <c r="E1329" s="108"/>
      <c r="G1329">
        <v>11</v>
      </c>
      <c r="H1329">
        <v>1</v>
      </c>
      <c r="I1329">
        <v>1</v>
      </c>
      <c r="J1329" s="108"/>
      <c r="K1329" s="108"/>
    </row>
    <row r="1330" spans="1:11">
      <c r="A1330" s="108" t="s">
        <v>3041</v>
      </c>
      <c r="B1330" s="108" t="s">
        <v>3042</v>
      </c>
      <c r="C1330" s="108" t="s">
        <v>3041</v>
      </c>
      <c r="E1330" s="108"/>
      <c r="G1330">
        <v>2</v>
      </c>
      <c r="H1330">
        <v>1</v>
      </c>
      <c r="I1330">
        <v>1</v>
      </c>
      <c r="J1330" s="108"/>
      <c r="K1330" s="108"/>
    </row>
    <row r="1331" spans="1:11">
      <c r="A1331" s="108" t="s">
        <v>3043</v>
      </c>
      <c r="B1331" s="108" t="s">
        <v>3044</v>
      </c>
      <c r="C1331" s="108" t="s">
        <v>3043</v>
      </c>
      <c r="E1331" s="108"/>
      <c r="G1331">
        <v>2</v>
      </c>
      <c r="H1331">
        <v>1</v>
      </c>
      <c r="I1331">
        <v>1</v>
      </c>
      <c r="J1331" s="108"/>
      <c r="K1331" s="108"/>
    </row>
    <row r="1332" spans="1:11">
      <c r="A1332" s="108" t="s">
        <v>3045</v>
      </c>
      <c r="B1332" s="108" t="s">
        <v>3046</v>
      </c>
      <c r="C1332" s="108" t="s">
        <v>3045</v>
      </c>
      <c r="E1332" s="108"/>
      <c r="G1332">
        <v>71</v>
      </c>
      <c r="H1332">
        <v>1</v>
      </c>
      <c r="I1332">
        <v>1</v>
      </c>
      <c r="J1332" s="108"/>
      <c r="K1332" s="108"/>
    </row>
    <row r="1333" spans="1:11">
      <c r="A1333" s="108" t="s">
        <v>3047</v>
      </c>
      <c r="B1333" s="108" t="s">
        <v>3048</v>
      </c>
      <c r="C1333" s="108" t="s">
        <v>3047</v>
      </c>
      <c r="E1333" s="108"/>
      <c r="G1333">
        <v>1</v>
      </c>
      <c r="H1333">
        <v>1</v>
      </c>
      <c r="I1333">
        <v>1</v>
      </c>
      <c r="J1333" s="108"/>
      <c r="K1333" s="108"/>
    </row>
    <row r="1334" spans="1:11">
      <c r="A1334" s="108" t="s">
        <v>3049</v>
      </c>
      <c r="B1334" s="108" t="s">
        <v>3050</v>
      </c>
      <c r="C1334" s="108" t="s">
        <v>3049</v>
      </c>
      <c r="E1334" s="108"/>
      <c r="G1334">
        <v>3</v>
      </c>
      <c r="H1334">
        <v>1</v>
      </c>
      <c r="I1334">
        <v>1</v>
      </c>
      <c r="J1334" s="108"/>
      <c r="K1334" s="108"/>
    </row>
    <row r="1335" spans="1:11">
      <c r="A1335" s="108" t="s">
        <v>3051</v>
      </c>
      <c r="B1335" s="108" t="s">
        <v>3052</v>
      </c>
      <c r="C1335" s="108" t="s">
        <v>3051</v>
      </c>
      <c r="E1335" s="108"/>
      <c r="G1335">
        <v>1</v>
      </c>
      <c r="H1335">
        <v>1</v>
      </c>
      <c r="I1335">
        <v>1</v>
      </c>
      <c r="J1335" s="108"/>
      <c r="K1335" s="108"/>
    </row>
    <row r="1336" spans="1:11">
      <c r="A1336" s="108" t="s">
        <v>3053</v>
      </c>
      <c r="B1336" s="108" t="s">
        <v>3054</v>
      </c>
      <c r="C1336" s="108" t="s">
        <v>3053</v>
      </c>
      <c r="E1336" s="108"/>
      <c r="G1336">
        <v>1</v>
      </c>
      <c r="H1336">
        <v>1</v>
      </c>
      <c r="I1336">
        <v>1</v>
      </c>
      <c r="J1336" s="108"/>
      <c r="K1336" s="108"/>
    </row>
    <row r="1337" spans="1:11">
      <c r="A1337" s="108" t="s">
        <v>3055</v>
      </c>
      <c r="B1337" s="108" t="s">
        <v>3056</v>
      </c>
      <c r="C1337" s="108" t="s">
        <v>3055</v>
      </c>
      <c r="E1337" s="108"/>
      <c r="G1337">
        <v>9</v>
      </c>
      <c r="H1337">
        <v>1</v>
      </c>
      <c r="I1337">
        <v>1</v>
      </c>
      <c r="J1337" s="108"/>
      <c r="K1337" s="108"/>
    </row>
    <row r="1338" spans="1:11">
      <c r="A1338" s="108" t="s">
        <v>3057</v>
      </c>
      <c r="B1338" s="108" t="s">
        <v>3058</v>
      </c>
      <c r="C1338" s="108" t="s">
        <v>3057</v>
      </c>
      <c r="E1338" s="108"/>
      <c r="G1338">
        <v>10</v>
      </c>
      <c r="H1338">
        <v>1</v>
      </c>
      <c r="I1338">
        <v>1</v>
      </c>
      <c r="J1338" s="108"/>
      <c r="K1338" s="108"/>
    </row>
    <row r="1339" spans="1:11">
      <c r="A1339" s="108" t="s">
        <v>3059</v>
      </c>
      <c r="B1339" s="108" t="s">
        <v>3060</v>
      </c>
      <c r="C1339" s="108" t="s">
        <v>3059</v>
      </c>
      <c r="E1339" s="108"/>
      <c r="G1339">
        <v>0</v>
      </c>
      <c r="H1339">
        <v>1</v>
      </c>
      <c r="I1339">
        <v>1</v>
      </c>
      <c r="J1339" s="108"/>
      <c r="K1339" s="108"/>
    </row>
    <row r="1340" spans="1:11">
      <c r="A1340" s="108" t="s">
        <v>3061</v>
      </c>
      <c r="B1340" s="108" t="s">
        <v>3062</v>
      </c>
      <c r="C1340" s="108" t="s">
        <v>3061</v>
      </c>
      <c r="E1340" s="108"/>
      <c r="G1340">
        <v>24</v>
      </c>
      <c r="H1340">
        <v>1</v>
      </c>
      <c r="I1340">
        <v>1</v>
      </c>
      <c r="J1340" s="108"/>
      <c r="K1340" s="108"/>
    </row>
    <row r="1341" spans="1:11">
      <c r="A1341" s="108" t="s">
        <v>3063</v>
      </c>
      <c r="B1341" s="108" t="s">
        <v>3064</v>
      </c>
      <c r="C1341" s="108" t="s">
        <v>3063</v>
      </c>
      <c r="E1341" s="108"/>
      <c r="G1341">
        <v>7</v>
      </c>
      <c r="H1341">
        <v>1</v>
      </c>
      <c r="I1341">
        <v>1</v>
      </c>
      <c r="J1341" s="108"/>
      <c r="K1341" s="108"/>
    </row>
    <row r="1342" spans="1:11">
      <c r="A1342" s="108" t="s">
        <v>3065</v>
      </c>
      <c r="B1342" s="108" t="s">
        <v>3066</v>
      </c>
      <c r="C1342" s="108" t="s">
        <v>3065</v>
      </c>
      <c r="E1342" s="108"/>
      <c r="G1342">
        <v>42</v>
      </c>
      <c r="H1342">
        <v>1</v>
      </c>
      <c r="I1342">
        <v>1</v>
      </c>
      <c r="J1342" s="108"/>
      <c r="K1342" s="108"/>
    </row>
    <row r="1343" spans="1:11">
      <c r="A1343" s="108" t="s">
        <v>3067</v>
      </c>
      <c r="B1343" s="108" t="s">
        <v>3068</v>
      </c>
      <c r="C1343" s="108" t="s">
        <v>3067</v>
      </c>
      <c r="E1343" s="108"/>
      <c r="G1343">
        <v>1</v>
      </c>
      <c r="H1343">
        <v>1</v>
      </c>
      <c r="I1343">
        <v>1</v>
      </c>
      <c r="J1343" s="108"/>
      <c r="K1343" s="108"/>
    </row>
    <row r="1344" spans="1:11">
      <c r="A1344" s="108" t="s">
        <v>3069</v>
      </c>
      <c r="B1344" s="108" t="s">
        <v>3070</v>
      </c>
      <c r="C1344" s="108" t="s">
        <v>3069</v>
      </c>
      <c r="E1344" s="108"/>
      <c r="G1344">
        <v>3</v>
      </c>
      <c r="H1344">
        <v>1</v>
      </c>
      <c r="I1344">
        <v>1</v>
      </c>
      <c r="J1344" s="108"/>
      <c r="K1344" s="108"/>
    </row>
    <row r="1345" spans="1:11">
      <c r="A1345" s="108" t="s">
        <v>3071</v>
      </c>
      <c r="B1345" s="108" t="s">
        <v>3072</v>
      </c>
      <c r="C1345" s="108" t="s">
        <v>3071</v>
      </c>
      <c r="E1345" s="108"/>
      <c r="G1345">
        <v>3</v>
      </c>
      <c r="H1345">
        <v>1</v>
      </c>
      <c r="I1345">
        <v>1</v>
      </c>
      <c r="J1345" s="108"/>
      <c r="K1345" s="108"/>
    </row>
    <row r="1346" spans="1:11">
      <c r="A1346" s="108" t="s">
        <v>3073</v>
      </c>
      <c r="B1346" s="108" t="s">
        <v>3074</v>
      </c>
      <c r="C1346" s="108" t="s">
        <v>3073</v>
      </c>
      <c r="E1346" s="108"/>
      <c r="G1346">
        <v>6</v>
      </c>
      <c r="H1346">
        <v>1</v>
      </c>
      <c r="I1346">
        <v>1</v>
      </c>
      <c r="J1346" s="108"/>
      <c r="K1346" s="108"/>
    </row>
    <row r="1347" spans="1:11">
      <c r="A1347" s="108" t="s">
        <v>3075</v>
      </c>
      <c r="B1347" s="108" t="s">
        <v>3076</v>
      </c>
      <c r="C1347" s="108" t="s">
        <v>3075</v>
      </c>
      <c r="E1347" s="108"/>
      <c r="G1347">
        <v>3</v>
      </c>
      <c r="H1347">
        <v>1</v>
      </c>
      <c r="I1347">
        <v>1</v>
      </c>
      <c r="J1347" s="108"/>
      <c r="K1347" s="108"/>
    </row>
    <row r="1348" spans="1:11">
      <c r="A1348" s="108" t="s">
        <v>3077</v>
      </c>
      <c r="B1348" s="108" t="s">
        <v>3078</v>
      </c>
      <c r="C1348" s="108" t="s">
        <v>3077</v>
      </c>
      <c r="E1348" s="108"/>
      <c r="G1348">
        <v>8</v>
      </c>
      <c r="H1348">
        <v>1</v>
      </c>
      <c r="I1348">
        <v>1</v>
      </c>
      <c r="J1348" s="108"/>
      <c r="K1348" s="108"/>
    </row>
    <row r="1349" spans="1:11">
      <c r="A1349" s="108" t="s">
        <v>3079</v>
      </c>
      <c r="B1349" s="108" t="s">
        <v>3080</v>
      </c>
      <c r="C1349" s="108" t="s">
        <v>3079</v>
      </c>
      <c r="E1349" s="108"/>
      <c r="G1349">
        <v>3</v>
      </c>
      <c r="H1349">
        <v>1</v>
      </c>
      <c r="I1349">
        <v>1</v>
      </c>
      <c r="J1349" s="108"/>
      <c r="K1349" s="108"/>
    </row>
    <row r="1350" spans="1:11">
      <c r="A1350" s="108" t="s">
        <v>3081</v>
      </c>
      <c r="B1350" s="108" t="s">
        <v>3082</v>
      </c>
      <c r="C1350" s="108" t="s">
        <v>3081</v>
      </c>
      <c r="E1350" s="108"/>
      <c r="G1350">
        <v>3</v>
      </c>
      <c r="H1350">
        <v>1</v>
      </c>
      <c r="I1350">
        <v>1</v>
      </c>
      <c r="J1350" s="108"/>
      <c r="K1350" s="108"/>
    </row>
    <row r="1351" spans="1:11">
      <c r="A1351" s="108" t="s">
        <v>3083</v>
      </c>
      <c r="B1351" s="108" t="s">
        <v>3084</v>
      </c>
      <c r="C1351" s="108" t="s">
        <v>3083</v>
      </c>
      <c r="E1351" s="108"/>
      <c r="G1351">
        <v>1</v>
      </c>
      <c r="H1351">
        <v>1</v>
      </c>
      <c r="I1351">
        <v>1</v>
      </c>
      <c r="J1351" s="108"/>
      <c r="K1351" s="108"/>
    </row>
    <row r="1352" spans="1:11">
      <c r="A1352" s="108" t="s">
        <v>3085</v>
      </c>
      <c r="B1352" s="108" t="s">
        <v>3086</v>
      </c>
      <c r="C1352" s="108" t="s">
        <v>3085</v>
      </c>
      <c r="E1352" s="108"/>
      <c r="G1352">
        <v>2</v>
      </c>
      <c r="H1352">
        <v>1</v>
      </c>
      <c r="I1352">
        <v>1</v>
      </c>
      <c r="J1352" s="108"/>
      <c r="K1352" s="108"/>
    </row>
    <row r="1353" spans="1:11">
      <c r="A1353" s="108" t="s">
        <v>3087</v>
      </c>
      <c r="B1353" s="108" t="s">
        <v>3088</v>
      </c>
      <c r="C1353" s="108" t="s">
        <v>3087</v>
      </c>
      <c r="E1353" s="108"/>
      <c r="G1353">
        <v>2</v>
      </c>
      <c r="H1353">
        <v>1</v>
      </c>
      <c r="I1353">
        <v>1</v>
      </c>
      <c r="J1353" s="108"/>
      <c r="K1353" s="108"/>
    </row>
    <row r="1354" spans="1:11">
      <c r="A1354" s="108" t="s">
        <v>3089</v>
      </c>
      <c r="B1354" s="108" t="s">
        <v>3090</v>
      </c>
      <c r="C1354" s="108" t="s">
        <v>3089</v>
      </c>
      <c r="E1354" s="108"/>
      <c r="G1354">
        <v>1</v>
      </c>
      <c r="H1354">
        <v>1</v>
      </c>
      <c r="I1354">
        <v>1</v>
      </c>
      <c r="J1354" s="108"/>
      <c r="K1354" s="108"/>
    </row>
    <row r="1355" spans="1:11">
      <c r="A1355" s="108" t="s">
        <v>3091</v>
      </c>
      <c r="B1355" s="108" t="s">
        <v>3092</v>
      </c>
      <c r="C1355" s="108" t="s">
        <v>3091</v>
      </c>
      <c r="E1355" s="108"/>
      <c r="G1355">
        <v>10</v>
      </c>
      <c r="H1355">
        <v>1</v>
      </c>
      <c r="I1355">
        <v>1</v>
      </c>
      <c r="J1355" s="108"/>
      <c r="K1355" s="108"/>
    </row>
    <row r="1356" spans="1:11">
      <c r="A1356" s="108" t="s">
        <v>3093</v>
      </c>
      <c r="B1356" s="108" t="s">
        <v>3094</v>
      </c>
      <c r="C1356" s="108" t="s">
        <v>3093</v>
      </c>
      <c r="E1356" s="108"/>
      <c r="G1356">
        <v>4</v>
      </c>
      <c r="H1356">
        <v>1</v>
      </c>
      <c r="I1356">
        <v>1</v>
      </c>
      <c r="J1356" s="108"/>
      <c r="K1356" s="108"/>
    </row>
    <row r="1357" spans="1:11">
      <c r="A1357" s="108" t="s">
        <v>3095</v>
      </c>
      <c r="B1357" s="108" t="s">
        <v>3096</v>
      </c>
      <c r="C1357" s="108" t="s">
        <v>3095</v>
      </c>
      <c r="E1357" s="108"/>
      <c r="G1357">
        <v>3</v>
      </c>
      <c r="H1357">
        <v>1</v>
      </c>
      <c r="I1357">
        <v>1</v>
      </c>
      <c r="J1357" s="108"/>
      <c r="K1357" s="108"/>
    </row>
    <row r="1358" spans="1:11">
      <c r="A1358" s="108" t="s">
        <v>3097</v>
      </c>
      <c r="B1358" s="108" t="s">
        <v>3098</v>
      </c>
      <c r="C1358" s="108" t="s">
        <v>3097</v>
      </c>
      <c r="E1358" s="108"/>
      <c r="G1358">
        <v>11</v>
      </c>
      <c r="H1358">
        <v>1</v>
      </c>
      <c r="I1358">
        <v>1</v>
      </c>
      <c r="J1358" s="108"/>
      <c r="K1358" s="108"/>
    </row>
    <row r="1359" spans="1:11">
      <c r="A1359" s="108" t="s">
        <v>3099</v>
      </c>
      <c r="B1359" s="108" t="s">
        <v>3100</v>
      </c>
      <c r="C1359" s="108" t="s">
        <v>3099</v>
      </c>
      <c r="E1359" s="108"/>
      <c r="G1359">
        <v>4</v>
      </c>
      <c r="H1359">
        <v>1</v>
      </c>
      <c r="I1359">
        <v>1</v>
      </c>
      <c r="J1359" s="108"/>
      <c r="K1359" s="108"/>
    </row>
    <row r="1360" spans="1:11">
      <c r="A1360" s="108" t="s">
        <v>3101</v>
      </c>
      <c r="B1360" s="108" t="s">
        <v>3102</v>
      </c>
      <c r="C1360" s="108" t="s">
        <v>3101</v>
      </c>
      <c r="E1360" s="108"/>
      <c r="G1360">
        <v>3</v>
      </c>
      <c r="H1360">
        <v>1</v>
      </c>
      <c r="I1360">
        <v>1</v>
      </c>
      <c r="J1360" s="108"/>
      <c r="K1360" s="108"/>
    </row>
    <row r="1361" spans="1:11">
      <c r="A1361" s="108" t="s">
        <v>3103</v>
      </c>
      <c r="B1361" s="108" t="s">
        <v>3104</v>
      </c>
      <c r="C1361" s="108" t="s">
        <v>3103</v>
      </c>
      <c r="E1361" s="108"/>
      <c r="G1361">
        <v>3</v>
      </c>
      <c r="H1361">
        <v>1</v>
      </c>
      <c r="I1361">
        <v>1</v>
      </c>
      <c r="J1361" s="108"/>
      <c r="K1361" s="108"/>
    </row>
    <row r="1362" spans="1:11">
      <c r="A1362" s="108" t="s">
        <v>3105</v>
      </c>
      <c r="B1362" s="108" t="s">
        <v>3106</v>
      </c>
      <c r="C1362" s="108" t="s">
        <v>3105</v>
      </c>
      <c r="E1362" s="108"/>
      <c r="G1362">
        <v>0</v>
      </c>
      <c r="H1362">
        <v>1</v>
      </c>
      <c r="I1362">
        <v>1</v>
      </c>
      <c r="J1362" s="108"/>
      <c r="K1362" s="108"/>
    </row>
    <row r="1363" spans="1:11">
      <c r="A1363" s="108" t="s">
        <v>3107</v>
      </c>
      <c r="B1363" s="108" t="s">
        <v>3108</v>
      </c>
      <c r="C1363" s="108" t="s">
        <v>3107</v>
      </c>
      <c r="E1363" s="108"/>
      <c r="G1363">
        <v>9</v>
      </c>
      <c r="H1363">
        <v>1</v>
      </c>
      <c r="I1363">
        <v>1</v>
      </c>
      <c r="J1363" s="108"/>
      <c r="K1363" s="108"/>
    </row>
    <row r="1364" spans="1:11">
      <c r="A1364" s="108" t="s">
        <v>3109</v>
      </c>
      <c r="B1364" s="108" t="s">
        <v>3110</v>
      </c>
      <c r="C1364" s="108" t="s">
        <v>3109</v>
      </c>
      <c r="E1364" s="108"/>
      <c r="G1364">
        <v>36</v>
      </c>
      <c r="H1364">
        <v>1</v>
      </c>
      <c r="I1364">
        <v>1</v>
      </c>
      <c r="J1364" s="108"/>
      <c r="K1364" s="108"/>
    </row>
    <row r="1365" spans="1:11">
      <c r="A1365" s="108" t="s">
        <v>3111</v>
      </c>
      <c r="B1365" s="108" t="s">
        <v>3112</v>
      </c>
      <c r="C1365" s="108" t="s">
        <v>3111</v>
      </c>
      <c r="E1365" s="108"/>
      <c r="G1365">
        <v>33</v>
      </c>
      <c r="H1365">
        <v>1</v>
      </c>
      <c r="I1365">
        <v>1</v>
      </c>
      <c r="J1365" s="108"/>
      <c r="K1365" s="108"/>
    </row>
    <row r="1366" spans="1:11">
      <c r="A1366" s="108" t="s">
        <v>3113</v>
      </c>
      <c r="B1366" s="108" t="s">
        <v>3114</v>
      </c>
      <c r="C1366" s="108" t="s">
        <v>3113</v>
      </c>
      <c r="E1366" s="108"/>
      <c r="G1366">
        <v>4</v>
      </c>
      <c r="H1366">
        <v>1</v>
      </c>
      <c r="I1366">
        <v>1</v>
      </c>
      <c r="J1366" s="108"/>
      <c r="K1366" s="108"/>
    </row>
    <row r="1367" spans="1:11">
      <c r="A1367" s="108" t="s">
        <v>3115</v>
      </c>
      <c r="B1367" s="108" t="s">
        <v>3116</v>
      </c>
      <c r="C1367" s="108" t="s">
        <v>3115</v>
      </c>
      <c r="E1367" s="108"/>
      <c r="G1367">
        <v>1</v>
      </c>
      <c r="H1367">
        <v>1</v>
      </c>
      <c r="I1367">
        <v>1</v>
      </c>
      <c r="J1367" s="108"/>
      <c r="K1367" s="108"/>
    </row>
    <row r="1368" spans="1:11">
      <c r="A1368" s="108" t="s">
        <v>3117</v>
      </c>
      <c r="B1368" s="108" t="s">
        <v>3118</v>
      </c>
      <c r="C1368" s="108" t="s">
        <v>3117</v>
      </c>
      <c r="E1368" s="108"/>
      <c r="G1368">
        <v>2</v>
      </c>
      <c r="H1368">
        <v>1</v>
      </c>
      <c r="I1368">
        <v>1</v>
      </c>
      <c r="J1368" s="108"/>
      <c r="K1368" s="108"/>
    </row>
    <row r="1369" spans="1:11">
      <c r="A1369" s="108" t="s">
        <v>3119</v>
      </c>
      <c r="B1369" s="108" t="s">
        <v>3120</v>
      </c>
      <c r="C1369" s="108" t="s">
        <v>3119</v>
      </c>
      <c r="E1369" s="108"/>
      <c r="G1369">
        <v>2</v>
      </c>
      <c r="H1369">
        <v>1</v>
      </c>
      <c r="I1369">
        <v>1</v>
      </c>
      <c r="J1369" s="108"/>
      <c r="K1369" s="108"/>
    </row>
    <row r="1370" spans="1:11">
      <c r="A1370" s="108" t="s">
        <v>3121</v>
      </c>
      <c r="B1370" s="108" t="s">
        <v>3122</v>
      </c>
      <c r="C1370" s="108" t="s">
        <v>3121</v>
      </c>
      <c r="E1370" s="108"/>
      <c r="G1370">
        <v>2</v>
      </c>
      <c r="H1370">
        <v>1</v>
      </c>
      <c r="I1370">
        <v>1</v>
      </c>
      <c r="J1370" s="108"/>
      <c r="K1370" s="108"/>
    </row>
    <row r="1371" spans="1:11">
      <c r="A1371" s="108" t="s">
        <v>3123</v>
      </c>
      <c r="B1371" s="108" t="s">
        <v>3124</v>
      </c>
      <c r="C1371" s="108" t="s">
        <v>3123</v>
      </c>
      <c r="E1371" s="108"/>
      <c r="G1371">
        <v>16</v>
      </c>
      <c r="H1371">
        <v>1</v>
      </c>
      <c r="I1371">
        <v>1</v>
      </c>
      <c r="J1371" s="108"/>
      <c r="K1371" s="108"/>
    </row>
    <row r="1372" spans="1:11">
      <c r="A1372" s="108" t="s">
        <v>3125</v>
      </c>
      <c r="B1372" s="108" t="s">
        <v>3126</v>
      </c>
      <c r="C1372" s="108" t="s">
        <v>3125</v>
      </c>
      <c r="E1372" s="108"/>
      <c r="G1372">
        <v>14</v>
      </c>
      <c r="H1372">
        <v>1</v>
      </c>
      <c r="I1372">
        <v>1</v>
      </c>
      <c r="J1372" s="108"/>
      <c r="K1372" s="108"/>
    </row>
    <row r="1373" spans="1:11">
      <c r="A1373" s="108" t="s">
        <v>3127</v>
      </c>
      <c r="B1373" s="108" t="s">
        <v>3128</v>
      </c>
      <c r="C1373" s="108" t="s">
        <v>3127</v>
      </c>
      <c r="E1373" s="108"/>
      <c r="G1373">
        <v>4</v>
      </c>
      <c r="H1373">
        <v>1</v>
      </c>
      <c r="I1373">
        <v>1</v>
      </c>
      <c r="J1373" s="108"/>
      <c r="K1373" s="108"/>
    </row>
    <row r="1374" spans="1:11">
      <c r="A1374" s="108" t="s">
        <v>3129</v>
      </c>
      <c r="B1374" s="108" t="s">
        <v>3130</v>
      </c>
      <c r="C1374" s="108" t="s">
        <v>3129</v>
      </c>
      <c r="E1374" s="108"/>
      <c r="G1374">
        <v>6</v>
      </c>
      <c r="H1374">
        <v>1</v>
      </c>
      <c r="I1374">
        <v>1</v>
      </c>
      <c r="J1374" s="108"/>
      <c r="K1374" s="108"/>
    </row>
    <row r="1375" spans="1:11">
      <c r="A1375" s="108" t="s">
        <v>3131</v>
      </c>
      <c r="B1375" s="108" t="s">
        <v>3132</v>
      </c>
      <c r="C1375" s="108" t="s">
        <v>3131</v>
      </c>
      <c r="E1375" s="108"/>
      <c r="G1375">
        <v>14</v>
      </c>
      <c r="H1375">
        <v>1</v>
      </c>
      <c r="I1375">
        <v>1</v>
      </c>
      <c r="J1375" s="108"/>
      <c r="K1375" s="108"/>
    </row>
    <row r="1376" spans="1:11">
      <c r="A1376" s="108" t="s">
        <v>3133</v>
      </c>
      <c r="B1376" s="108" t="s">
        <v>3134</v>
      </c>
      <c r="C1376" s="108" t="s">
        <v>3133</v>
      </c>
      <c r="E1376" s="108"/>
      <c r="G1376">
        <v>3</v>
      </c>
      <c r="H1376">
        <v>1</v>
      </c>
      <c r="I1376">
        <v>1</v>
      </c>
      <c r="J1376" s="108"/>
      <c r="K1376" s="108"/>
    </row>
    <row r="1377" spans="1:11">
      <c r="A1377" s="108" t="s">
        <v>3135</v>
      </c>
      <c r="B1377" s="108" t="s">
        <v>3136</v>
      </c>
      <c r="C1377" s="108" t="s">
        <v>3135</v>
      </c>
      <c r="E1377" s="108"/>
      <c r="G1377">
        <v>2</v>
      </c>
      <c r="H1377">
        <v>1</v>
      </c>
      <c r="I1377">
        <v>1</v>
      </c>
      <c r="J1377" s="108"/>
      <c r="K1377" s="108"/>
    </row>
    <row r="1378" spans="1:11">
      <c r="A1378" s="108" t="s">
        <v>3137</v>
      </c>
      <c r="B1378" s="108" t="s">
        <v>3138</v>
      </c>
      <c r="C1378" s="108" t="s">
        <v>3137</v>
      </c>
      <c r="E1378" s="108"/>
      <c r="G1378">
        <v>12</v>
      </c>
      <c r="H1378">
        <v>1</v>
      </c>
      <c r="I1378">
        <v>1</v>
      </c>
      <c r="J1378" s="108"/>
      <c r="K1378" s="108"/>
    </row>
    <row r="1379" spans="1:11">
      <c r="A1379" s="108" t="s">
        <v>3139</v>
      </c>
      <c r="B1379" s="108" t="s">
        <v>3140</v>
      </c>
      <c r="C1379" s="108" t="s">
        <v>3139</v>
      </c>
      <c r="E1379" s="108"/>
      <c r="G1379">
        <v>8</v>
      </c>
      <c r="H1379">
        <v>1</v>
      </c>
      <c r="I1379">
        <v>1</v>
      </c>
      <c r="J1379" s="108"/>
      <c r="K1379" s="108"/>
    </row>
    <row r="1380" spans="1:11">
      <c r="A1380" s="108" t="s">
        <v>3141</v>
      </c>
      <c r="B1380" s="108" t="s">
        <v>3142</v>
      </c>
      <c r="C1380" s="108" t="s">
        <v>3141</v>
      </c>
      <c r="E1380" s="108"/>
      <c r="G1380">
        <v>3</v>
      </c>
      <c r="H1380">
        <v>1</v>
      </c>
      <c r="I1380">
        <v>1</v>
      </c>
      <c r="J1380" s="108"/>
      <c r="K1380" s="108"/>
    </row>
    <row r="1381" spans="1:11">
      <c r="A1381" s="108" t="s">
        <v>3143</v>
      </c>
      <c r="B1381" s="108" t="s">
        <v>3144</v>
      </c>
      <c r="C1381" s="108" t="s">
        <v>3143</v>
      </c>
      <c r="E1381" s="108"/>
      <c r="G1381">
        <v>40</v>
      </c>
      <c r="H1381">
        <v>1</v>
      </c>
      <c r="I1381">
        <v>1</v>
      </c>
      <c r="J1381" s="108"/>
      <c r="K1381" s="108"/>
    </row>
    <row r="1382" spans="1:11">
      <c r="A1382" s="108" t="s">
        <v>3145</v>
      </c>
      <c r="B1382" s="108" t="s">
        <v>3146</v>
      </c>
      <c r="C1382" s="108" t="s">
        <v>3145</v>
      </c>
      <c r="E1382" s="108"/>
      <c r="G1382">
        <v>4</v>
      </c>
      <c r="H1382">
        <v>1</v>
      </c>
      <c r="I1382">
        <v>1</v>
      </c>
      <c r="J1382" s="108"/>
      <c r="K1382" s="108"/>
    </row>
    <row r="1383" spans="1:11">
      <c r="A1383" s="108" t="s">
        <v>3147</v>
      </c>
      <c r="B1383" s="108" t="s">
        <v>3148</v>
      </c>
      <c r="C1383" s="108" t="s">
        <v>3147</v>
      </c>
      <c r="E1383" s="108"/>
      <c r="G1383">
        <v>44</v>
      </c>
      <c r="H1383">
        <v>1</v>
      </c>
      <c r="I1383">
        <v>1</v>
      </c>
      <c r="J1383" s="108"/>
      <c r="K1383" s="108"/>
    </row>
    <row r="1384" spans="1:11">
      <c r="A1384" s="108" t="s">
        <v>3149</v>
      </c>
      <c r="B1384" s="108" t="s">
        <v>3150</v>
      </c>
      <c r="C1384" s="108" t="s">
        <v>3149</v>
      </c>
      <c r="E1384" s="108"/>
      <c r="G1384">
        <v>22</v>
      </c>
      <c r="H1384">
        <v>1</v>
      </c>
      <c r="I1384">
        <v>1</v>
      </c>
      <c r="J1384" s="108"/>
      <c r="K1384" s="108"/>
    </row>
    <row r="1385" spans="1:11">
      <c r="A1385" s="108" t="s">
        <v>3151</v>
      </c>
      <c r="B1385" s="108" t="s">
        <v>3152</v>
      </c>
      <c r="C1385" s="108" t="s">
        <v>3151</v>
      </c>
      <c r="E1385" s="108"/>
      <c r="G1385">
        <v>1</v>
      </c>
      <c r="H1385">
        <v>1</v>
      </c>
      <c r="I1385">
        <v>1</v>
      </c>
      <c r="J1385" s="108"/>
      <c r="K1385" s="108"/>
    </row>
    <row r="1386" spans="1:11">
      <c r="A1386" s="108" t="s">
        <v>3153</v>
      </c>
      <c r="B1386" s="108" t="s">
        <v>3154</v>
      </c>
      <c r="C1386" s="108" t="s">
        <v>3153</v>
      </c>
      <c r="E1386" s="108"/>
      <c r="G1386">
        <v>36</v>
      </c>
      <c r="H1386">
        <v>1</v>
      </c>
      <c r="I1386">
        <v>1</v>
      </c>
      <c r="J1386" s="108"/>
      <c r="K1386" s="108"/>
    </row>
    <row r="1387" spans="1:11">
      <c r="A1387" s="108" t="s">
        <v>3155</v>
      </c>
      <c r="B1387" s="108" t="s">
        <v>3156</v>
      </c>
      <c r="C1387" s="108" t="s">
        <v>3155</v>
      </c>
      <c r="E1387" s="108"/>
      <c r="G1387">
        <v>39</v>
      </c>
      <c r="H1387">
        <v>1</v>
      </c>
      <c r="I1387">
        <v>1</v>
      </c>
      <c r="J1387" s="108"/>
      <c r="K1387" s="108"/>
    </row>
    <row r="1388" spans="1:11">
      <c r="A1388" s="108" t="s">
        <v>3157</v>
      </c>
      <c r="B1388" s="108" t="s">
        <v>3158</v>
      </c>
      <c r="C1388" s="108" t="s">
        <v>3157</v>
      </c>
      <c r="E1388" s="108"/>
      <c r="G1388">
        <v>3</v>
      </c>
      <c r="H1388">
        <v>1</v>
      </c>
      <c r="I1388">
        <v>1</v>
      </c>
      <c r="J1388" s="108"/>
      <c r="K1388" s="108"/>
    </row>
    <row r="1389" spans="1:11">
      <c r="A1389" s="108" t="s">
        <v>3159</v>
      </c>
      <c r="B1389" s="108" t="s">
        <v>3160</v>
      </c>
      <c r="C1389" s="108" t="s">
        <v>3159</v>
      </c>
      <c r="E1389" s="108"/>
      <c r="G1389">
        <v>3</v>
      </c>
      <c r="H1389">
        <v>1</v>
      </c>
      <c r="I1389">
        <v>1</v>
      </c>
      <c r="J1389" s="108"/>
      <c r="K1389" s="108"/>
    </row>
    <row r="1390" spans="1:11">
      <c r="A1390" s="108" t="s">
        <v>3161</v>
      </c>
      <c r="B1390" s="108" t="s">
        <v>3162</v>
      </c>
      <c r="C1390" s="108" t="s">
        <v>3161</v>
      </c>
      <c r="E1390" s="108"/>
      <c r="G1390">
        <v>1</v>
      </c>
      <c r="H1390">
        <v>1</v>
      </c>
      <c r="I1390">
        <v>1</v>
      </c>
      <c r="J1390" s="108"/>
      <c r="K1390" s="108"/>
    </row>
    <row r="1391" spans="1:11">
      <c r="A1391" s="108" t="s">
        <v>3163</v>
      </c>
      <c r="B1391" s="108" t="s">
        <v>3164</v>
      </c>
      <c r="C1391" s="108" t="s">
        <v>3163</v>
      </c>
      <c r="E1391" s="108"/>
      <c r="G1391">
        <v>2</v>
      </c>
      <c r="H1391">
        <v>1</v>
      </c>
      <c r="I1391">
        <v>1</v>
      </c>
      <c r="J1391" s="108"/>
      <c r="K1391" s="108"/>
    </row>
    <row r="1392" spans="1:11">
      <c r="A1392" s="108" t="s">
        <v>3165</v>
      </c>
      <c r="B1392" s="108" t="s">
        <v>3166</v>
      </c>
      <c r="C1392" s="108" t="s">
        <v>3165</v>
      </c>
      <c r="E1392" s="108"/>
      <c r="G1392">
        <v>3</v>
      </c>
      <c r="H1392">
        <v>1</v>
      </c>
      <c r="I1392">
        <v>1</v>
      </c>
      <c r="J1392" s="108"/>
      <c r="K1392" s="108"/>
    </row>
    <row r="1393" spans="1:11">
      <c r="A1393" s="108" t="s">
        <v>3167</v>
      </c>
      <c r="B1393" s="108" t="s">
        <v>3168</v>
      </c>
      <c r="C1393" s="108" t="s">
        <v>3167</v>
      </c>
      <c r="E1393" s="108"/>
      <c r="G1393">
        <v>3</v>
      </c>
      <c r="H1393">
        <v>1</v>
      </c>
      <c r="I1393">
        <v>1</v>
      </c>
      <c r="J1393" s="108"/>
      <c r="K1393" s="108"/>
    </row>
    <row r="1394" spans="1:11">
      <c r="A1394" s="108" t="s">
        <v>3169</v>
      </c>
      <c r="B1394" s="108" t="s">
        <v>3170</v>
      </c>
      <c r="C1394" s="108" t="s">
        <v>3169</v>
      </c>
      <c r="E1394" s="108"/>
      <c r="G1394">
        <v>1</v>
      </c>
      <c r="H1394">
        <v>1</v>
      </c>
      <c r="I1394">
        <v>1</v>
      </c>
      <c r="J1394" s="108"/>
      <c r="K1394" s="108"/>
    </row>
    <row r="1395" spans="1:11">
      <c r="A1395" s="108" t="s">
        <v>3171</v>
      </c>
      <c r="B1395" s="108" t="s">
        <v>3172</v>
      </c>
      <c r="C1395" s="108" t="s">
        <v>3171</v>
      </c>
      <c r="E1395" s="108"/>
      <c r="G1395">
        <v>1</v>
      </c>
      <c r="H1395">
        <v>1</v>
      </c>
      <c r="I1395">
        <v>1</v>
      </c>
      <c r="J1395" s="108"/>
      <c r="K1395" s="108"/>
    </row>
    <row r="1396" spans="1:11">
      <c r="A1396" s="108" t="s">
        <v>3173</v>
      </c>
      <c r="B1396" s="108" t="s">
        <v>3174</v>
      </c>
      <c r="C1396" s="108" t="s">
        <v>3173</v>
      </c>
      <c r="E1396" s="108"/>
      <c r="G1396">
        <v>1</v>
      </c>
      <c r="H1396">
        <v>1</v>
      </c>
      <c r="I1396">
        <v>1</v>
      </c>
      <c r="J1396" s="108"/>
      <c r="K1396" s="108"/>
    </row>
    <row r="1397" spans="1:11">
      <c r="A1397" s="108" t="s">
        <v>3175</v>
      </c>
      <c r="B1397" s="108" t="s">
        <v>3176</v>
      </c>
      <c r="C1397" s="108" t="s">
        <v>3175</v>
      </c>
      <c r="E1397" s="108"/>
      <c r="G1397">
        <v>1</v>
      </c>
      <c r="H1397">
        <v>1</v>
      </c>
      <c r="I1397">
        <v>1</v>
      </c>
      <c r="J1397" s="108"/>
      <c r="K1397" s="108"/>
    </row>
    <row r="1398" spans="1:11">
      <c r="A1398" s="108" t="s">
        <v>3177</v>
      </c>
      <c r="B1398" s="108" t="s">
        <v>3178</v>
      </c>
      <c r="C1398" s="108" t="s">
        <v>3177</v>
      </c>
      <c r="E1398" s="108"/>
      <c r="G1398">
        <v>1</v>
      </c>
      <c r="H1398">
        <v>1</v>
      </c>
      <c r="I1398">
        <v>1</v>
      </c>
      <c r="J1398" s="108"/>
      <c r="K1398" s="108"/>
    </row>
    <row r="1399" spans="1:11">
      <c r="A1399" s="108" t="s">
        <v>3179</v>
      </c>
      <c r="B1399" s="108" t="s">
        <v>3180</v>
      </c>
      <c r="C1399" s="108" t="s">
        <v>3179</v>
      </c>
      <c r="E1399" s="108"/>
      <c r="G1399">
        <v>1</v>
      </c>
      <c r="H1399">
        <v>1</v>
      </c>
      <c r="I1399">
        <v>1</v>
      </c>
      <c r="J1399" s="108"/>
      <c r="K1399" s="108"/>
    </row>
    <row r="1400" spans="1:11">
      <c r="A1400" s="108" t="s">
        <v>3181</v>
      </c>
      <c r="B1400" s="108" t="s">
        <v>3182</v>
      </c>
      <c r="C1400" s="108" t="s">
        <v>3181</v>
      </c>
      <c r="E1400" s="108"/>
      <c r="G1400">
        <v>5</v>
      </c>
      <c r="H1400">
        <v>1</v>
      </c>
      <c r="I1400">
        <v>1</v>
      </c>
      <c r="J1400" s="108"/>
      <c r="K1400" s="108"/>
    </row>
    <row r="1401" spans="1:11">
      <c r="A1401" s="108" t="s">
        <v>3183</v>
      </c>
      <c r="B1401" s="108" t="s">
        <v>3184</v>
      </c>
      <c r="C1401" s="108" t="s">
        <v>3183</v>
      </c>
      <c r="E1401" s="108"/>
      <c r="G1401">
        <v>1</v>
      </c>
      <c r="H1401">
        <v>1</v>
      </c>
      <c r="I1401">
        <v>1</v>
      </c>
      <c r="J1401" s="108"/>
      <c r="K1401" s="108"/>
    </row>
    <row r="1402" spans="1:11">
      <c r="A1402" s="108" t="s">
        <v>3185</v>
      </c>
      <c r="B1402" s="108" t="s">
        <v>3186</v>
      </c>
      <c r="C1402" s="108" t="s">
        <v>3185</v>
      </c>
      <c r="E1402" s="108"/>
      <c r="G1402">
        <v>1</v>
      </c>
      <c r="H1402">
        <v>1</v>
      </c>
      <c r="I1402">
        <v>1</v>
      </c>
      <c r="J1402" s="108"/>
      <c r="K1402" s="108"/>
    </row>
    <row r="1403" spans="1:11">
      <c r="A1403" s="108" t="s">
        <v>3187</v>
      </c>
      <c r="B1403" s="108" t="s">
        <v>3188</v>
      </c>
      <c r="C1403" s="108" t="s">
        <v>3187</v>
      </c>
      <c r="E1403" s="108"/>
      <c r="G1403">
        <v>1</v>
      </c>
      <c r="H1403">
        <v>1</v>
      </c>
      <c r="I1403">
        <v>1</v>
      </c>
      <c r="J1403" s="108"/>
      <c r="K1403" s="108"/>
    </row>
    <row r="1404" spans="1:11">
      <c r="A1404" s="108" t="s">
        <v>3189</v>
      </c>
      <c r="B1404" s="108" t="s">
        <v>3190</v>
      </c>
      <c r="C1404" s="108" t="s">
        <v>3189</v>
      </c>
      <c r="E1404" s="108"/>
      <c r="G1404">
        <v>1</v>
      </c>
      <c r="H1404">
        <v>1</v>
      </c>
      <c r="I1404">
        <v>1</v>
      </c>
      <c r="J1404" s="108"/>
      <c r="K1404" s="108"/>
    </row>
    <row r="1405" spans="1:11">
      <c r="A1405" s="108" t="s">
        <v>3191</v>
      </c>
      <c r="B1405" s="108" t="s">
        <v>3192</v>
      </c>
      <c r="C1405" s="108" t="s">
        <v>3191</v>
      </c>
      <c r="E1405" s="108"/>
      <c r="G1405">
        <v>1</v>
      </c>
      <c r="H1405">
        <v>1</v>
      </c>
      <c r="I1405">
        <v>1</v>
      </c>
      <c r="J1405" s="108"/>
      <c r="K1405" s="108"/>
    </row>
    <row r="1406" spans="1:11">
      <c r="A1406" s="108" t="s">
        <v>3193</v>
      </c>
      <c r="B1406" s="108" t="s">
        <v>3194</v>
      </c>
      <c r="C1406" s="108" t="s">
        <v>3193</v>
      </c>
      <c r="E1406" s="108"/>
      <c r="G1406">
        <v>1</v>
      </c>
      <c r="H1406">
        <v>1</v>
      </c>
      <c r="I1406">
        <v>1</v>
      </c>
      <c r="J1406" s="108"/>
      <c r="K1406" s="108"/>
    </row>
    <row r="1407" spans="1:11">
      <c r="A1407" s="108" t="s">
        <v>3195</v>
      </c>
      <c r="B1407" s="108" t="s">
        <v>3196</v>
      </c>
      <c r="C1407" s="108" t="s">
        <v>3195</v>
      </c>
      <c r="E1407" s="108"/>
      <c r="G1407">
        <v>1</v>
      </c>
      <c r="H1407">
        <v>1</v>
      </c>
      <c r="I1407">
        <v>1</v>
      </c>
      <c r="J1407" s="108"/>
      <c r="K1407" s="108"/>
    </row>
    <row r="1408" spans="1:11">
      <c r="A1408" s="108" t="s">
        <v>3197</v>
      </c>
      <c r="B1408" s="108" t="s">
        <v>3198</v>
      </c>
      <c r="C1408" s="108" t="s">
        <v>3197</v>
      </c>
      <c r="E1408" s="108"/>
      <c r="G1408">
        <v>1</v>
      </c>
      <c r="H1408">
        <v>1</v>
      </c>
      <c r="I1408">
        <v>1</v>
      </c>
      <c r="J1408" s="108"/>
      <c r="K1408" s="108"/>
    </row>
    <row r="1409" spans="1:11">
      <c r="A1409" s="108" t="s">
        <v>3199</v>
      </c>
      <c r="B1409" s="108" t="s">
        <v>3200</v>
      </c>
      <c r="C1409" s="108" t="s">
        <v>3199</v>
      </c>
      <c r="E1409" s="108"/>
      <c r="G1409">
        <v>1</v>
      </c>
      <c r="H1409">
        <v>1</v>
      </c>
      <c r="I1409">
        <v>1</v>
      </c>
      <c r="J1409" s="108"/>
      <c r="K1409" s="108"/>
    </row>
    <row r="1410" spans="1:11">
      <c r="A1410" s="108" t="s">
        <v>3201</v>
      </c>
      <c r="B1410" s="108" t="s">
        <v>3202</v>
      </c>
      <c r="C1410" s="108" t="s">
        <v>3201</v>
      </c>
      <c r="E1410" s="108"/>
      <c r="G1410">
        <v>1</v>
      </c>
      <c r="H1410">
        <v>1</v>
      </c>
      <c r="I1410">
        <v>1</v>
      </c>
      <c r="J1410" s="108"/>
      <c r="K1410" s="108"/>
    </row>
    <row r="1411" spans="1:11">
      <c r="A1411" s="108" t="s">
        <v>3203</v>
      </c>
      <c r="B1411" s="108" t="s">
        <v>3204</v>
      </c>
      <c r="C1411" s="108" t="s">
        <v>3203</v>
      </c>
      <c r="E1411" s="108"/>
      <c r="G1411">
        <v>1</v>
      </c>
      <c r="H1411">
        <v>1</v>
      </c>
      <c r="I1411">
        <v>1</v>
      </c>
      <c r="J1411" s="108"/>
      <c r="K1411" s="108"/>
    </row>
    <row r="1412" spans="1:11">
      <c r="A1412" s="108" t="s">
        <v>3205</v>
      </c>
      <c r="B1412" s="108" t="s">
        <v>3206</v>
      </c>
      <c r="C1412" s="108" t="s">
        <v>3205</v>
      </c>
      <c r="E1412" s="108"/>
      <c r="G1412">
        <v>1</v>
      </c>
      <c r="H1412">
        <v>1</v>
      </c>
      <c r="I1412">
        <v>1</v>
      </c>
      <c r="J1412" s="108"/>
      <c r="K1412" s="108"/>
    </row>
    <row r="1413" spans="1:11">
      <c r="A1413" s="108" t="s">
        <v>3207</v>
      </c>
      <c r="B1413" s="108" t="s">
        <v>3208</v>
      </c>
      <c r="C1413" s="108" t="s">
        <v>3207</v>
      </c>
      <c r="E1413" s="108"/>
      <c r="G1413">
        <v>1</v>
      </c>
      <c r="H1413">
        <v>1</v>
      </c>
      <c r="I1413">
        <v>1</v>
      </c>
      <c r="J1413" s="108"/>
      <c r="K1413" s="108"/>
    </row>
    <row r="1414" spans="1:11">
      <c r="A1414" s="108" t="s">
        <v>3209</v>
      </c>
      <c r="B1414" s="108" t="s">
        <v>3210</v>
      </c>
      <c r="C1414" s="108" t="s">
        <v>3209</v>
      </c>
      <c r="E1414" s="108"/>
      <c r="G1414">
        <v>1</v>
      </c>
      <c r="H1414">
        <v>1</v>
      </c>
      <c r="I1414">
        <v>1</v>
      </c>
      <c r="J1414" s="108"/>
      <c r="K1414" s="108"/>
    </row>
    <row r="1415" spans="1:11">
      <c r="A1415" s="108" t="s">
        <v>3211</v>
      </c>
      <c r="B1415" s="108" t="s">
        <v>3212</v>
      </c>
      <c r="C1415" s="108" t="s">
        <v>3211</v>
      </c>
      <c r="E1415" s="108"/>
      <c r="G1415">
        <v>6</v>
      </c>
      <c r="H1415">
        <v>1</v>
      </c>
      <c r="I1415">
        <v>1</v>
      </c>
      <c r="J1415" s="108"/>
      <c r="K1415" s="108"/>
    </row>
    <row r="1416" spans="1:11">
      <c r="A1416" s="108" t="s">
        <v>3213</v>
      </c>
      <c r="B1416" s="108" t="s">
        <v>3214</v>
      </c>
      <c r="C1416" s="108" t="s">
        <v>3213</v>
      </c>
      <c r="E1416" s="108"/>
      <c r="G1416">
        <v>6</v>
      </c>
      <c r="H1416">
        <v>1</v>
      </c>
      <c r="I1416">
        <v>1</v>
      </c>
      <c r="J1416" s="108"/>
      <c r="K1416" s="108"/>
    </row>
    <row r="1417" spans="1:11">
      <c r="A1417" s="108" t="s">
        <v>3215</v>
      </c>
      <c r="B1417" s="108" t="s">
        <v>3216</v>
      </c>
      <c r="C1417" s="108" t="s">
        <v>3215</v>
      </c>
      <c r="E1417" s="108"/>
      <c r="G1417">
        <v>6</v>
      </c>
      <c r="H1417">
        <v>1</v>
      </c>
      <c r="I1417">
        <v>1</v>
      </c>
      <c r="J1417" s="108"/>
      <c r="K1417" s="108"/>
    </row>
    <row r="1418" spans="1:11">
      <c r="A1418" s="108" t="s">
        <v>3217</v>
      </c>
      <c r="B1418" s="108" t="s">
        <v>3218</v>
      </c>
      <c r="C1418" s="108" t="s">
        <v>3217</v>
      </c>
      <c r="E1418" s="108"/>
      <c r="H1418">
        <v>1</v>
      </c>
      <c r="I1418">
        <v>1</v>
      </c>
      <c r="J1418" s="108"/>
      <c r="K1418" s="108"/>
    </row>
    <row r="1419" spans="1:11">
      <c r="A1419" s="108" t="s">
        <v>3219</v>
      </c>
      <c r="B1419" s="108" t="s">
        <v>3220</v>
      </c>
      <c r="C1419" s="108" t="s">
        <v>3219</v>
      </c>
      <c r="E1419" s="108"/>
      <c r="H1419">
        <v>1</v>
      </c>
      <c r="I1419">
        <v>1</v>
      </c>
      <c r="J1419" s="108"/>
      <c r="K1419" s="108"/>
    </row>
    <row r="1420" spans="1:11">
      <c r="A1420" s="108" t="s">
        <v>3221</v>
      </c>
      <c r="B1420" s="108" t="s">
        <v>3222</v>
      </c>
      <c r="C1420" s="108" t="s">
        <v>3221</v>
      </c>
      <c r="E1420" s="108"/>
      <c r="H1420">
        <v>1</v>
      </c>
      <c r="I1420">
        <v>1</v>
      </c>
      <c r="J1420" s="108"/>
      <c r="K1420" s="108"/>
    </row>
    <row r="1421" spans="1:11">
      <c r="A1421" s="108" t="s">
        <v>3223</v>
      </c>
      <c r="B1421" s="108" t="s">
        <v>3224</v>
      </c>
      <c r="C1421" s="108" t="s">
        <v>3223</v>
      </c>
      <c r="E1421" s="108"/>
      <c r="H1421">
        <v>1</v>
      </c>
      <c r="I1421">
        <v>1</v>
      </c>
      <c r="J1421" s="108"/>
      <c r="K1421" s="108"/>
    </row>
    <row r="1422" spans="1:11">
      <c r="A1422" s="108" t="s">
        <v>3225</v>
      </c>
      <c r="B1422" s="108" t="s">
        <v>3226</v>
      </c>
      <c r="C1422" s="108" t="s">
        <v>3225</v>
      </c>
      <c r="E1422" s="108"/>
      <c r="H1422">
        <v>1</v>
      </c>
      <c r="I1422">
        <v>1</v>
      </c>
      <c r="J1422" s="108"/>
      <c r="K1422" s="108"/>
    </row>
    <row r="1423" spans="1:11">
      <c r="A1423" s="108" t="s">
        <v>3227</v>
      </c>
      <c r="B1423" s="108" t="s">
        <v>3228</v>
      </c>
      <c r="C1423" s="108" t="s">
        <v>3227</v>
      </c>
      <c r="E1423" s="108"/>
      <c r="H1423">
        <v>1</v>
      </c>
      <c r="I1423">
        <v>1</v>
      </c>
      <c r="J1423" s="108"/>
      <c r="K1423" s="108"/>
    </row>
    <row r="1424" spans="1:11">
      <c r="A1424" s="108" t="s">
        <v>3229</v>
      </c>
      <c r="B1424" s="108" t="s">
        <v>3230</v>
      </c>
      <c r="C1424" s="108" t="s">
        <v>3229</v>
      </c>
      <c r="E1424" s="108"/>
      <c r="H1424">
        <v>1</v>
      </c>
      <c r="I1424">
        <v>1</v>
      </c>
      <c r="J1424" s="108"/>
      <c r="K1424" s="108"/>
    </row>
    <row r="1425" spans="1:11">
      <c r="A1425" s="108" t="s">
        <v>3231</v>
      </c>
      <c r="B1425" s="108" t="s">
        <v>3232</v>
      </c>
      <c r="C1425" s="108" t="s">
        <v>3231</v>
      </c>
      <c r="E1425" s="108"/>
      <c r="H1425">
        <v>1</v>
      </c>
      <c r="I1425">
        <v>1</v>
      </c>
      <c r="J1425" s="108"/>
      <c r="K1425" s="108"/>
    </row>
    <row r="1426" spans="1:11">
      <c r="A1426" s="108" t="s">
        <v>3233</v>
      </c>
      <c r="B1426" s="108" t="s">
        <v>3234</v>
      </c>
      <c r="C1426" s="108" t="s">
        <v>3233</v>
      </c>
      <c r="E1426" s="108"/>
      <c r="H1426">
        <v>1</v>
      </c>
      <c r="I1426">
        <v>1</v>
      </c>
      <c r="J1426" s="108"/>
      <c r="K1426" s="108"/>
    </row>
    <row r="1427" spans="1:11">
      <c r="A1427" s="108" t="s">
        <v>3235</v>
      </c>
      <c r="B1427" s="108" t="s">
        <v>3236</v>
      </c>
      <c r="C1427" s="108" t="s">
        <v>3235</v>
      </c>
      <c r="E1427" s="108"/>
      <c r="H1427">
        <v>1</v>
      </c>
      <c r="I1427">
        <v>1</v>
      </c>
      <c r="J1427" s="108"/>
      <c r="K1427" s="108"/>
    </row>
    <row r="1428" spans="1:11">
      <c r="A1428" s="108" t="s">
        <v>3237</v>
      </c>
      <c r="B1428" s="108" t="s">
        <v>3238</v>
      </c>
      <c r="C1428" s="108" t="s">
        <v>3237</v>
      </c>
      <c r="E1428" s="108"/>
      <c r="H1428">
        <v>1</v>
      </c>
      <c r="I1428">
        <v>1</v>
      </c>
      <c r="J1428" s="108"/>
      <c r="K1428" s="108"/>
    </row>
    <row r="1429" spans="1:11">
      <c r="A1429" s="108" t="s">
        <v>3239</v>
      </c>
      <c r="B1429" s="108" t="s">
        <v>3240</v>
      </c>
      <c r="C1429" s="108" t="s">
        <v>3239</v>
      </c>
      <c r="E1429" s="108"/>
      <c r="H1429">
        <v>1</v>
      </c>
      <c r="I1429">
        <v>1</v>
      </c>
      <c r="J1429" s="108"/>
      <c r="K1429" s="108"/>
    </row>
    <row r="1430" spans="1:11">
      <c r="A1430" s="108" t="s">
        <v>3241</v>
      </c>
      <c r="B1430" s="108" t="s">
        <v>3242</v>
      </c>
      <c r="C1430" s="108" t="s">
        <v>3241</v>
      </c>
      <c r="E1430" s="108"/>
      <c r="H1430">
        <v>1</v>
      </c>
      <c r="I1430">
        <v>1</v>
      </c>
      <c r="J1430" s="108"/>
      <c r="K1430" s="108"/>
    </row>
    <row r="1431" spans="1:11">
      <c r="A1431" s="108" t="s">
        <v>3243</v>
      </c>
      <c r="B1431" s="108" t="s">
        <v>3244</v>
      </c>
      <c r="C1431" s="108" t="s">
        <v>3243</v>
      </c>
      <c r="E1431" s="108"/>
      <c r="H1431">
        <v>1</v>
      </c>
      <c r="I1431">
        <v>1</v>
      </c>
      <c r="J1431" s="108"/>
      <c r="K1431" s="108"/>
    </row>
    <row r="1432" spans="1:11">
      <c r="A1432" s="108" t="s">
        <v>3245</v>
      </c>
      <c r="B1432" s="108" t="s">
        <v>3246</v>
      </c>
      <c r="C1432" s="108" t="s">
        <v>3245</v>
      </c>
      <c r="E1432" s="108"/>
      <c r="H1432">
        <v>1</v>
      </c>
      <c r="I1432">
        <v>1</v>
      </c>
      <c r="J1432" s="108"/>
      <c r="K1432" s="108"/>
    </row>
    <row r="1433" spans="1:11">
      <c r="A1433" s="108" t="s">
        <v>3247</v>
      </c>
      <c r="B1433" s="108" t="s">
        <v>3248</v>
      </c>
      <c r="C1433" s="108" t="s">
        <v>3247</v>
      </c>
      <c r="E1433" s="108"/>
      <c r="H1433">
        <v>1</v>
      </c>
      <c r="I1433">
        <v>1</v>
      </c>
      <c r="J1433" s="108"/>
      <c r="K1433" s="108"/>
    </row>
    <row r="1434" spans="1:11">
      <c r="A1434" s="108" t="s">
        <v>3249</v>
      </c>
      <c r="B1434" s="108" t="s">
        <v>3250</v>
      </c>
      <c r="C1434" s="108" t="s">
        <v>3249</v>
      </c>
      <c r="E1434" s="108"/>
      <c r="H1434">
        <v>1</v>
      </c>
      <c r="I1434">
        <v>1</v>
      </c>
      <c r="J1434" s="108"/>
      <c r="K1434" s="108"/>
    </row>
    <row r="1435" spans="1:11">
      <c r="A1435" s="108" t="s">
        <v>3251</v>
      </c>
      <c r="B1435" s="108" t="s">
        <v>3252</v>
      </c>
      <c r="C1435" s="108" t="s">
        <v>3251</v>
      </c>
      <c r="E1435" s="108"/>
      <c r="H1435">
        <v>1</v>
      </c>
      <c r="I1435">
        <v>1</v>
      </c>
      <c r="J1435" s="108"/>
      <c r="K1435" s="108"/>
    </row>
    <row r="1436" spans="1:11">
      <c r="A1436" s="108" t="s">
        <v>3253</v>
      </c>
      <c r="B1436" s="108" t="s">
        <v>3254</v>
      </c>
      <c r="C1436" s="108" t="s">
        <v>3253</v>
      </c>
      <c r="E1436" s="108"/>
      <c r="H1436">
        <v>1</v>
      </c>
      <c r="I1436">
        <v>1</v>
      </c>
      <c r="J1436" s="108"/>
      <c r="K1436" s="108"/>
    </row>
    <row r="1437" spans="1:11">
      <c r="A1437" s="108" t="s">
        <v>3255</v>
      </c>
      <c r="B1437" s="108" t="s">
        <v>3256</v>
      </c>
      <c r="C1437" s="108" t="s">
        <v>3255</v>
      </c>
      <c r="E1437" s="108"/>
      <c r="H1437">
        <v>1</v>
      </c>
      <c r="I1437">
        <v>1</v>
      </c>
      <c r="J1437" s="108"/>
      <c r="K1437" s="108"/>
    </row>
    <row r="1438" spans="1:11">
      <c r="A1438" s="108" t="s">
        <v>3257</v>
      </c>
      <c r="B1438" s="108" t="s">
        <v>3258</v>
      </c>
      <c r="C1438" s="108" t="s">
        <v>3257</v>
      </c>
      <c r="E1438" s="108"/>
      <c r="H1438">
        <v>1</v>
      </c>
      <c r="I1438">
        <v>1</v>
      </c>
      <c r="J1438" s="108"/>
      <c r="K1438" s="108"/>
    </row>
    <row r="1439" spans="1:11">
      <c r="A1439" s="108" t="s">
        <v>3259</v>
      </c>
      <c r="B1439" s="108" t="s">
        <v>3260</v>
      </c>
      <c r="C1439" s="108" t="s">
        <v>3259</v>
      </c>
      <c r="E1439" s="108"/>
      <c r="H1439">
        <v>1</v>
      </c>
      <c r="I1439">
        <v>1</v>
      </c>
      <c r="J1439" s="108"/>
      <c r="K1439" s="108"/>
    </row>
    <row r="1440" spans="1:11">
      <c r="A1440" s="108" t="s">
        <v>3261</v>
      </c>
      <c r="B1440" s="108" t="s">
        <v>3262</v>
      </c>
      <c r="C1440" s="108" t="s">
        <v>3261</v>
      </c>
      <c r="E1440" s="108"/>
      <c r="H1440">
        <v>1</v>
      </c>
      <c r="I1440">
        <v>1</v>
      </c>
      <c r="J1440" s="108"/>
      <c r="K1440" s="108"/>
    </row>
    <row r="1441" spans="1:11">
      <c r="A1441" s="108" t="s">
        <v>3263</v>
      </c>
      <c r="B1441" s="108" t="s">
        <v>3264</v>
      </c>
      <c r="C1441" s="108" t="s">
        <v>3263</v>
      </c>
      <c r="E1441" s="108"/>
      <c r="H1441">
        <v>1</v>
      </c>
      <c r="I1441">
        <v>1</v>
      </c>
      <c r="J1441" s="108"/>
      <c r="K1441" s="108"/>
    </row>
    <row r="1442" spans="1:11">
      <c r="A1442" s="108" t="s">
        <v>3265</v>
      </c>
      <c r="B1442" s="108" t="s">
        <v>3266</v>
      </c>
      <c r="C1442" s="108" t="s">
        <v>3265</v>
      </c>
      <c r="E1442" s="108"/>
      <c r="H1442">
        <v>1</v>
      </c>
      <c r="I1442">
        <v>1</v>
      </c>
      <c r="J1442" s="108"/>
      <c r="K1442" s="108"/>
    </row>
    <row r="1443" spans="1:11">
      <c r="A1443" s="108" t="s">
        <v>3267</v>
      </c>
      <c r="B1443" s="108" t="s">
        <v>3268</v>
      </c>
      <c r="C1443" s="108" t="s">
        <v>3267</v>
      </c>
      <c r="E1443" s="108"/>
      <c r="H1443">
        <v>1</v>
      </c>
      <c r="I1443">
        <v>1</v>
      </c>
      <c r="J1443" s="108"/>
      <c r="K1443" s="108"/>
    </row>
    <row r="1444" spans="1:11">
      <c r="A1444" s="108" t="s">
        <v>3269</v>
      </c>
      <c r="B1444" s="108" t="s">
        <v>3270</v>
      </c>
      <c r="C1444" s="108" t="s">
        <v>3269</v>
      </c>
      <c r="E1444" s="108"/>
      <c r="H1444">
        <v>1</v>
      </c>
      <c r="I1444">
        <v>1</v>
      </c>
      <c r="J1444" s="108"/>
      <c r="K1444" s="108"/>
    </row>
    <row r="1445" spans="1:11">
      <c r="A1445" s="108" t="s">
        <v>3271</v>
      </c>
      <c r="B1445" s="108" t="s">
        <v>3272</v>
      </c>
      <c r="C1445" s="108" t="s">
        <v>3271</v>
      </c>
      <c r="E1445" s="108"/>
      <c r="H1445">
        <v>1</v>
      </c>
      <c r="I1445">
        <v>1</v>
      </c>
      <c r="J1445" s="108"/>
      <c r="K1445" s="108"/>
    </row>
    <row r="1446" spans="1:11">
      <c r="A1446" s="108" t="s">
        <v>3273</v>
      </c>
      <c r="B1446" s="108" t="s">
        <v>3274</v>
      </c>
      <c r="C1446" s="108" t="s">
        <v>3273</v>
      </c>
      <c r="E1446" s="108"/>
      <c r="H1446">
        <v>1</v>
      </c>
      <c r="I1446">
        <v>1</v>
      </c>
      <c r="J1446" s="108"/>
      <c r="K1446" s="108"/>
    </row>
    <row r="1447" spans="1:11">
      <c r="A1447" s="108" t="s">
        <v>3275</v>
      </c>
      <c r="B1447" s="108" t="s">
        <v>3276</v>
      </c>
      <c r="C1447" s="108" t="s">
        <v>3275</v>
      </c>
      <c r="E1447" s="108"/>
      <c r="H1447">
        <v>1</v>
      </c>
      <c r="I1447">
        <v>1</v>
      </c>
      <c r="J1447" s="108"/>
      <c r="K1447" s="108"/>
    </row>
    <row r="1448" spans="1:11">
      <c r="A1448" s="108" t="s">
        <v>3277</v>
      </c>
      <c r="B1448" s="108" t="s">
        <v>3278</v>
      </c>
      <c r="C1448" s="108" t="s">
        <v>3277</v>
      </c>
      <c r="E1448" s="108"/>
      <c r="H1448">
        <v>1</v>
      </c>
      <c r="I1448">
        <v>1</v>
      </c>
      <c r="J1448" s="108"/>
      <c r="K1448" s="108"/>
    </row>
    <row r="1449" spans="1:11">
      <c r="A1449" s="108" t="s">
        <v>3279</v>
      </c>
      <c r="B1449" s="108" t="s">
        <v>3280</v>
      </c>
      <c r="C1449" s="108" t="s">
        <v>3279</v>
      </c>
      <c r="E1449" s="108"/>
      <c r="H1449">
        <v>1</v>
      </c>
      <c r="I1449">
        <v>1</v>
      </c>
      <c r="J1449" s="108"/>
      <c r="K1449" s="108"/>
    </row>
    <row r="1450" spans="1:11">
      <c r="A1450" s="108" t="s">
        <v>3281</v>
      </c>
      <c r="B1450" s="108" t="s">
        <v>3282</v>
      </c>
      <c r="C1450" s="108" t="s">
        <v>3281</v>
      </c>
      <c r="E1450" s="108"/>
      <c r="H1450">
        <v>1</v>
      </c>
      <c r="I1450">
        <v>1</v>
      </c>
      <c r="J1450" s="108"/>
      <c r="K1450" s="108"/>
    </row>
    <row r="1451" spans="1:11">
      <c r="A1451" s="108" t="s">
        <v>3283</v>
      </c>
      <c r="B1451" s="108" t="s">
        <v>3284</v>
      </c>
      <c r="C1451" s="108" t="s">
        <v>3283</v>
      </c>
      <c r="E1451" s="108"/>
      <c r="H1451">
        <v>1</v>
      </c>
      <c r="I1451">
        <v>1</v>
      </c>
      <c r="J1451" s="108"/>
      <c r="K1451" s="108"/>
    </row>
    <row r="1452" spans="1:11">
      <c r="A1452" s="108" t="s">
        <v>3285</v>
      </c>
      <c r="B1452" s="108" t="s">
        <v>3286</v>
      </c>
      <c r="C1452" s="108" t="s">
        <v>3285</v>
      </c>
      <c r="E1452" s="108"/>
      <c r="H1452">
        <v>1</v>
      </c>
      <c r="I1452">
        <v>1</v>
      </c>
      <c r="J1452" s="108"/>
      <c r="K1452" s="108"/>
    </row>
    <row r="1453" spans="1:11">
      <c r="A1453" s="108" t="s">
        <v>3287</v>
      </c>
      <c r="B1453" s="108" t="s">
        <v>3288</v>
      </c>
      <c r="C1453" s="108" t="s">
        <v>3287</v>
      </c>
      <c r="E1453" s="108"/>
      <c r="H1453">
        <v>1</v>
      </c>
      <c r="I1453">
        <v>1</v>
      </c>
      <c r="J1453" s="108"/>
      <c r="K1453" s="108"/>
    </row>
    <row r="1454" spans="1:11">
      <c r="A1454" s="108" t="s">
        <v>3289</v>
      </c>
      <c r="B1454" s="108" t="s">
        <v>3290</v>
      </c>
      <c r="C1454" s="108" t="s">
        <v>3289</v>
      </c>
      <c r="E1454" s="108"/>
      <c r="H1454">
        <v>1</v>
      </c>
      <c r="I1454">
        <v>1</v>
      </c>
      <c r="J1454" s="108"/>
      <c r="K1454" s="108"/>
    </row>
    <row r="1455" spans="1:11">
      <c r="A1455" s="108" t="s">
        <v>3291</v>
      </c>
      <c r="B1455" s="108" t="s">
        <v>3292</v>
      </c>
      <c r="C1455" s="108" t="s">
        <v>3291</v>
      </c>
      <c r="E1455" s="108"/>
      <c r="H1455">
        <v>1</v>
      </c>
      <c r="I1455">
        <v>1</v>
      </c>
      <c r="J1455" s="108"/>
      <c r="K1455" s="108"/>
    </row>
    <row r="1456" spans="1:11">
      <c r="A1456" s="108" t="s">
        <v>3293</v>
      </c>
      <c r="B1456" s="108" t="s">
        <v>3294</v>
      </c>
      <c r="C1456" s="108" t="s">
        <v>3293</v>
      </c>
      <c r="E1456" s="108"/>
      <c r="H1456">
        <v>1</v>
      </c>
      <c r="I1456">
        <v>1</v>
      </c>
      <c r="J1456" s="108"/>
      <c r="K1456" s="108"/>
    </row>
    <row r="1457" spans="1:11">
      <c r="A1457" s="108" t="s">
        <v>3295</v>
      </c>
      <c r="B1457" s="108" t="s">
        <v>3296</v>
      </c>
      <c r="C1457" s="108" t="s">
        <v>3295</v>
      </c>
      <c r="E1457" s="108"/>
      <c r="H1457">
        <v>1</v>
      </c>
      <c r="I1457">
        <v>1</v>
      </c>
      <c r="J1457" s="108"/>
      <c r="K1457" s="108"/>
    </row>
    <row r="1458" spans="1:11">
      <c r="A1458" s="108" t="s">
        <v>3297</v>
      </c>
      <c r="B1458" s="108" t="s">
        <v>3298</v>
      </c>
      <c r="C1458" s="108" t="s">
        <v>3297</v>
      </c>
      <c r="E1458" s="108"/>
      <c r="H1458">
        <v>1</v>
      </c>
      <c r="I1458">
        <v>1</v>
      </c>
      <c r="J1458" s="108"/>
      <c r="K1458" s="108"/>
    </row>
    <row r="1459" spans="1:11">
      <c r="A1459" s="108" t="s">
        <v>3299</v>
      </c>
      <c r="B1459" s="108" t="s">
        <v>3300</v>
      </c>
      <c r="C1459" s="108" t="s">
        <v>3299</v>
      </c>
      <c r="E1459" s="108"/>
      <c r="H1459">
        <v>1</v>
      </c>
      <c r="I1459">
        <v>1</v>
      </c>
      <c r="J1459" s="108"/>
      <c r="K1459" s="108"/>
    </row>
    <row r="1460" spans="1:11">
      <c r="A1460" s="108" t="s">
        <v>3301</v>
      </c>
      <c r="B1460" s="108" t="s">
        <v>3302</v>
      </c>
      <c r="C1460" s="108" t="s">
        <v>3301</v>
      </c>
      <c r="E1460" s="108"/>
      <c r="H1460">
        <v>1</v>
      </c>
      <c r="I1460">
        <v>1</v>
      </c>
      <c r="J1460" s="108"/>
      <c r="K1460" s="108"/>
    </row>
    <row r="1461" spans="1:11">
      <c r="A1461" s="108" t="s">
        <v>3303</v>
      </c>
      <c r="B1461" s="108" t="s">
        <v>3304</v>
      </c>
      <c r="C1461" s="108" t="s">
        <v>3303</v>
      </c>
      <c r="E1461" s="108"/>
      <c r="H1461">
        <v>1</v>
      </c>
      <c r="I1461">
        <v>1</v>
      </c>
      <c r="J1461" s="108"/>
      <c r="K1461" s="108"/>
    </row>
    <row r="1462" spans="1:11">
      <c r="A1462" s="108" t="s">
        <v>3305</v>
      </c>
      <c r="B1462" s="108" t="s">
        <v>3306</v>
      </c>
      <c r="C1462" s="108" t="s">
        <v>3305</v>
      </c>
      <c r="E1462" s="108"/>
      <c r="H1462">
        <v>1</v>
      </c>
      <c r="I1462">
        <v>1</v>
      </c>
      <c r="J1462" s="108"/>
      <c r="K1462" s="108"/>
    </row>
    <row r="1463" spans="1:11">
      <c r="A1463" s="108" t="s">
        <v>3307</v>
      </c>
      <c r="B1463" s="108" t="s">
        <v>3308</v>
      </c>
      <c r="C1463" s="108" t="s">
        <v>3307</v>
      </c>
      <c r="E1463" s="108"/>
      <c r="H1463">
        <v>1</v>
      </c>
      <c r="I1463">
        <v>1</v>
      </c>
      <c r="J1463" s="108"/>
      <c r="K1463" s="108"/>
    </row>
    <row r="1464" spans="1:11">
      <c r="A1464" s="108" t="s">
        <v>3309</v>
      </c>
      <c r="B1464" s="108" t="s">
        <v>3310</v>
      </c>
      <c r="C1464" s="108" t="s">
        <v>3309</v>
      </c>
      <c r="E1464" s="108"/>
      <c r="H1464">
        <v>1</v>
      </c>
      <c r="I1464">
        <v>1</v>
      </c>
      <c r="J1464" s="108"/>
      <c r="K1464" s="108"/>
    </row>
    <row r="1465" spans="1:11">
      <c r="A1465" s="108" t="s">
        <v>3311</v>
      </c>
      <c r="B1465" s="108" t="s">
        <v>3312</v>
      </c>
      <c r="C1465" s="108" t="s">
        <v>3311</v>
      </c>
      <c r="E1465" s="108"/>
      <c r="H1465">
        <v>1</v>
      </c>
      <c r="I1465">
        <v>1</v>
      </c>
      <c r="J1465" s="108"/>
      <c r="K1465" s="108"/>
    </row>
    <row r="1466" spans="1:11">
      <c r="A1466" s="108" t="s">
        <v>3313</v>
      </c>
      <c r="B1466" s="108" t="s">
        <v>3314</v>
      </c>
      <c r="C1466" s="108" t="s">
        <v>3313</v>
      </c>
      <c r="E1466" s="108"/>
      <c r="H1466">
        <v>1</v>
      </c>
      <c r="I1466">
        <v>1</v>
      </c>
      <c r="J1466" s="108"/>
      <c r="K1466" s="108"/>
    </row>
    <row r="1467" spans="1:11">
      <c r="A1467" s="108" t="s">
        <v>3315</v>
      </c>
      <c r="B1467" s="108" t="s">
        <v>3316</v>
      </c>
      <c r="C1467" s="108" t="s">
        <v>3315</v>
      </c>
      <c r="E1467" s="108"/>
      <c r="H1467">
        <v>1</v>
      </c>
      <c r="I1467">
        <v>1</v>
      </c>
      <c r="J1467" s="108"/>
      <c r="K1467" s="108"/>
    </row>
    <row r="1468" spans="1:11">
      <c r="A1468" s="108"/>
      <c r="B1468" s="108"/>
      <c r="C1468" s="108" t="s">
        <v>3317</v>
      </c>
      <c r="E1468" s="108"/>
      <c r="H1468">
        <v>0</v>
      </c>
      <c r="I1468">
        <v>0</v>
      </c>
      <c r="J1468" s="108"/>
      <c r="K1468" s="108"/>
    </row>
    <row r="1469" spans="1:11">
      <c r="A1469" s="108"/>
      <c r="B1469" s="108"/>
      <c r="C1469" s="108" t="s">
        <v>3317</v>
      </c>
      <c r="E1469" s="108"/>
      <c r="H1469">
        <v>0</v>
      </c>
      <c r="I1469">
        <v>0</v>
      </c>
      <c r="J1469" s="108"/>
      <c r="K1469" s="108"/>
    </row>
    <row r="1470" spans="1:11">
      <c r="A1470" s="108"/>
      <c r="B1470" s="108"/>
      <c r="C1470" s="108" t="s">
        <v>3317</v>
      </c>
      <c r="E1470" s="108"/>
      <c r="H1470">
        <v>0</v>
      </c>
      <c r="I1470">
        <v>0</v>
      </c>
      <c r="J1470" s="108"/>
      <c r="K1470" s="108"/>
    </row>
    <row r="1471" spans="1:11">
      <c r="A1471" s="108"/>
      <c r="B1471" s="108"/>
      <c r="C1471" s="108" t="s">
        <v>3317</v>
      </c>
      <c r="E1471" s="108"/>
      <c r="H1471">
        <v>0</v>
      </c>
      <c r="I1471">
        <v>0</v>
      </c>
      <c r="J1471" s="108"/>
      <c r="K1471" s="108"/>
    </row>
    <row r="1472" spans="1:11">
      <c r="A1472" s="108"/>
      <c r="B1472" s="108"/>
      <c r="C1472" s="108" t="s">
        <v>3317</v>
      </c>
      <c r="E1472" s="108"/>
      <c r="H1472">
        <v>0</v>
      </c>
      <c r="I1472">
        <v>0</v>
      </c>
      <c r="J1472" s="108"/>
      <c r="K1472" s="108"/>
    </row>
    <row r="1473" spans="1:11">
      <c r="A1473" s="108"/>
      <c r="B1473" s="108"/>
      <c r="C1473" s="108" t="s">
        <v>3317</v>
      </c>
      <c r="E1473" s="108"/>
      <c r="H1473">
        <v>0</v>
      </c>
      <c r="I1473">
        <v>0</v>
      </c>
      <c r="J1473" s="108"/>
      <c r="K1473" s="10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79EE-C2AC-4191-8EDC-339C8C80CFDC}">
  <sheetPr>
    <tabColor rgb="FFFFC000"/>
  </sheetPr>
  <dimension ref="A1:C55"/>
  <sheetViews>
    <sheetView zoomScaleNormal="100" workbookViewId="0">
      <selection activeCell="G18" sqref="G18"/>
    </sheetView>
  </sheetViews>
  <sheetFormatPr defaultRowHeight="14.4"/>
  <cols>
    <col min="1" max="1" width="14.5546875" bestFit="1" customWidth="1"/>
    <col min="2" max="2" width="15.5546875" bestFit="1" customWidth="1"/>
    <col min="3" max="3" width="17.77734375" bestFit="1" customWidth="1"/>
  </cols>
  <sheetData>
    <row r="1" spans="1:3">
      <c r="A1" t="s">
        <v>3327</v>
      </c>
      <c r="B1" t="s">
        <v>3328</v>
      </c>
      <c r="C1" t="s">
        <v>360</v>
      </c>
    </row>
    <row r="2" spans="1:3">
      <c r="A2" s="108" t="s">
        <v>1845</v>
      </c>
      <c r="B2" s="108" t="s">
        <v>21</v>
      </c>
      <c r="C2" s="108" t="s">
        <v>22</v>
      </c>
    </row>
    <row r="3" spans="1:3">
      <c r="A3" s="108" t="s">
        <v>1845</v>
      </c>
      <c r="B3" s="108" t="s">
        <v>29</v>
      </c>
      <c r="C3" s="108" t="s">
        <v>30</v>
      </c>
    </row>
    <row r="4" spans="1:3">
      <c r="A4" s="108" t="s">
        <v>1845</v>
      </c>
      <c r="B4" s="108" t="s">
        <v>3481</v>
      </c>
      <c r="C4" s="108" t="s">
        <v>39</v>
      </c>
    </row>
    <row r="5" spans="1:3">
      <c r="A5" s="108" t="s">
        <v>1845</v>
      </c>
      <c r="B5" s="108" t="s">
        <v>47</v>
      </c>
      <c r="C5" s="108" t="s">
        <v>48</v>
      </c>
    </row>
    <row r="6" spans="1:3">
      <c r="A6" s="108" t="s">
        <v>1845</v>
      </c>
      <c r="B6" s="108" t="s">
        <v>53</v>
      </c>
      <c r="C6" s="108" t="s">
        <v>54</v>
      </c>
    </row>
    <row r="7" spans="1:3">
      <c r="A7" s="108" t="s">
        <v>1845</v>
      </c>
      <c r="B7" s="108" t="s">
        <v>56</v>
      </c>
      <c r="C7" s="108" t="s">
        <v>57</v>
      </c>
    </row>
    <row r="8" spans="1:3">
      <c r="A8" s="108" t="s">
        <v>1845</v>
      </c>
      <c r="B8" s="108" t="s">
        <v>61</v>
      </c>
      <c r="C8" s="108" t="s">
        <v>62</v>
      </c>
    </row>
    <row r="9" spans="1:3">
      <c r="A9" s="108" t="s">
        <v>1845</v>
      </c>
      <c r="B9" s="108" t="s">
        <v>63</v>
      </c>
      <c r="C9" s="108" t="s">
        <v>64</v>
      </c>
    </row>
    <row r="10" spans="1:3">
      <c r="A10" s="108" t="s">
        <v>1845</v>
      </c>
      <c r="B10" s="108" t="s">
        <v>66</v>
      </c>
      <c r="C10" s="108" t="s">
        <v>67</v>
      </c>
    </row>
    <row r="11" spans="1:3">
      <c r="A11" s="108" t="s">
        <v>1845</v>
      </c>
      <c r="B11" s="108" t="s">
        <v>68</v>
      </c>
      <c r="C11" s="108" t="s">
        <v>69</v>
      </c>
    </row>
    <row r="12" spans="1:3">
      <c r="A12" s="108" t="s">
        <v>1845</v>
      </c>
      <c r="B12" s="108" t="s">
        <v>70</v>
      </c>
      <c r="C12" s="108" t="s">
        <v>71</v>
      </c>
    </row>
    <row r="13" spans="1:3">
      <c r="A13" s="108" t="s">
        <v>1845</v>
      </c>
      <c r="B13" s="108" t="s">
        <v>74</v>
      </c>
      <c r="C13" s="108" t="s">
        <v>75</v>
      </c>
    </row>
    <row r="14" spans="1:3">
      <c r="A14" s="108" t="s">
        <v>1845</v>
      </c>
      <c r="B14" s="108" t="s">
        <v>78</v>
      </c>
      <c r="C14" s="108" t="s">
        <v>79</v>
      </c>
    </row>
    <row r="15" spans="1:3">
      <c r="A15" s="108" t="s">
        <v>1845</v>
      </c>
      <c r="B15" s="108" t="s">
        <v>81</v>
      </c>
      <c r="C15" s="108" t="s">
        <v>82</v>
      </c>
    </row>
    <row r="16" spans="1:3">
      <c r="A16" s="108" t="s">
        <v>1845</v>
      </c>
      <c r="B16" s="108" t="s">
        <v>84</v>
      </c>
      <c r="C16" s="108" t="s">
        <v>85</v>
      </c>
    </row>
    <row r="17" spans="1:3">
      <c r="A17" s="108" t="s">
        <v>1845</v>
      </c>
      <c r="B17" s="108" t="s">
        <v>89</v>
      </c>
      <c r="C17" s="108" t="s">
        <v>90</v>
      </c>
    </row>
    <row r="18" spans="1:3">
      <c r="A18" s="108" t="s">
        <v>1845</v>
      </c>
      <c r="B18" s="108" t="s">
        <v>94</v>
      </c>
      <c r="C18" s="108" t="s">
        <v>95</v>
      </c>
    </row>
    <row r="19" spans="1:3">
      <c r="A19" s="108" t="s">
        <v>1845</v>
      </c>
      <c r="B19" s="108" t="s">
        <v>98</v>
      </c>
      <c r="C19" s="108" t="s">
        <v>99</v>
      </c>
    </row>
    <row r="20" spans="1:3">
      <c r="A20" s="108" t="s">
        <v>1845</v>
      </c>
      <c r="B20" s="108" t="s">
        <v>100</v>
      </c>
      <c r="C20" s="108" t="s">
        <v>101</v>
      </c>
    </row>
    <row r="21" spans="1:3">
      <c r="A21" s="108" t="s">
        <v>1845</v>
      </c>
      <c r="B21" s="108" t="s">
        <v>103</v>
      </c>
      <c r="C21" s="108" t="s">
        <v>104</v>
      </c>
    </row>
    <row r="22" spans="1:3">
      <c r="A22" s="108" t="s">
        <v>1845</v>
      </c>
      <c r="B22" s="108" t="s">
        <v>109</v>
      </c>
      <c r="C22" s="108" t="s">
        <v>110</v>
      </c>
    </row>
    <row r="23" spans="1:3">
      <c r="A23" s="108" t="s">
        <v>1845</v>
      </c>
      <c r="B23" s="108" t="s">
        <v>113</v>
      </c>
      <c r="C23" s="108" t="s">
        <v>114</v>
      </c>
    </row>
    <row r="24" spans="1:3">
      <c r="A24" s="108" t="s">
        <v>1845</v>
      </c>
      <c r="B24" s="108" t="s">
        <v>115</v>
      </c>
      <c r="C24" s="108" t="s">
        <v>116</v>
      </c>
    </row>
    <row r="25" spans="1:3">
      <c r="A25" s="108" t="s">
        <v>1845</v>
      </c>
      <c r="B25" s="108" t="s">
        <v>117</v>
      </c>
      <c r="C25" s="108" t="s">
        <v>118</v>
      </c>
    </row>
    <row r="26" spans="1:3">
      <c r="A26" s="108" t="s">
        <v>1845</v>
      </c>
      <c r="B26" s="108" t="s">
        <v>338</v>
      </c>
      <c r="C26" s="108" t="s">
        <v>120</v>
      </c>
    </row>
    <row r="27" spans="1:3">
      <c r="A27" s="108" t="s">
        <v>1845</v>
      </c>
      <c r="B27" s="108" t="s">
        <v>119</v>
      </c>
      <c r="C27" s="108" t="s">
        <v>120</v>
      </c>
    </row>
    <row r="28" spans="1:3">
      <c r="A28" s="108" t="s">
        <v>1845</v>
      </c>
      <c r="B28" s="108" t="s">
        <v>122</v>
      </c>
      <c r="C28" s="108" t="s">
        <v>123</v>
      </c>
    </row>
    <row r="29" spans="1:3">
      <c r="A29" s="108" t="s">
        <v>1845</v>
      </c>
      <c r="B29" s="108" t="s">
        <v>128</v>
      </c>
      <c r="C29" s="108" t="s">
        <v>129</v>
      </c>
    </row>
    <row r="30" spans="1:3">
      <c r="A30" s="108" t="s">
        <v>1845</v>
      </c>
      <c r="B30" s="108" t="s">
        <v>130</v>
      </c>
      <c r="C30" s="108" t="s">
        <v>131</v>
      </c>
    </row>
    <row r="31" spans="1:3">
      <c r="A31" s="108" t="s">
        <v>1845</v>
      </c>
      <c r="B31" s="108" t="s">
        <v>132</v>
      </c>
      <c r="C31" s="108" t="s">
        <v>133</v>
      </c>
    </row>
    <row r="32" spans="1:3">
      <c r="A32" s="108" t="s">
        <v>1845</v>
      </c>
      <c r="B32" s="108" t="s">
        <v>135</v>
      </c>
      <c r="C32" s="108" t="s">
        <v>136</v>
      </c>
    </row>
    <row r="33" spans="1:3">
      <c r="A33" s="108" t="s">
        <v>1845</v>
      </c>
      <c r="B33" s="108" t="s">
        <v>137</v>
      </c>
      <c r="C33" s="108" t="s">
        <v>138</v>
      </c>
    </row>
    <row r="34" spans="1:3">
      <c r="A34" s="108" t="s">
        <v>1845</v>
      </c>
      <c r="B34" s="108" t="s">
        <v>141</v>
      </c>
      <c r="C34" s="108" t="s">
        <v>142</v>
      </c>
    </row>
    <row r="35" spans="1:3">
      <c r="A35" s="108" t="s">
        <v>1845</v>
      </c>
      <c r="B35" s="108" t="s">
        <v>346</v>
      </c>
      <c r="C35" s="108" t="s">
        <v>147</v>
      </c>
    </row>
    <row r="36" spans="1:3">
      <c r="A36" s="108" t="s">
        <v>1845</v>
      </c>
      <c r="B36" s="108" t="s">
        <v>146</v>
      </c>
      <c r="C36" s="108" t="s">
        <v>147</v>
      </c>
    </row>
    <row r="37" spans="1:3">
      <c r="A37" s="108" t="s">
        <v>1845</v>
      </c>
      <c r="B37" s="108" t="s">
        <v>151</v>
      </c>
      <c r="C37" s="108" t="s">
        <v>152</v>
      </c>
    </row>
    <row r="38" spans="1:3">
      <c r="A38" s="108" t="s">
        <v>1845</v>
      </c>
      <c r="B38" s="108" t="s">
        <v>154</v>
      </c>
      <c r="C38" s="108" t="s">
        <v>155</v>
      </c>
    </row>
    <row r="39" spans="1:3">
      <c r="A39" s="108" t="s">
        <v>1845</v>
      </c>
      <c r="B39" s="108" t="s">
        <v>159</v>
      </c>
      <c r="C39" s="108" t="s">
        <v>160</v>
      </c>
    </row>
    <row r="40" spans="1:3">
      <c r="A40" s="108" t="s">
        <v>1845</v>
      </c>
      <c r="B40" s="108" t="s">
        <v>162</v>
      </c>
      <c r="C40" s="108" t="s">
        <v>163</v>
      </c>
    </row>
    <row r="41" spans="1:3">
      <c r="A41" s="108" t="s">
        <v>1845</v>
      </c>
      <c r="B41" s="108" t="s">
        <v>166</v>
      </c>
      <c r="C41" s="108" t="s">
        <v>167</v>
      </c>
    </row>
    <row r="42" spans="1:3">
      <c r="A42" s="108" t="s">
        <v>1845</v>
      </c>
      <c r="B42" s="108" t="s">
        <v>171</v>
      </c>
      <c r="C42" s="108" t="s">
        <v>172</v>
      </c>
    </row>
    <row r="43" spans="1:3">
      <c r="A43" s="108" t="s">
        <v>1845</v>
      </c>
      <c r="B43" s="108" t="s">
        <v>174</v>
      </c>
      <c r="C43" s="108" t="s">
        <v>175</v>
      </c>
    </row>
    <row r="44" spans="1:3">
      <c r="A44" s="108" t="s">
        <v>1845</v>
      </c>
      <c r="B44" s="108" t="s">
        <v>177</v>
      </c>
      <c r="C44" s="108" t="s">
        <v>178</v>
      </c>
    </row>
    <row r="45" spans="1:3">
      <c r="A45" s="108" t="s">
        <v>1845</v>
      </c>
      <c r="B45" s="108" t="s">
        <v>177</v>
      </c>
      <c r="C45" s="108" t="s">
        <v>3317</v>
      </c>
    </row>
    <row r="46" spans="1:3">
      <c r="A46" s="108" t="s">
        <v>1845</v>
      </c>
      <c r="B46" s="108" t="s">
        <v>181</v>
      </c>
      <c r="C46" s="108" t="s">
        <v>182</v>
      </c>
    </row>
    <row r="47" spans="1:3">
      <c r="A47" s="108" t="s">
        <v>1845</v>
      </c>
      <c r="B47" s="108" t="s">
        <v>186</v>
      </c>
      <c r="C47" s="108" t="s">
        <v>187</v>
      </c>
    </row>
    <row r="48" spans="1:3">
      <c r="A48" s="108" t="s">
        <v>1845</v>
      </c>
      <c r="B48" s="108" t="s">
        <v>190</v>
      </c>
      <c r="C48" s="108" t="s">
        <v>191</v>
      </c>
    </row>
    <row r="49" spans="1:3">
      <c r="A49" s="108" t="s">
        <v>1845</v>
      </c>
      <c r="B49" s="108" t="s">
        <v>193</v>
      </c>
      <c r="C49" s="108" t="s">
        <v>194</v>
      </c>
    </row>
    <row r="50" spans="1:3">
      <c r="A50" s="108" t="s">
        <v>1845</v>
      </c>
      <c r="B50" s="108" t="s">
        <v>207</v>
      </c>
      <c r="C50" s="108" t="s">
        <v>198</v>
      </c>
    </row>
    <row r="51" spans="1:3">
      <c r="A51" s="108" t="s">
        <v>1845</v>
      </c>
      <c r="B51" s="108" t="s">
        <v>202</v>
      </c>
      <c r="C51" s="108" t="s">
        <v>203</v>
      </c>
    </row>
    <row r="52" spans="1:3">
      <c r="A52" s="108" t="s">
        <v>1845</v>
      </c>
      <c r="B52" s="108" t="s">
        <v>326</v>
      </c>
      <c r="C52" s="108" t="s">
        <v>204</v>
      </c>
    </row>
    <row r="53" spans="1:3">
      <c r="A53" s="108" t="s">
        <v>1845</v>
      </c>
      <c r="B53" s="108" t="s">
        <v>211</v>
      </c>
      <c r="C53" s="108" t="s">
        <v>206</v>
      </c>
    </row>
    <row r="54" spans="1:3">
      <c r="A54" s="108" t="s">
        <v>1845</v>
      </c>
      <c r="B54" s="108" t="s">
        <v>3405</v>
      </c>
      <c r="C54" s="108" t="s">
        <v>208</v>
      </c>
    </row>
    <row r="55" spans="1:3">
      <c r="A55" s="108" t="s">
        <v>1845</v>
      </c>
      <c r="B55" s="108" t="s">
        <v>220</v>
      </c>
      <c r="C55" s="108" t="s">
        <v>212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6"/>
  <sheetViews>
    <sheetView topLeftCell="A97" workbookViewId="0">
      <selection activeCell="A105" sqref="A105:O117"/>
    </sheetView>
  </sheetViews>
  <sheetFormatPr defaultColWidth="9.21875" defaultRowHeight="15.6"/>
  <cols>
    <col min="1" max="1" width="15.21875" style="3" customWidth="1"/>
    <col min="2" max="2" width="9.21875" style="2" customWidth="1"/>
    <col min="3" max="3" width="13.44140625" style="3" customWidth="1"/>
    <col min="4" max="4" width="10.5546875" style="3" customWidth="1"/>
    <col min="5" max="5" width="14" style="3" customWidth="1"/>
    <col min="6" max="6" width="6.21875" style="3" customWidth="1"/>
    <col min="7" max="7" width="8" style="3" customWidth="1"/>
    <col min="8" max="8" width="7.77734375" style="3" customWidth="1"/>
    <col min="9" max="9" width="8.21875" style="3" customWidth="1"/>
    <col min="10" max="10" width="6.77734375" style="3" customWidth="1"/>
    <col min="11" max="11" width="6.21875" style="3" customWidth="1"/>
    <col min="12" max="12" width="6" style="3" customWidth="1"/>
    <col min="13" max="13" width="6.44140625" style="3" customWidth="1"/>
    <col min="14" max="14" width="6.77734375" style="3" customWidth="1"/>
    <col min="15" max="15" width="16.21875" style="3" customWidth="1"/>
    <col min="16" max="16" width="11.77734375" style="3" bestFit="1" customWidth="1"/>
    <col min="17" max="16384" width="9.21875" style="3"/>
  </cols>
  <sheetData>
    <row r="1" spans="1:15">
      <c r="A1" s="1"/>
    </row>
    <row r="2" spans="1:15">
      <c r="A2" s="160" t="s">
        <v>330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</row>
    <row r="3" spans="1:15">
      <c r="A3" s="162" t="s">
        <v>1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</row>
    <row r="4" spans="1:15">
      <c r="A4" s="162" t="s">
        <v>2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</row>
    <row r="5" spans="1:15">
      <c r="A5" s="34"/>
      <c r="B5" s="65"/>
      <c r="C5" s="65" t="s">
        <v>328</v>
      </c>
      <c r="D5" s="66"/>
      <c r="E5" s="66"/>
      <c r="F5" s="66"/>
      <c r="G5" s="66"/>
      <c r="H5" s="66"/>
      <c r="I5" s="76"/>
      <c r="J5" s="66"/>
      <c r="K5" s="66"/>
      <c r="L5" s="163" t="s">
        <v>3</v>
      </c>
      <c r="M5" s="163"/>
      <c r="N5" s="163"/>
      <c r="O5" s="163"/>
    </row>
    <row r="6" spans="1:15">
      <c r="A6" s="1"/>
      <c r="M6" s="2"/>
    </row>
    <row r="7" spans="1:15">
      <c r="A7" s="172" t="s">
        <v>4</v>
      </c>
      <c r="B7" s="174" t="s">
        <v>5</v>
      </c>
      <c r="C7" s="164" t="s">
        <v>6</v>
      </c>
      <c r="D7" s="165"/>
      <c r="E7" s="166"/>
      <c r="F7" s="176" t="s">
        <v>7</v>
      </c>
      <c r="G7" s="167" t="s">
        <v>8</v>
      </c>
      <c r="H7" s="168"/>
      <c r="I7" s="169"/>
      <c r="J7" s="170" t="s">
        <v>9</v>
      </c>
      <c r="K7" s="171"/>
      <c r="L7" s="178" t="s">
        <v>10</v>
      </c>
      <c r="M7" s="178" t="s">
        <v>11</v>
      </c>
      <c r="N7" s="4" t="s">
        <v>12</v>
      </c>
      <c r="O7" s="180" t="s">
        <v>13</v>
      </c>
    </row>
    <row r="8" spans="1:15">
      <c r="A8" s="173"/>
      <c r="B8" s="175"/>
      <c r="C8" s="67" t="s">
        <v>14</v>
      </c>
      <c r="D8" s="67"/>
      <c r="E8" s="67" t="s">
        <v>15</v>
      </c>
      <c r="F8" s="177"/>
      <c r="G8" s="67" t="s">
        <v>16</v>
      </c>
      <c r="H8" s="67"/>
      <c r="I8" s="77" t="s">
        <v>17</v>
      </c>
      <c r="J8" s="67" t="s">
        <v>18</v>
      </c>
      <c r="K8" s="67" t="s">
        <v>19</v>
      </c>
      <c r="L8" s="179"/>
      <c r="M8" s="179"/>
      <c r="N8" s="8" t="s">
        <v>20</v>
      </c>
      <c r="O8" s="181"/>
    </row>
    <row r="9" spans="1:15">
      <c r="A9" s="46" t="s">
        <v>21</v>
      </c>
      <c r="B9" s="46" t="s">
        <v>22</v>
      </c>
      <c r="C9" s="9" t="s">
        <v>23</v>
      </c>
      <c r="D9" s="9"/>
      <c r="E9" s="9" t="s">
        <v>24</v>
      </c>
      <c r="F9" s="9">
        <v>17</v>
      </c>
      <c r="G9" s="68">
        <v>7.3</v>
      </c>
      <c r="H9" s="9"/>
      <c r="I9" s="68">
        <v>8.15</v>
      </c>
      <c r="J9" s="9"/>
      <c r="K9" s="9"/>
      <c r="L9" s="9"/>
      <c r="M9" s="9"/>
      <c r="N9" s="9"/>
      <c r="O9" s="31" t="s">
        <v>41</v>
      </c>
    </row>
    <row r="10" spans="1:15">
      <c r="A10" s="9"/>
      <c r="B10" s="46"/>
      <c r="C10" s="9" t="s">
        <v>24</v>
      </c>
      <c r="D10" s="9"/>
      <c r="E10" s="9" t="s">
        <v>23</v>
      </c>
      <c r="F10" s="9">
        <v>17</v>
      </c>
      <c r="G10" s="68">
        <v>8.4</v>
      </c>
      <c r="H10" s="9"/>
      <c r="I10" s="68">
        <v>9.25</v>
      </c>
      <c r="J10" s="9"/>
      <c r="K10" s="9"/>
      <c r="L10" s="9"/>
      <c r="M10" s="9"/>
      <c r="N10" s="9"/>
      <c r="O10" s="15"/>
    </row>
    <row r="11" spans="1:15">
      <c r="A11" s="9"/>
      <c r="B11" s="46"/>
      <c r="C11" s="9" t="s">
        <v>23</v>
      </c>
      <c r="D11" s="9" t="s">
        <v>25</v>
      </c>
      <c r="E11" s="9" t="s">
        <v>26</v>
      </c>
      <c r="F11" s="9">
        <v>37</v>
      </c>
      <c r="G11" s="68">
        <v>9.4</v>
      </c>
      <c r="H11" s="9"/>
      <c r="I11" s="68">
        <v>11</v>
      </c>
      <c r="J11" s="9"/>
      <c r="K11" s="9"/>
      <c r="L11" s="9"/>
      <c r="M11" s="68"/>
      <c r="N11" s="9"/>
      <c r="O11" s="15"/>
    </row>
    <row r="12" spans="1:15">
      <c r="A12" s="9"/>
      <c r="B12" s="46"/>
      <c r="C12" s="9" t="s">
        <v>26</v>
      </c>
      <c r="D12" s="9" t="s">
        <v>25</v>
      </c>
      <c r="E12" s="9" t="s">
        <v>23</v>
      </c>
      <c r="F12" s="9">
        <v>37</v>
      </c>
      <c r="G12" s="68">
        <v>11.2</v>
      </c>
      <c r="H12" s="9"/>
      <c r="I12" s="68">
        <v>12.4</v>
      </c>
      <c r="J12" s="9"/>
      <c r="K12" s="9"/>
      <c r="L12" s="9"/>
      <c r="M12" s="68"/>
      <c r="N12" s="9"/>
      <c r="O12" s="16"/>
    </row>
    <row r="13" spans="1:15">
      <c r="A13" s="17"/>
      <c r="B13" s="69"/>
      <c r="C13" s="9" t="s">
        <v>23</v>
      </c>
      <c r="D13" s="17" t="s">
        <v>25</v>
      </c>
      <c r="E13" s="9" t="s">
        <v>26</v>
      </c>
      <c r="F13" s="17">
        <v>37</v>
      </c>
      <c r="G13" s="70">
        <v>13.05</v>
      </c>
      <c r="H13" s="17"/>
      <c r="I13" s="70">
        <v>13.5</v>
      </c>
      <c r="J13" s="17"/>
      <c r="K13" s="17"/>
      <c r="L13" s="17"/>
      <c r="M13" s="78"/>
      <c r="N13" s="17"/>
      <c r="O13" s="20"/>
    </row>
    <row r="14" spans="1:15">
      <c r="A14" s="9"/>
      <c r="B14" s="46"/>
      <c r="C14" s="9" t="s">
        <v>26</v>
      </c>
      <c r="D14" s="9" t="s">
        <v>25</v>
      </c>
      <c r="E14" s="9" t="s">
        <v>23</v>
      </c>
      <c r="F14" s="9">
        <v>37</v>
      </c>
      <c r="G14" s="68">
        <v>14.15</v>
      </c>
      <c r="H14" s="9"/>
      <c r="I14" s="68">
        <v>15</v>
      </c>
      <c r="J14" s="9"/>
      <c r="K14" s="9"/>
      <c r="L14" s="9"/>
      <c r="M14" s="79"/>
      <c r="N14" s="9"/>
      <c r="O14" s="20"/>
    </row>
    <row r="15" spans="1:15">
      <c r="A15" s="9"/>
      <c r="B15" s="46"/>
      <c r="C15" s="9" t="s">
        <v>23</v>
      </c>
      <c r="D15" s="17" t="s">
        <v>25</v>
      </c>
      <c r="E15" s="9" t="s">
        <v>26</v>
      </c>
      <c r="F15" s="9">
        <v>37</v>
      </c>
      <c r="G15" s="68">
        <v>15</v>
      </c>
      <c r="H15" s="68"/>
      <c r="I15" s="68">
        <v>16.2</v>
      </c>
      <c r="J15" s="9"/>
      <c r="K15" s="9"/>
      <c r="L15" s="9"/>
      <c r="M15" s="79"/>
      <c r="N15" s="9"/>
      <c r="O15" s="16"/>
    </row>
    <row r="16" spans="1:15">
      <c r="A16" s="9"/>
      <c r="B16" s="46"/>
      <c r="C16" s="9" t="s">
        <v>26</v>
      </c>
      <c r="D16" s="9" t="s">
        <v>25</v>
      </c>
      <c r="E16" s="9" t="s">
        <v>23</v>
      </c>
      <c r="F16" s="9">
        <v>37</v>
      </c>
      <c r="G16" s="68">
        <v>17</v>
      </c>
      <c r="H16" s="9"/>
      <c r="I16" s="68">
        <v>18.2</v>
      </c>
      <c r="J16" s="9">
        <v>1</v>
      </c>
      <c r="K16" s="9">
        <v>1</v>
      </c>
      <c r="L16" s="48"/>
      <c r="M16" s="80"/>
      <c r="N16" s="40">
        <f>SUM(F9:F16)</f>
        <v>256</v>
      </c>
      <c r="O16" s="25" t="s">
        <v>27</v>
      </c>
    </row>
    <row r="17" spans="1:15">
      <c r="A17" s="71"/>
      <c r="B17" s="72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81" t="s">
        <v>28</v>
      </c>
    </row>
    <row r="18" spans="1:15">
      <c r="A18" s="1"/>
      <c r="M18" s="2"/>
    </row>
    <row r="19" spans="1:15">
      <c r="A19" s="172" t="s">
        <v>4</v>
      </c>
      <c r="B19" s="174" t="s">
        <v>5</v>
      </c>
      <c r="C19" s="164" t="s">
        <v>6</v>
      </c>
      <c r="D19" s="165"/>
      <c r="E19" s="166"/>
      <c r="F19" s="176" t="s">
        <v>7</v>
      </c>
      <c r="G19" s="167" t="s">
        <v>8</v>
      </c>
      <c r="H19" s="168"/>
      <c r="I19" s="169"/>
      <c r="J19" s="170" t="s">
        <v>9</v>
      </c>
      <c r="K19" s="171"/>
      <c r="L19" s="178" t="s">
        <v>10</v>
      </c>
      <c r="M19" s="178" t="s">
        <v>11</v>
      </c>
      <c r="N19" s="4" t="s">
        <v>12</v>
      </c>
      <c r="O19" s="180" t="s">
        <v>13</v>
      </c>
    </row>
    <row r="20" spans="1:15">
      <c r="A20" s="173"/>
      <c r="B20" s="175"/>
      <c r="C20" s="67" t="s">
        <v>14</v>
      </c>
      <c r="D20" s="67"/>
      <c r="E20" s="67" t="s">
        <v>15</v>
      </c>
      <c r="F20" s="177"/>
      <c r="G20" s="67" t="s">
        <v>16</v>
      </c>
      <c r="H20" s="67"/>
      <c r="I20" s="77" t="s">
        <v>17</v>
      </c>
      <c r="J20" s="67" t="s">
        <v>18</v>
      </c>
      <c r="K20" s="67" t="s">
        <v>19</v>
      </c>
      <c r="L20" s="179"/>
      <c r="M20" s="179"/>
      <c r="N20" s="8" t="s">
        <v>20</v>
      </c>
      <c r="O20" s="181"/>
    </row>
    <row r="21" spans="1:15">
      <c r="A21" s="46" t="s">
        <v>29</v>
      </c>
      <c r="B21" s="46" t="s">
        <v>30</v>
      </c>
      <c r="C21" s="9" t="s">
        <v>23</v>
      </c>
      <c r="D21" s="9"/>
      <c r="E21" s="9" t="s">
        <v>31</v>
      </c>
      <c r="F21" s="9">
        <v>15</v>
      </c>
      <c r="G21" s="68">
        <v>7</v>
      </c>
      <c r="H21" s="68"/>
      <c r="I21" s="68">
        <v>7.3</v>
      </c>
      <c r="J21" s="9"/>
      <c r="K21" s="9"/>
      <c r="L21" s="9"/>
      <c r="M21" s="9"/>
      <c r="N21" s="9"/>
      <c r="O21" s="15"/>
    </row>
    <row r="22" spans="1:15">
      <c r="A22" s="9"/>
      <c r="B22" s="46"/>
      <c r="C22" s="9" t="s">
        <v>31</v>
      </c>
      <c r="D22" s="9"/>
      <c r="E22" s="9" t="s">
        <v>26</v>
      </c>
      <c r="F22" s="9">
        <v>52</v>
      </c>
      <c r="G22" s="68">
        <v>7.4</v>
      </c>
      <c r="H22" s="9"/>
      <c r="I22" s="68">
        <v>9</v>
      </c>
      <c r="J22" s="9"/>
      <c r="K22" s="9"/>
      <c r="L22" s="9"/>
      <c r="M22" s="9"/>
      <c r="N22" s="9"/>
      <c r="O22" s="15"/>
    </row>
    <row r="23" spans="1:15">
      <c r="A23" s="9"/>
      <c r="B23" s="46"/>
      <c r="C23" s="9" t="s">
        <v>26</v>
      </c>
      <c r="D23" s="9" t="s">
        <v>23</v>
      </c>
      <c r="E23" s="90" t="s">
        <v>331</v>
      </c>
      <c r="F23" s="9">
        <v>55</v>
      </c>
      <c r="G23" s="68">
        <v>9.25</v>
      </c>
      <c r="H23" s="9"/>
      <c r="I23" s="68">
        <v>11</v>
      </c>
      <c r="J23" s="9"/>
      <c r="K23" s="9"/>
      <c r="L23" s="9"/>
      <c r="M23" s="68"/>
      <c r="N23" s="9"/>
      <c r="O23" s="15"/>
    </row>
    <row r="24" spans="1:15" ht="15.75" customHeight="1">
      <c r="A24" s="9"/>
      <c r="B24" s="46"/>
      <c r="C24" s="90" t="s">
        <v>331</v>
      </c>
      <c r="D24" s="9" t="s">
        <v>23</v>
      </c>
      <c r="E24" s="9" t="s">
        <v>26</v>
      </c>
      <c r="F24" s="9">
        <v>55</v>
      </c>
      <c r="G24" s="68">
        <v>12.3</v>
      </c>
      <c r="H24" s="9"/>
      <c r="I24" s="68">
        <v>14</v>
      </c>
      <c r="J24" s="9"/>
      <c r="K24" s="9"/>
      <c r="L24" s="9"/>
      <c r="M24" s="68"/>
      <c r="N24" s="9"/>
      <c r="O24" s="16"/>
    </row>
    <row r="25" spans="1:15">
      <c r="A25" s="17"/>
      <c r="B25" s="69"/>
      <c r="C25" s="9" t="s">
        <v>26</v>
      </c>
      <c r="D25" s="9" t="s">
        <v>23</v>
      </c>
      <c r="E25" s="9" t="s">
        <v>33</v>
      </c>
      <c r="F25" s="17">
        <v>65</v>
      </c>
      <c r="G25" s="70">
        <v>14.25</v>
      </c>
      <c r="H25" s="17"/>
      <c r="I25" s="70">
        <v>16</v>
      </c>
      <c r="J25" s="17"/>
      <c r="K25" s="17"/>
      <c r="L25" s="17"/>
      <c r="M25" s="78"/>
      <c r="N25" s="17"/>
      <c r="O25" s="20"/>
    </row>
    <row r="26" spans="1:15">
      <c r="A26" s="9"/>
      <c r="B26" s="46"/>
      <c r="C26" s="9" t="s">
        <v>33</v>
      </c>
      <c r="D26" s="9"/>
      <c r="E26" s="90" t="s">
        <v>331</v>
      </c>
      <c r="F26" s="9">
        <v>18</v>
      </c>
      <c r="G26" s="68">
        <v>16.149999999999999</v>
      </c>
      <c r="H26" s="9"/>
      <c r="I26" s="68">
        <v>16.55</v>
      </c>
      <c r="J26" s="9"/>
      <c r="K26" s="9"/>
      <c r="L26" s="9"/>
      <c r="M26" s="79"/>
      <c r="N26" s="9"/>
      <c r="O26" s="20" t="s">
        <v>34</v>
      </c>
    </row>
    <row r="27" spans="1:15">
      <c r="A27" s="9"/>
      <c r="B27" s="46"/>
      <c r="C27" s="90" t="s">
        <v>331</v>
      </c>
      <c r="D27" s="17"/>
      <c r="E27" s="9" t="s">
        <v>23</v>
      </c>
      <c r="F27" s="9">
        <v>15</v>
      </c>
      <c r="G27" s="68">
        <v>17</v>
      </c>
      <c r="H27" s="9"/>
      <c r="I27" s="68">
        <v>17.3</v>
      </c>
      <c r="J27" s="9">
        <v>1</v>
      </c>
      <c r="K27" s="9">
        <v>1</v>
      </c>
      <c r="L27" s="9"/>
      <c r="M27" s="79"/>
      <c r="N27" s="7">
        <f>SUM(F21:F27)</f>
        <v>275</v>
      </c>
      <c r="O27" s="20" t="s">
        <v>27</v>
      </c>
    </row>
    <row r="28" spans="1:15">
      <c r="A28" s="71"/>
      <c r="B28" s="72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16" t="s">
        <v>28</v>
      </c>
    </row>
    <row r="33" spans="1:15">
      <c r="A33" s="1"/>
    </row>
    <row r="34" spans="1:15">
      <c r="A34" s="1"/>
    </row>
    <row r="35" spans="1:15">
      <c r="A35" s="1"/>
    </row>
    <row r="36" spans="1:15" ht="15.75" customHeight="1">
      <c r="A36" s="160" t="s">
        <v>330</v>
      </c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</row>
    <row r="37" spans="1:15">
      <c r="A37" s="162" t="s">
        <v>35</v>
      </c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</row>
    <row r="38" spans="1:15">
      <c r="A38" s="162" t="s">
        <v>2</v>
      </c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</row>
    <row r="39" spans="1:15">
      <c r="A39" s="34"/>
      <c r="B39" s="65"/>
      <c r="C39" s="99" t="s">
        <v>328</v>
      </c>
      <c r="D39" s="66"/>
      <c r="E39" s="66"/>
      <c r="F39" s="66"/>
      <c r="G39" s="66"/>
      <c r="H39" s="66"/>
      <c r="I39" s="76"/>
      <c r="J39" s="66"/>
      <c r="K39" s="66"/>
      <c r="L39" s="163" t="s">
        <v>3</v>
      </c>
      <c r="M39" s="163"/>
      <c r="N39" s="163"/>
      <c r="O39" s="163"/>
    </row>
    <row r="40" spans="1:15">
      <c r="A40" s="1"/>
      <c r="M40" s="2"/>
    </row>
    <row r="41" spans="1:15">
      <c r="A41" s="172" t="s">
        <v>4</v>
      </c>
      <c r="B41" s="174" t="s">
        <v>5</v>
      </c>
      <c r="C41" s="164" t="s">
        <v>6</v>
      </c>
      <c r="D41" s="165"/>
      <c r="E41" s="166"/>
      <c r="F41" s="176" t="s">
        <v>7</v>
      </c>
      <c r="G41" s="167" t="s">
        <v>8</v>
      </c>
      <c r="H41" s="168"/>
      <c r="I41" s="169"/>
      <c r="J41" s="170" t="s">
        <v>9</v>
      </c>
      <c r="K41" s="171"/>
      <c r="L41" s="178" t="s">
        <v>10</v>
      </c>
      <c r="M41" s="178" t="s">
        <v>11</v>
      </c>
      <c r="N41" s="4" t="s">
        <v>12</v>
      </c>
      <c r="O41" s="180" t="s">
        <v>13</v>
      </c>
    </row>
    <row r="42" spans="1:15">
      <c r="A42" s="173"/>
      <c r="B42" s="175"/>
      <c r="C42" s="67" t="s">
        <v>14</v>
      </c>
      <c r="D42" s="67"/>
      <c r="E42" s="67" t="s">
        <v>15</v>
      </c>
      <c r="F42" s="177"/>
      <c r="G42" s="67" t="s">
        <v>16</v>
      </c>
      <c r="H42" s="67"/>
      <c r="I42" s="77" t="s">
        <v>17</v>
      </c>
      <c r="J42" s="67" t="s">
        <v>18</v>
      </c>
      <c r="K42" s="67" t="s">
        <v>37</v>
      </c>
      <c r="L42" s="179"/>
      <c r="M42" s="179"/>
      <c r="N42" s="8" t="s">
        <v>20</v>
      </c>
      <c r="O42" s="181"/>
    </row>
    <row r="43" spans="1:15">
      <c r="A43" s="69" t="s">
        <v>38</v>
      </c>
      <c r="B43" s="69" t="s">
        <v>39</v>
      </c>
      <c r="C43" s="9" t="s">
        <v>40</v>
      </c>
      <c r="D43" s="17"/>
      <c r="E43" s="17" t="s">
        <v>23</v>
      </c>
      <c r="F43" s="17">
        <v>12</v>
      </c>
      <c r="G43" s="70">
        <v>6.45</v>
      </c>
      <c r="H43" s="70"/>
      <c r="I43" s="70">
        <v>7.15</v>
      </c>
      <c r="J43" s="17"/>
      <c r="K43" s="17"/>
      <c r="L43" s="17"/>
      <c r="M43" s="17"/>
      <c r="N43" s="30"/>
      <c r="O43" s="31" t="s">
        <v>329</v>
      </c>
    </row>
    <row r="44" spans="1:15">
      <c r="A44" s="9"/>
      <c r="B44" s="74"/>
      <c r="C44" s="9" t="s">
        <v>23</v>
      </c>
      <c r="D44" s="9"/>
      <c r="E44" s="9" t="s">
        <v>42</v>
      </c>
      <c r="F44" s="9">
        <v>28</v>
      </c>
      <c r="G44" s="68">
        <v>8</v>
      </c>
      <c r="H44" s="68"/>
      <c r="I44" s="68">
        <v>8.4499999999999993</v>
      </c>
      <c r="J44" s="9"/>
      <c r="K44" s="9"/>
      <c r="L44" s="9"/>
      <c r="M44" s="9"/>
      <c r="N44" s="16"/>
      <c r="O44" s="16"/>
    </row>
    <row r="45" spans="1:15">
      <c r="A45" s="9"/>
      <c r="B45" s="74"/>
      <c r="C45" s="9" t="s">
        <v>42</v>
      </c>
      <c r="D45" s="9"/>
      <c r="E45" s="9" t="s">
        <v>23</v>
      </c>
      <c r="F45" s="9">
        <v>28</v>
      </c>
      <c r="G45" s="68">
        <v>8.4499999999999993</v>
      </c>
      <c r="H45" s="68"/>
      <c r="I45" s="68">
        <v>9.3000000000000007</v>
      </c>
      <c r="J45" s="9"/>
      <c r="K45" s="9"/>
      <c r="L45" s="9"/>
      <c r="M45" s="9"/>
      <c r="N45" s="16"/>
      <c r="O45" s="16"/>
    </row>
    <row r="46" spans="1:15">
      <c r="A46" s="9"/>
      <c r="B46" s="74"/>
      <c r="C46" s="9" t="s">
        <v>23</v>
      </c>
      <c r="D46" s="9"/>
      <c r="E46" s="9" t="s">
        <v>24</v>
      </c>
      <c r="F46" s="9">
        <v>17</v>
      </c>
      <c r="G46" s="68">
        <v>10.3</v>
      </c>
      <c r="H46" s="68"/>
      <c r="I46" s="68">
        <v>11.05</v>
      </c>
      <c r="J46" s="9"/>
      <c r="K46" s="9"/>
      <c r="L46" s="9"/>
      <c r="M46" s="9"/>
      <c r="N46" s="16"/>
      <c r="O46" s="16"/>
    </row>
    <row r="47" spans="1:15">
      <c r="A47" s="9"/>
      <c r="B47" s="74"/>
      <c r="C47" s="9" t="s">
        <v>24</v>
      </c>
      <c r="D47" s="9"/>
      <c r="E47" s="9" t="s">
        <v>23</v>
      </c>
      <c r="F47" s="9">
        <v>17</v>
      </c>
      <c r="G47" s="68">
        <v>11.3</v>
      </c>
      <c r="H47" s="68"/>
      <c r="I47" s="68">
        <v>12</v>
      </c>
      <c r="J47" s="9"/>
      <c r="K47" s="9"/>
      <c r="L47" s="9"/>
      <c r="M47" s="9"/>
      <c r="N47" s="16"/>
      <c r="O47" s="16"/>
    </row>
    <row r="48" spans="1:15">
      <c r="A48" s="9"/>
      <c r="B48" s="74"/>
      <c r="C48" s="9" t="s">
        <v>23</v>
      </c>
      <c r="D48" s="9"/>
      <c r="E48" s="17" t="s">
        <v>43</v>
      </c>
      <c r="F48" s="9">
        <v>12</v>
      </c>
      <c r="G48" s="68">
        <v>12</v>
      </c>
      <c r="H48" s="68"/>
      <c r="I48" s="68">
        <v>12.3</v>
      </c>
      <c r="J48" s="9"/>
      <c r="K48" s="9"/>
      <c r="L48" s="68"/>
      <c r="M48" s="68"/>
      <c r="N48" s="16"/>
      <c r="O48" s="97" t="s">
        <v>329</v>
      </c>
    </row>
    <row r="49" spans="1:15">
      <c r="A49" s="9"/>
      <c r="B49" s="46"/>
      <c r="C49" s="17" t="s">
        <v>43</v>
      </c>
      <c r="D49" s="9"/>
      <c r="E49" s="9" t="s">
        <v>23</v>
      </c>
      <c r="F49" s="9">
        <v>12</v>
      </c>
      <c r="G49" s="68">
        <v>13.3</v>
      </c>
      <c r="H49" s="68"/>
      <c r="I49" s="68">
        <v>14</v>
      </c>
      <c r="J49" s="9"/>
      <c r="K49" s="9"/>
      <c r="L49" s="9"/>
      <c r="M49" s="9"/>
      <c r="N49" s="16"/>
      <c r="O49" s="98" t="s">
        <v>329</v>
      </c>
    </row>
    <row r="50" spans="1:15">
      <c r="A50" s="9" t="s">
        <v>44</v>
      </c>
      <c r="B50" s="74"/>
      <c r="C50" s="9" t="s">
        <v>23</v>
      </c>
      <c r="D50" s="9"/>
      <c r="E50" s="9" t="s">
        <v>24</v>
      </c>
      <c r="F50" s="9">
        <v>17</v>
      </c>
      <c r="G50" s="68">
        <v>14.45</v>
      </c>
      <c r="H50" s="68"/>
      <c r="I50" s="68">
        <v>15.3</v>
      </c>
      <c r="J50" s="9"/>
      <c r="K50" s="9"/>
      <c r="L50" s="9"/>
      <c r="M50" s="9"/>
      <c r="N50" s="16"/>
      <c r="O50" s="15"/>
    </row>
    <row r="51" spans="1:15">
      <c r="A51" s="9"/>
      <c r="B51" s="74"/>
      <c r="C51" s="9" t="s">
        <v>24</v>
      </c>
      <c r="D51" s="9"/>
      <c r="E51" s="9" t="s">
        <v>23</v>
      </c>
      <c r="F51" s="9">
        <v>17</v>
      </c>
      <c r="G51" s="68">
        <v>16.149999999999999</v>
      </c>
      <c r="H51" s="68"/>
      <c r="I51" s="68">
        <v>17</v>
      </c>
      <c r="J51" s="9"/>
      <c r="K51" s="9"/>
      <c r="L51" s="9"/>
      <c r="M51" s="9"/>
      <c r="N51" s="16"/>
      <c r="O51" s="16" t="s">
        <v>45</v>
      </c>
    </row>
    <row r="52" spans="1:15">
      <c r="A52" s="9"/>
      <c r="B52" s="74"/>
      <c r="C52" s="9" t="s">
        <v>23</v>
      </c>
      <c r="D52" s="9"/>
      <c r="E52" s="9" t="s">
        <v>40</v>
      </c>
      <c r="F52" s="9">
        <v>12</v>
      </c>
      <c r="G52" s="68">
        <v>18</v>
      </c>
      <c r="H52" s="68"/>
      <c r="I52" s="68">
        <v>18.3</v>
      </c>
      <c r="J52" s="9">
        <v>1</v>
      </c>
      <c r="K52" s="9">
        <v>1</v>
      </c>
      <c r="L52" s="68"/>
      <c r="M52" s="68"/>
      <c r="N52" s="7">
        <f>SUM(F43:F52)</f>
        <v>172</v>
      </c>
      <c r="O52" s="20" t="s">
        <v>46</v>
      </c>
    </row>
    <row r="55" spans="1:15">
      <c r="A55" s="172" t="s">
        <v>4</v>
      </c>
      <c r="B55" s="174" t="s">
        <v>5</v>
      </c>
      <c r="C55" s="164" t="s">
        <v>6</v>
      </c>
      <c r="D55" s="165"/>
      <c r="E55" s="166"/>
      <c r="F55" s="176" t="s">
        <v>7</v>
      </c>
      <c r="G55" s="167" t="s">
        <v>8</v>
      </c>
      <c r="H55" s="168"/>
      <c r="I55" s="169"/>
      <c r="J55" s="170" t="s">
        <v>9</v>
      </c>
      <c r="K55" s="171"/>
      <c r="L55" s="178" t="s">
        <v>10</v>
      </c>
      <c r="M55" s="178" t="s">
        <v>11</v>
      </c>
      <c r="N55" s="4" t="s">
        <v>12</v>
      </c>
      <c r="O55" s="180" t="s">
        <v>13</v>
      </c>
    </row>
    <row r="56" spans="1:15">
      <c r="A56" s="173"/>
      <c r="B56" s="175"/>
      <c r="C56" s="67" t="s">
        <v>14</v>
      </c>
      <c r="D56" s="67"/>
      <c r="E56" s="67" t="s">
        <v>15</v>
      </c>
      <c r="F56" s="177"/>
      <c r="G56" s="67" t="s">
        <v>16</v>
      </c>
      <c r="H56" s="67"/>
      <c r="I56" s="77" t="s">
        <v>17</v>
      </c>
      <c r="J56" s="67" t="s">
        <v>18</v>
      </c>
      <c r="K56" s="67" t="s">
        <v>37</v>
      </c>
      <c r="L56" s="179"/>
      <c r="M56" s="179"/>
      <c r="N56" s="8" t="s">
        <v>20</v>
      </c>
      <c r="O56" s="181"/>
    </row>
    <row r="57" spans="1:15">
      <c r="A57" s="46" t="s">
        <v>47</v>
      </c>
      <c r="B57" s="46" t="s">
        <v>48</v>
      </c>
      <c r="C57" s="9" t="s">
        <v>49</v>
      </c>
      <c r="D57" s="9"/>
      <c r="E57" s="9" t="s">
        <v>23</v>
      </c>
      <c r="F57" s="9">
        <v>12</v>
      </c>
      <c r="G57" s="68">
        <v>6</v>
      </c>
      <c r="H57" s="68"/>
      <c r="I57" s="68">
        <v>6.3</v>
      </c>
      <c r="J57" s="9"/>
      <c r="K57" s="9"/>
      <c r="L57" s="9"/>
      <c r="M57" s="9"/>
      <c r="N57" s="9"/>
      <c r="O57" s="15"/>
    </row>
    <row r="58" spans="1:15" ht="15.75" customHeight="1">
      <c r="A58" s="9"/>
      <c r="B58" s="46"/>
      <c r="C58" s="9" t="s">
        <v>23</v>
      </c>
      <c r="D58" s="9" t="s">
        <v>25</v>
      </c>
      <c r="E58" s="9" t="s">
        <v>26</v>
      </c>
      <c r="F58" s="9">
        <v>37</v>
      </c>
      <c r="G58" s="68">
        <v>6.4</v>
      </c>
      <c r="H58" s="9"/>
      <c r="I58" s="68">
        <v>7.5</v>
      </c>
      <c r="J58" s="9"/>
      <c r="K58" s="9"/>
      <c r="L58" s="9"/>
      <c r="M58" s="9"/>
      <c r="N58" s="9"/>
      <c r="O58" s="15"/>
    </row>
    <row r="59" spans="1:15">
      <c r="A59" s="9"/>
      <c r="B59" s="46"/>
      <c r="C59" s="9" t="s">
        <v>26</v>
      </c>
      <c r="D59" s="9" t="s">
        <v>23</v>
      </c>
      <c r="E59" s="75" t="s">
        <v>50</v>
      </c>
      <c r="F59" s="9">
        <v>50</v>
      </c>
      <c r="G59" s="68">
        <v>7.5</v>
      </c>
      <c r="H59" s="9"/>
      <c r="I59" s="68">
        <v>9.4</v>
      </c>
      <c r="J59" s="9"/>
      <c r="K59" s="9"/>
      <c r="L59" s="9"/>
      <c r="M59" s="68"/>
      <c r="N59" s="9"/>
      <c r="O59" s="9"/>
    </row>
    <row r="60" spans="1:15">
      <c r="A60" s="9"/>
      <c r="B60" s="46"/>
      <c r="C60" s="75" t="s">
        <v>50</v>
      </c>
      <c r="D60" s="9"/>
      <c r="E60" s="9" t="s">
        <v>23</v>
      </c>
      <c r="F60" s="9">
        <v>13</v>
      </c>
      <c r="G60" s="68">
        <v>9.5</v>
      </c>
      <c r="H60" s="9"/>
      <c r="I60" s="68">
        <v>10.199999999999999</v>
      </c>
      <c r="J60" s="9"/>
      <c r="K60" s="9"/>
      <c r="L60" s="9"/>
      <c r="M60" s="68"/>
      <c r="N60" s="9"/>
      <c r="O60" s="9"/>
    </row>
    <row r="61" spans="1:15">
      <c r="A61" s="17"/>
      <c r="B61" s="69"/>
      <c r="C61" s="9" t="s">
        <v>23</v>
      </c>
      <c r="D61" s="9" t="s">
        <v>25</v>
      </c>
      <c r="E61" s="9" t="s">
        <v>26</v>
      </c>
      <c r="F61" s="17">
        <v>37</v>
      </c>
      <c r="G61" s="70">
        <v>10.35</v>
      </c>
      <c r="H61" s="17"/>
      <c r="I61" s="70">
        <v>11.5</v>
      </c>
      <c r="J61" s="17"/>
      <c r="K61" s="17"/>
      <c r="L61" s="17"/>
      <c r="M61" s="78"/>
      <c r="N61" s="17"/>
      <c r="O61" s="20"/>
    </row>
    <row r="62" spans="1:15">
      <c r="A62" s="9"/>
      <c r="B62" s="46"/>
      <c r="C62" s="9" t="s">
        <v>26</v>
      </c>
      <c r="D62" s="9" t="s">
        <v>23</v>
      </c>
      <c r="E62" s="9" t="s">
        <v>49</v>
      </c>
      <c r="F62" s="9">
        <v>49</v>
      </c>
      <c r="G62" s="68">
        <v>12.35</v>
      </c>
      <c r="H62" s="9"/>
      <c r="I62" s="68">
        <v>14</v>
      </c>
      <c r="J62" s="9"/>
      <c r="K62" s="9"/>
      <c r="L62" s="9"/>
      <c r="M62" s="79"/>
      <c r="N62" s="9"/>
      <c r="O62" s="20"/>
    </row>
    <row r="63" spans="1:15">
      <c r="A63" s="9"/>
      <c r="B63" s="46"/>
      <c r="C63" s="9" t="s">
        <v>49</v>
      </c>
      <c r="D63" s="17"/>
      <c r="E63" s="9" t="s">
        <v>23</v>
      </c>
      <c r="F63" s="9">
        <v>12</v>
      </c>
      <c r="G63" s="68">
        <v>16.100000000000001</v>
      </c>
      <c r="H63" s="9"/>
      <c r="I63" s="68">
        <v>16.399999999999999</v>
      </c>
      <c r="J63" s="9"/>
      <c r="K63" s="9"/>
      <c r="L63" s="9"/>
      <c r="M63" s="79"/>
      <c r="N63" s="9"/>
      <c r="O63" s="20"/>
    </row>
    <row r="64" spans="1:15">
      <c r="A64" s="9"/>
      <c r="B64" s="46"/>
      <c r="C64" s="9" t="s">
        <v>23</v>
      </c>
      <c r="D64" s="17" t="s">
        <v>25</v>
      </c>
      <c r="E64" s="9" t="s">
        <v>26</v>
      </c>
      <c r="F64" s="9">
        <v>37</v>
      </c>
      <c r="G64" s="68">
        <v>17</v>
      </c>
      <c r="H64" s="9"/>
      <c r="I64" s="68">
        <v>18.149999999999999</v>
      </c>
      <c r="J64" s="9"/>
      <c r="K64" s="9"/>
      <c r="L64" s="9"/>
      <c r="M64" s="79"/>
      <c r="N64" s="9"/>
      <c r="O64" s="16" t="s">
        <v>45</v>
      </c>
    </row>
    <row r="65" spans="1:15">
      <c r="A65" s="9"/>
      <c r="B65" s="46"/>
      <c r="C65" s="9" t="s">
        <v>26</v>
      </c>
      <c r="D65" s="17" t="s">
        <v>23</v>
      </c>
      <c r="E65" s="9" t="s">
        <v>49</v>
      </c>
      <c r="F65" s="9">
        <v>49</v>
      </c>
      <c r="G65" s="68">
        <v>18.350000000000001</v>
      </c>
      <c r="H65" s="9"/>
      <c r="I65" s="68">
        <v>20.149999999999999</v>
      </c>
      <c r="J65" s="9">
        <v>1</v>
      </c>
      <c r="K65" s="9">
        <v>1</v>
      </c>
      <c r="L65" s="9"/>
      <c r="M65" s="79"/>
      <c r="N65" s="7">
        <f>SUM(F57:F65)</f>
        <v>296</v>
      </c>
      <c r="O65" s="20" t="s">
        <v>46</v>
      </c>
    </row>
    <row r="66" spans="1:15">
      <c r="A66" s="34"/>
      <c r="B66" s="43"/>
      <c r="C66" s="34"/>
      <c r="D66" s="34"/>
      <c r="E66" s="34"/>
      <c r="F66" s="34"/>
      <c r="G66" s="82"/>
      <c r="H66" s="34"/>
      <c r="I66" s="82"/>
      <c r="J66" s="34"/>
      <c r="K66" s="34"/>
      <c r="L66" s="34"/>
      <c r="M66" s="83"/>
      <c r="N66" s="43"/>
      <c r="O66" s="52"/>
    </row>
    <row r="67" spans="1:15">
      <c r="A67" s="34"/>
      <c r="B67" s="43"/>
      <c r="C67" s="34"/>
      <c r="D67" s="34"/>
      <c r="E67" s="34"/>
      <c r="F67" s="34"/>
      <c r="G67" s="82"/>
      <c r="H67" s="34"/>
      <c r="I67" s="82"/>
      <c r="J67" s="34"/>
      <c r="K67" s="34"/>
      <c r="L67" s="34"/>
      <c r="M67" s="83"/>
      <c r="N67" s="43"/>
      <c r="O67" s="52"/>
    </row>
    <row r="68" spans="1:15">
      <c r="A68" s="34"/>
      <c r="B68" s="43"/>
      <c r="C68" s="34"/>
      <c r="D68" s="34"/>
      <c r="E68" s="34"/>
      <c r="F68" s="34"/>
      <c r="G68" s="82"/>
      <c r="H68" s="34"/>
      <c r="I68" s="82"/>
      <c r="J68" s="34"/>
      <c r="K68" s="34"/>
      <c r="L68" s="34"/>
      <c r="M68" s="83"/>
      <c r="N68" s="43"/>
      <c r="O68" s="52"/>
    </row>
    <row r="69" spans="1:15">
      <c r="A69" s="34"/>
      <c r="B69" s="43"/>
      <c r="C69" s="34"/>
      <c r="D69" s="34"/>
      <c r="E69" s="34"/>
      <c r="F69" s="34"/>
      <c r="G69" s="82"/>
      <c r="H69" s="34"/>
      <c r="I69" s="82"/>
      <c r="J69" s="34"/>
      <c r="K69" s="34"/>
      <c r="L69" s="34"/>
      <c r="M69" s="83"/>
      <c r="N69" s="43"/>
      <c r="O69" s="52"/>
    </row>
    <row r="70" spans="1:15">
      <c r="A70" s="1"/>
    </row>
    <row r="71" spans="1:15">
      <c r="A71" s="160" t="s">
        <v>330</v>
      </c>
      <c r="B71" s="161"/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</row>
    <row r="72" spans="1:15" ht="15.75" customHeight="1">
      <c r="A72" s="162" t="s">
        <v>35</v>
      </c>
      <c r="B72" s="162"/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</row>
    <row r="73" spans="1:15">
      <c r="A73" s="162" t="s">
        <v>2</v>
      </c>
      <c r="B73" s="162"/>
      <c r="C73" s="162"/>
      <c r="D73" s="162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162"/>
    </row>
    <row r="74" spans="1:15">
      <c r="A74" s="34"/>
      <c r="B74" s="65"/>
      <c r="C74" s="99" t="s">
        <v>328</v>
      </c>
      <c r="D74" s="66"/>
      <c r="E74" s="66"/>
      <c r="F74" s="66"/>
      <c r="G74" s="66"/>
      <c r="H74" s="66"/>
      <c r="I74" s="76"/>
      <c r="J74" s="66"/>
      <c r="K74" s="66"/>
      <c r="L74" s="163" t="s">
        <v>3</v>
      </c>
      <c r="M74" s="163"/>
      <c r="N74" s="163"/>
      <c r="O74" s="163"/>
    </row>
    <row r="75" spans="1:15">
      <c r="A75" s="1"/>
      <c r="M75" s="2"/>
    </row>
    <row r="76" spans="1:15">
      <c r="A76" s="172" t="s">
        <v>4</v>
      </c>
      <c r="B76" s="174" t="s">
        <v>5</v>
      </c>
      <c r="C76" s="164" t="s">
        <v>6</v>
      </c>
      <c r="D76" s="165"/>
      <c r="E76" s="166"/>
      <c r="F76" s="176" t="s">
        <v>7</v>
      </c>
      <c r="G76" s="167" t="s">
        <v>8</v>
      </c>
      <c r="H76" s="168"/>
      <c r="I76" s="169"/>
      <c r="J76" s="170" t="s">
        <v>9</v>
      </c>
      <c r="K76" s="171"/>
      <c r="L76" s="178" t="s">
        <v>10</v>
      </c>
      <c r="M76" s="178" t="s">
        <v>11</v>
      </c>
      <c r="N76" s="4" t="s">
        <v>12</v>
      </c>
      <c r="O76" s="180" t="s">
        <v>13</v>
      </c>
    </row>
    <row r="77" spans="1:15">
      <c r="A77" s="173"/>
      <c r="B77" s="175"/>
      <c r="C77" s="67" t="s">
        <v>14</v>
      </c>
      <c r="D77" s="67"/>
      <c r="E77" s="67" t="s">
        <v>15</v>
      </c>
      <c r="F77" s="177"/>
      <c r="G77" s="67" t="s">
        <v>16</v>
      </c>
      <c r="H77" s="67"/>
      <c r="I77" s="77" t="s">
        <v>17</v>
      </c>
      <c r="J77" s="67" t="s">
        <v>18</v>
      </c>
      <c r="K77" s="67" t="s">
        <v>19</v>
      </c>
      <c r="L77" s="179"/>
      <c r="M77" s="179"/>
      <c r="N77" s="8" t="s">
        <v>20</v>
      </c>
      <c r="O77" s="181"/>
    </row>
    <row r="78" spans="1:15">
      <c r="A78" s="46" t="s">
        <v>53</v>
      </c>
      <c r="B78" s="46" t="s">
        <v>54</v>
      </c>
      <c r="C78" s="9" t="s">
        <v>55</v>
      </c>
      <c r="D78" s="9"/>
      <c r="E78" s="9" t="s">
        <v>23</v>
      </c>
      <c r="F78" s="9">
        <v>12</v>
      </c>
      <c r="G78" s="68">
        <v>6.35</v>
      </c>
      <c r="H78" s="68"/>
      <c r="I78" s="68">
        <v>7</v>
      </c>
      <c r="J78" s="9"/>
      <c r="K78" s="9"/>
      <c r="L78" s="9"/>
      <c r="M78" s="9"/>
      <c r="N78" s="9"/>
      <c r="O78" s="15"/>
    </row>
    <row r="79" spans="1:15">
      <c r="A79" s="9"/>
      <c r="B79" s="46"/>
      <c r="C79" s="9" t="s">
        <v>23</v>
      </c>
      <c r="D79" s="9" t="s">
        <v>25</v>
      </c>
      <c r="E79" s="9" t="s">
        <v>26</v>
      </c>
      <c r="F79" s="9">
        <v>37</v>
      </c>
      <c r="G79" s="68">
        <v>7.25</v>
      </c>
      <c r="H79" s="9"/>
      <c r="I79" s="68">
        <v>8.4499999999999993</v>
      </c>
      <c r="J79" s="9"/>
      <c r="K79" s="9"/>
      <c r="L79" s="9"/>
      <c r="M79" s="9"/>
      <c r="N79" s="9"/>
      <c r="O79" s="15"/>
    </row>
    <row r="80" spans="1:15">
      <c r="A80" s="9"/>
      <c r="B80" s="46"/>
      <c r="C80" s="9" t="s">
        <v>26</v>
      </c>
      <c r="D80" s="9" t="s">
        <v>25</v>
      </c>
      <c r="E80" s="9" t="s">
        <v>23</v>
      </c>
      <c r="F80" s="9">
        <v>37</v>
      </c>
      <c r="G80" s="68">
        <v>12.15</v>
      </c>
      <c r="H80" s="9"/>
      <c r="I80" s="68">
        <v>13.3</v>
      </c>
      <c r="J80" s="9"/>
      <c r="K80" s="9"/>
      <c r="L80" s="9"/>
      <c r="M80" s="68"/>
      <c r="N80" s="9"/>
      <c r="O80" s="15"/>
    </row>
    <row r="81" spans="1:15">
      <c r="A81" s="9"/>
      <c r="B81" s="46"/>
      <c r="C81" s="9" t="s">
        <v>23</v>
      </c>
      <c r="D81" s="9"/>
      <c r="E81" s="9" t="s">
        <v>33</v>
      </c>
      <c r="F81" s="9">
        <v>28</v>
      </c>
      <c r="G81" s="68">
        <v>13.4</v>
      </c>
      <c r="H81" s="9"/>
      <c r="I81" s="68">
        <v>14.4</v>
      </c>
      <c r="J81" s="9"/>
      <c r="K81" s="9"/>
      <c r="L81" s="9"/>
      <c r="M81" s="68"/>
      <c r="N81" s="9"/>
      <c r="O81" s="16"/>
    </row>
    <row r="82" spans="1:15">
      <c r="A82" s="17"/>
      <c r="B82" s="69"/>
      <c r="C82" s="9" t="s">
        <v>33</v>
      </c>
      <c r="D82" s="17"/>
      <c r="E82" s="9" t="s">
        <v>23</v>
      </c>
      <c r="F82" s="17">
        <v>28</v>
      </c>
      <c r="G82" s="70">
        <v>14.45</v>
      </c>
      <c r="H82" s="17"/>
      <c r="I82" s="70">
        <v>15.45</v>
      </c>
      <c r="J82" s="17"/>
      <c r="K82" s="17"/>
      <c r="L82" s="17"/>
      <c r="M82" s="78"/>
      <c r="N82" s="17"/>
      <c r="O82" s="20"/>
    </row>
    <row r="83" spans="1:15">
      <c r="A83" s="9"/>
      <c r="B83" s="46"/>
      <c r="C83" s="9" t="s">
        <v>23</v>
      </c>
      <c r="D83" s="9" t="s">
        <v>25</v>
      </c>
      <c r="E83" s="9" t="s">
        <v>26</v>
      </c>
      <c r="F83" s="9">
        <v>37</v>
      </c>
      <c r="G83" s="68">
        <v>16.399999999999999</v>
      </c>
      <c r="H83" s="9"/>
      <c r="I83" s="68">
        <v>18</v>
      </c>
      <c r="J83" s="9"/>
      <c r="K83" s="9"/>
      <c r="L83" s="9"/>
      <c r="M83" s="79"/>
      <c r="N83" s="9"/>
      <c r="O83" s="16" t="s">
        <v>45</v>
      </c>
    </row>
    <row r="84" spans="1:15">
      <c r="A84" s="9"/>
      <c r="B84" s="46"/>
      <c r="C84" s="9" t="s">
        <v>26</v>
      </c>
      <c r="D84" s="17" t="s">
        <v>23</v>
      </c>
      <c r="E84" s="9" t="s">
        <v>55</v>
      </c>
      <c r="F84" s="9">
        <v>49</v>
      </c>
      <c r="G84" s="68">
        <v>18.25</v>
      </c>
      <c r="H84" s="68"/>
      <c r="I84" s="68">
        <v>20.25</v>
      </c>
      <c r="J84" s="9">
        <v>1</v>
      </c>
      <c r="K84" s="9">
        <v>1</v>
      </c>
      <c r="L84" s="9"/>
      <c r="M84" s="79"/>
      <c r="N84" s="7">
        <f>SUM(F78:F84)</f>
        <v>228</v>
      </c>
      <c r="O84" s="20" t="s">
        <v>46</v>
      </c>
    </row>
    <row r="85" spans="1:15">
      <c r="A85" s="34"/>
      <c r="B85" s="43"/>
      <c r="C85" s="34"/>
      <c r="D85" s="34"/>
      <c r="E85" s="34"/>
      <c r="F85" s="34"/>
      <c r="G85" s="82"/>
      <c r="H85" s="82"/>
      <c r="I85" s="82"/>
      <c r="J85" s="34"/>
      <c r="K85" s="34"/>
      <c r="L85" s="34"/>
      <c r="M85" s="83"/>
      <c r="N85" s="43"/>
      <c r="O85" s="52"/>
    </row>
    <row r="87" spans="1:15">
      <c r="A87" s="172" t="s">
        <v>4</v>
      </c>
      <c r="B87" s="174" t="s">
        <v>5</v>
      </c>
      <c r="C87" s="164" t="s">
        <v>6</v>
      </c>
      <c r="D87" s="165"/>
      <c r="E87" s="166"/>
      <c r="F87" s="176" t="s">
        <v>7</v>
      </c>
      <c r="G87" s="167" t="s">
        <v>8</v>
      </c>
      <c r="H87" s="168"/>
      <c r="I87" s="169"/>
      <c r="J87" s="170" t="s">
        <v>9</v>
      </c>
      <c r="K87" s="171"/>
      <c r="L87" s="178" t="s">
        <v>10</v>
      </c>
      <c r="M87" s="178" t="s">
        <v>11</v>
      </c>
      <c r="N87" s="4" t="s">
        <v>12</v>
      </c>
      <c r="O87" s="180" t="s">
        <v>13</v>
      </c>
    </row>
    <row r="88" spans="1:15">
      <c r="A88" s="173"/>
      <c r="B88" s="175"/>
      <c r="C88" s="67" t="s">
        <v>14</v>
      </c>
      <c r="D88" s="67"/>
      <c r="E88" s="67" t="s">
        <v>15</v>
      </c>
      <c r="F88" s="177"/>
      <c r="G88" s="67" t="s">
        <v>16</v>
      </c>
      <c r="H88" s="67"/>
      <c r="I88" s="77" t="s">
        <v>17</v>
      </c>
      <c r="J88" s="67" t="s">
        <v>18</v>
      </c>
      <c r="K88" s="67" t="s">
        <v>19</v>
      </c>
      <c r="L88" s="179"/>
      <c r="M88" s="179"/>
      <c r="N88" s="8" t="s">
        <v>20</v>
      </c>
      <c r="O88" s="181"/>
    </row>
    <row r="89" spans="1:15">
      <c r="A89" s="46" t="s">
        <v>56</v>
      </c>
      <c r="B89" s="46" t="s">
        <v>57</v>
      </c>
      <c r="C89" s="9" t="s">
        <v>58</v>
      </c>
      <c r="D89" s="9" t="s">
        <v>23</v>
      </c>
      <c r="E89" s="9" t="s">
        <v>26</v>
      </c>
      <c r="F89" s="9">
        <v>41</v>
      </c>
      <c r="G89" s="9">
        <v>6.55</v>
      </c>
      <c r="H89" s="9"/>
      <c r="I89" s="68">
        <v>8.25</v>
      </c>
      <c r="J89" s="9"/>
      <c r="K89" s="9"/>
      <c r="L89" s="9"/>
      <c r="M89" s="9"/>
      <c r="N89" s="9"/>
      <c r="O89" s="15"/>
    </row>
    <row r="90" spans="1:15">
      <c r="A90" s="9"/>
      <c r="B90" s="46"/>
      <c r="C90" s="9" t="s">
        <v>26</v>
      </c>
      <c r="D90" s="9" t="s">
        <v>23</v>
      </c>
      <c r="E90" s="9" t="s">
        <v>59</v>
      </c>
      <c r="F90" s="9">
        <v>45</v>
      </c>
      <c r="G90" s="68">
        <v>8.3000000000000007</v>
      </c>
      <c r="H90" s="9"/>
      <c r="I90" s="68">
        <v>10</v>
      </c>
      <c r="J90" s="9"/>
      <c r="K90" s="9"/>
      <c r="L90" s="9"/>
      <c r="M90" s="9"/>
      <c r="N90" s="9"/>
      <c r="O90" s="15"/>
    </row>
    <row r="91" spans="1:15">
      <c r="A91" s="9"/>
      <c r="B91" s="46"/>
      <c r="C91" s="9" t="s">
        <v>59</v>
      </c>
      <c r="D91" s="9"/>
      <c r="E91" s="9" t="s">
        <v>58</v>
      </c>
      <c r="F91" s="9">
        <v>8</v>
      </c>
      <c r="G91" s="68">
        <v>10.1</v>
      </c>
      <c r="H91" s="9"/>
      <c r="I91" s="68">
        <v>10.3</v>
      </c>
      <c r="J91" s="9"/>
      <c r="K91" s="9"/>
      <c r="L91" s="9"/>
      <c r="M91" s="68"/>
      <c r="N91" s="9"/>
      <c r="O91" s="15"/>
    </row>
    <row r="92" spans="1:15">
      <c r="A92" s="9"/>
      <c r="B92" s="46"/>
      <c r="C92" s="9" t="s">
        <v>58</v>
      </c>
      <c r="D92" s="9" t="s">
        <v>23</v>
      </c>
      <c r="E92" s="9" t="s">
        <v>26</v>
      </c>
      <c r="F92" s="9">
        <v>41</v>
      </c>
      <c r="G92" s="9">
        <v>10.45</v>
      </c>
      <c r="H92" s="9"/>
      <c r="I92" s="68">
        <v>12</v>
      </c>
      <c r="J92" s="9"/>
      <c r="K92" s="9"/>
      <c r="L92" s="9"/>
      <c r="M92" s="68"/>
      <c r="N92" s="9"/>
      <c r="O92" s="16"/>
    </row>
    <row r="93" spans="1:15">
      <c r="A93" s="17"/>
      <c r="B93" s="69"/>
      <c r="C93" s="9" t="s">
        <v>26</v>
      </c>
      <c r="D93" s="17" t="s">
        <v>23</v>
      </c>
      <c r="E93" s="9" t="s">
        <v>58</v>
      </c>
      <c r="F93" s="17">
        <v>41</v>
      </c>
      <c r="G93" s="70">
        <v>13.2</v>
      </c>
      <c r="H93" s="17"/>
      <c r="I93" s="70">
        <v>14.35</v>
      </c>
      <c r="J93" s="17"/>
      <c r="K93" s="17"/>
      <c r="L93" s="17"/>
      <c r="M93" s="78"/>
      <c r="N93" s="17"/>
      <c r="O93" s="20"/>
    </row>
    <row r="94" spans="1:15" ht="15.75" customHeight="1">
      <c r="A94" s="9"/>
      <c r="B94" s="46"/>
      <c r="C94" s="9" t="s">
        <v>58</v>
      </c>
      <c r="D94" s="9" t="s">
        <v>23</v>
      </c>
      <c r="E94" s="9" t="s">
        <v>26</v>
      </c>
      <c r="F94" s="9">
        <v>41</v>
      </c>
      <c r="G94" s="68">
        <v>14.55</v>
      </c>
      <c r="H94" s="9"/>
      <c r="I94" s="68">
        <v>16.149999999999999</v>
      </c>
      <c r="J94" s="9"/>
      <c r="K94" s="9"/>
      <c r="L94" s="9"/>
      <c r="M94" s="79"/>
      <c r="N94" s="9"/>
      <c r="O94" s="16" t="s">
        <v>45</v>
      </c>
    </row>
    <row r="95" spans="1:15">
      <c r="A95" s="9"/>
      <c r="B95" s="46"/>
      <c r="C95" s="9" t="s">
        <v>26</v>
      </c>
      <c r="D95" s="17" t="s">
        <v>23</v>
      </c>
      <c r="E95" s="9" t="s">
        <v>58</v>
      </c>
      <c r="F95" s="9">
        <v>41</v>
      </c>
      <c r="G95" s="68">
        <v>16.55</v>
      </c>
      <c r="H95" s="68"/>
      <c r="I95" s="68">
        <v>18.3</v>
      </c>
      <c r="J95" s="9">
        <v>1</v>
      </c>
      <c r="K95" s="9">
        <v>1</v>
      </c>
      <c r="L95" s="9"/>
      <c r="M95" s="79"/>
      <c r="N95" s="7">
        <f>SUM(F89:F95)</f>
        <v>258</v>
      </c>
      <c r="O95" s="25" t="s">
        <v>60</v>
      </c>
    </row>
    <row r="105" spans="1:15">
      <c r="A105" s="160" t="s">
        <v>330</v>
      </c>
      <c r="B105" s="161"/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</row>
    <row r="106" spans="1:15">
      <c r="A106" s="162" t="s">
        <v>35</v>
      </c>
      <c r="B106" s="162"/>
      <c r="C106" s="162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</row>
    <row r="107" spans="1:15">
      <c r="A107" s="162" t="s">
        <v>2</v>
      </c>
      <c r="B107" s="162"/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</row>
    <row r="108" spans="1:15">
      <c r="A108" s="34"/>
      <c r="B108" s="65"/>
      <c r="C108" s="99" t="s">
        <v>328</v>
      </c>
      <c r="D108" s="66"/>
      <c r="E108" s="66"/>
      <c r="F108" s="66"/>
      <c r="G108" s="66"/>
      <c r="H108" s="66"/>
      <c r="I108" s="76"/>
      <c r="J108" s="66"/>
      <c r="K108" s="66"/>
      <c r="L108" s="163" t="s">
        <v>3</v>
      </c>
      <c r="M108" s="163"/>
      <c r="N108" s="163"/>
      <c r="O108" s="163"/>
    </row>
    <row r="109" spans="1:15">
      <c r="A109" s="1"/>
      <c r="M109" s="2"/>
    </row>
    <row r="110" spans="1:15">
      <c r="A110" s="172" t="s">
        <v>4</v>
      </c>
      <c r="B110" s="174" t="s">
        <v>5</v>
      </c>
      <c r="C110" s="164" t="s">
        <v>6</v>
      </c>
      <c r="D110" s="165"/>
      <c r="E110" s="166"/>
      <c r="F110" s="176" t="s">
        <v>7</v>
      </c>
      <c r="G110" s="167" t="s">
        <v>8</v>
      </c>
      <c r="H110" s="168"/>
      <c r="I110" s="169"/>
      <c r="J110" s="170" t="s">
        <v>9</v>
      </c>
      <c r="K110" s="171"/>
      <c r="L110" s="178" t="s">
        <v>10</v>
      </c>
      <c r="M110" s="178" t="s">
        <v>11</v>
      </c>
      <c r="N110" s="4" t="s">
        <v>12</v>
      </c>
      <c r="O110" s="180" t="s">
        <v>13</v>
      </c>
    </row>
    <row r="111" spans="1:15">
      <c r="A111" s="173"/>
      <c r="B111" s="175"/>
      <c r="C111" s="67" t="s">
        <v>14</v>
      </c>
      <c r="D111" s="67"/>
      <c r="E111" s="67" t="s">
        <v>15</v>
      </c>
      <c r="F111" s="177"/>
      <c r="G111" s="67" t="s">
        <v>16</v>
      </c>
      <c r="H111" s="67"/>
      <c r="I111" s="77" t="s">
        <v>17</v>
      </c>
      <c r="J111" s="67" t="s">
        <v>18</v>
      </c>
      <c r="K111" s="67" t="s">
        <v>19</v>
      </c>
      <c r="L111" s="179"/>
      <c r="M111" s="179"/>
      <c r="N111" s="8" t="s">
        <v>20</v>
      </c>
      <c r="O111" s="181"/>
    </row>
    <row r="112" spans="1:15">
      <c r="A112" s="46" t="s">
        <v>61</v>
      </c>
      <c r="B112" s="46" t="s">
        <v>62</v>
      </c>
      <c r="C112" s="9" t="s">
        <v>33</v>
      </c>
      <c r="D112" s="9" t="s">
        <v>23</v>
      </c>
      <c r="E112" s="9" t="s">
        <v>26</v>
      </c>
      <c r="F112" s="9">
        <v>65</v>
      </c>
      <c r="G112" s="68">
        <v>6.1</v>
      </c>
      <c r="H112" s="68"/>
      <c r="I112" s="68">
        <v>8.1</v>
      </c>
      <c r="J112" s="9"/>
      <c r="K112" s="9"/>
      <c r="L112" s="9"/>
      <c r="M112" s="9"/>
      <c r="N112" s="9"/>
      <c r="O112" s="15"/>
    </row>
    <row r="113" spans="1:15">
      <c r="A113" s="9"/>
      <c r="B113" s="46"/>
      <c r="C113" s="9" t="s">
        <v>26</v>
      </c>
      <c r="D113" s="9" t="s">
        <v>23</v>
      </c>
      <c r="E113" s="9" t="s">
        <v>49</v>
      </c>
      <c r="F113" s="9">
        <v>49</v>
      </c>
      <c r="G113" s="68">
        <v>8.4499999999999993</v>
      </c>
      <c r="H113" s="9"/>
      <c r="I113" s="68">
        <v>10.15</v>
      </c>
      <c r="J113" s="9"/>
      <c r="K113" s="9"/>
      <c r="L113" s="9"/>
      <c r="M113" s="9"/>
      <c r="N113" s="9"/>
      <c r="O113" s="15"/>
    </row>
    <row r="114" spans="1:15">
      <c r="A114" s="9"/>
      <c r="B114" s="46"/>
      <c r="C114" s="9" t="s">
        <v>49</v>
      </c>
      <c r="D114" s="9" t="s">
        <v>23</v>
      </c>
      <c r="E114" s="75" t="s">
        <v>26</v>
      </c>
      <c r="F114" s="9">
        <v>49</v>
      </c>
      <c r="G114" s="68">
        <v>10.4</v>
      </c>
      <c r="H114" s="9"/>
      <c r="I114" s="68">
        <v>12.2</v>
      </c>
      <c r="J114" s="9"/>
      <c r="K114" s="9"/>
      <c r="L114" s="9"/>
      <c r="M114" s="68"/>
      <c r="N114" s="9"/>
      <c r="O114" s="15"/>
    </row>
    <row r="115" spans="1:15">
      <c r="A115" s="9"/>
      <c r="B115" s="46"/>
      <c r="C115" s="75" t="s">
        <v>26</v>
      </c>
      <c r="D115" s="9" t="s">
        <v>23</v>
      </c>
      <c r="E115" s="9" t="s">
        <v>33</v>
      </c>
      <c r="F115" s="9">
        <v>65</v>
      </c>
      <c r="G115" s="68">
        <v>12.25</v>
      </c>
      <c r="H115" s="9"/>
      <c r="I115" s="68">
        <v>14.25</v>
      </c>
      <c r="J115" s="9"/>
      <c r="K115" s="9"/>
      <c r="L115" s="9"/>
      <c r="M115" s="68"/>
      <c r="N115" s="9"/>
      <c r="O115" s="16"/>
    </row>
    <row r="116" spans="1:15">
      <c r="A116" s="17"/>
      <c r="B116" s="69"/>
      <c r="C116" s="9" t="s">
        <v>33</v>
      </c>
      <c r="D116" s="9" t="s">
        <v>23</v>
      </c>
      <c r="E116" s="9" t="s">
        <v>26</v>
      </c>
      <c r="F116" s="17">
        <v>65</v>
      </c>
      <c r="G116" s="70">
        <v>14.4</v>
      </c>
      <c r="H116" s="17"/>
      <c r="I116" s="70">
        <v>16.399999999999999</v>
      </c>
      <c r="J116" s="17"/>
      <c r="K116" s="17"/>
      <c r="L116" s="17"/>
      <c r="M116" s="78"/>
      <c r="N116" s="17"/>
      <c r="O116" s="16" t="s">
        <v>45</v>
      </c>
    </row>
    <row r="117" spans="1:15">
      <c r="A117" s="9"/>
      <c r="B117" s="46"/>
      <c r="C117" s="9" t="s">
        <v>26</v>
      </c>
      <c r="D117" s="9" t="s">
        <v>23</v>
      </c>
      <c r="E117" s="9" t="s">
        <v>33</v>
      </c>
      <c r="F117" s="9">
        <v>65</v>
      </c>
      <c r="G117" s="68">
        <v>17.05</v>
      </c>
      <c r="H117" s="9"/>
      <c r="I117" s="68">
        <v>19.05</v>
      </c>
      <c r="J117" s="9">
        <v>1</v>
      </c>
      <c r="K117" s="9">
        <v>1</v>
      </c>
      <c r="L117" s="9"/>
      <c r="M117" s="79"/>
      <c r="N117" s="7">
        <f>SUM(F112:F117)</f>
        <v>358</v>
      </c>
      <c r="O117" s="20" t="s">
        <v>60</v>
      </c>
    </row>
    <row r="120" spans="1:15">
      <c r="A120" s="172" t="s">
        <v>4</v>
      </c>
      <c r="B120" s="174" t="s">
        <v>5</v>
      </c>
      <c r="C120" s="164" t="s">
        <v>6</v>
      </c>
      <c r="D120" s="165"/>
      <c r="E120" s="166"/>
      <c r="F120" s="176" t="s">
        <v>7</v>
      </c>
      <c r="G120" s="167" t="s">
        <v>8</v>
      </c>
      <c r="H120" s="168"/>
      <c r="I120" s="169"/>
      <c r="J120" s="170" t="s">
        <v>9</v>
      </c>
      <c r="K120" s="171"/>
      <c r="L120" s="178" t="s">
        <v>10</v>
      </c>
      <c r="M120" s="178" t="s">
        <v>11</v>
      </c>
      <c r="N120" s="4" t="s">
        <v>12</v>
      </c>
      <c r="O120" s="180" t="s">
        <v>13</v>
      </c>
    </row>
    <row r="121" spans="1:15">
      <c r="A121" s="173"/>
      <c r="B121" s="175"/>
      <c r="C121" s="67" t="s">
        <v>14</v>
      </c>
      <c r="D121" s="67"/>
      <c r="E121" s="67" t="s">
        <v>15</v>
      </c>
      <c r="F121" s="177"/>
      <c r="G121" s="67" t="s">
        <v>16</v>
      </c>
      <c r="H121" s="67"/>
      <c r="I121" s="77" t="s">
        <v>17</v>
      </c>
      <c r="J121" s="67" t="s">
        <v>18</v>
      </c>
      <c r="K121" s="67" t="s">
        <v>19</v>
      </c>
      <c r="L121" s="179"/>
      <c r="M121" s="179"/>
      <c r="N121" s="8" t="s">
        <v>20</v>
      </c>
      <c r="O121" s="181"/>
    </row>
    <row r="122" spans="1:15">
      <c r="A122" s="46" t="s">
        <v>63</v>
      </c>
      <c r="B122" s="46" t="s">
        <v>64</v>
      </c>
      <c r="C122" s="90" t="s">
        <v>58</v>
      </c>
      <c r="D122" s="9" t="s">
        <v>23</v>
      </c>
      <c r="E122" s="9" t="s">
        <v>26</v>
      </c>
      <c r="F122" s="9">
        <v>41</v>
      </c>
      <c r="G122" s="68">
        <v>6.3</v>
      </c>
      <c r="H122" s="68"/>
      <c r="I122" s="68">
        <v>8</v>
      </c>
      <c r="J122" s="9"/>
      <c r="K122" s="9"/>
      <c r="L122" s="9"/>
      <c r="M122" s="9"/>
      <c r="N122" s="9"/>
      <c r="O122" s="15"/>
    </row>
    <row r="123" spans="1:15">
      <c r="A123" s="9"/>
      <c r="B123" s="46"/>
      <c r="C123" s="9" t="s">
        <v>26</v>
      </c>
      <c r="D123" s="9" t="s">
        <v>23</v>
      </c>
      <c r="E123" s="75" t="s">
        <v>65</v>
      </c>
      <c r="F123" s="9">
        <v>41</v>
      </c>
      <c r="G123" s="68">
        <v>8.0500000000000007</v>
      </c>
      <c r="H123" s="9"/>
      <c r="I123" s="68">
        <v>9.3000000000000007</v>
      </c>
      <c r="J123" s="9"/>
      <c r="K123" s="9"/>
      <c r="L123" s="9"/>
      <c r="M123" s="9"/>
      <c r="N123" s="9"/>
      <c r="O123" s="15"/>
    </row>
    <row r="124" spans="1:15">
      <c r="A124" s="9"/>
      <c r="B124" s="46"/>
      <c r="C124" s="75" t="s">
        <v>65</v>
      </c>
      <c r="D124" s="90" t="s">
        <v>23</v>
      </c>
      <c r="E124" s="91" t="s">
        <v>58</v>
      </c>
      <c r="F124" s="9">
        <v>8</v>
      </c>
      <c r="G124" s="68">
        <v>9.35</v>
      </c>
      <c r="H124" s="9"/>
      <c r="I124" s="68">
        <v>10</v>
      </c>
      <c r="J124" s="9"/>
      <c r="K124" s="9"/>
      <c r="L124" s="9"/>
      <c r="M124" s="68"/>
      <c r="N124" s="9"/>
      <c r="O124" s="15"/>
    </row>
    <row r="125" spans="1:15">
      <c r="A125" s="9"/>
      <c r="B125" s="46"/>
      <c r="C125" s="91" t="s">
        <v>58</v>
      </c>
      <c r="D125" s="9" t="s">
        <v>23</v>
      </c>
      <c r="E125" s="9" t="s">
        <v>26</v>
      </c>
      <c r="F125" s="9">
        <v>41</v>
      </c>
      <c r="G125" s="68">
        <v>10.15</v>
      </c>
      <c r="H125" s="9"/>
      <c r="I125" s="68">
        <v>11.45</v>
      </c>
      <c r="J125" s="9"/>
      <c r="K125" s="9"/>
      <c r="L125" s="9"/>
      <c r="M125" s="68"/>
      <c r="N125" s="9"/>
      <c r="O125" s="16"/>
    </row>
    <row r="126" spans="1:15">
      <c r="A126" s="17"/>
      <c r="B126" s="69"/>
      <c r="C126" s="9" t="s">
        <v>26</v>
      </c>
      <c r="D126" s="9" t="s">
        <v>23</v>
      </c>
      <c r="E126" s="91" t="s">
        <v>58</v>
      </c>
      <c r="F126" s="17">
        <v>41</v>
      </c>
      <c r="G126" s="70">
        <v>12.1</v>
      </c>
      <c r="H126" s="17"/>
      <c r="I126" s="70">
        <v>14</v>
      </c>
      <c r="J126" s="17"/>
      <c r="K126" s="17"/>
      <c r="L126" s="17"/>
      <c r="M126" s="78"/>
      <c r="N126" s="17"/>
      <c r="O126" s="20"/>
    </row>
    <row r="127" spans="1:15" ht="15.75" customHeight="1">
      <c r="A127" s="9"/>
      <c r="B127" s="46"/>
      <c r="C127" s="91" t="s">
        <v>58</v>
      </c>
      <c r="D127" s="9" t="s">
        <v>23</v>
      </c>
      <c r="E127" s="9" t="s">
        <v>26</v>
      </c>
      <c r="F127" s="9">
        <v>41</v>
      </c>
      <c r="G127" s="68">
        <v>14.3</v>
      </c>
      <c r="H127" s="9"/>
      <c r="I127" s="68">
        <v>16.2</v>
      </c>
      <c r="J127" s="9"/>
      <c r="K127" s="9"/>
      <c r="L127" s="9"/>
      <c r="M127" s="79"/>
      <c r="N127" s="9"/>
      <c r="O127" s="16" t="s">
        <v>45</v>
      </c>
    </row>
    <row r="128" spans="1:15">
      <c r="A128" s="9"/>
      <c r="B128" s="46"/>
      <c r="C128" s="9" t="s">
        <v>26</v>
      </c>
      <c r="D128" s="9" t="s">
        <v>23</v>
      </c>
      <c r="E128" s="9" t="s">
        <v>65</v>
      </c>
      <c r="F128" s="9">
        <v>41</v>
      </c>
      <c r="G128" s="68">
        <v>16.25</v>
      </c>
      <c r="H128" s="9"/>
      <c r="I128" s="68">
        <v>18</v>
      </c>
      <c r="J128" s="9"/>
      <c r="K128" s="9"/>
      <c r="L128" s="9"/>
      <c r="M128" s="79"/>
      <c r="N128" s="9"/>
      <c r="O128" s="20"/>
    </row>
    <row r="129" spans="1:15">
      <c r="A129" s="9"/>
      <c r="B129" s="46"/>
      <c r="C129" s="9" t="s">
        <v>65</v>
      </c>
      <c r="D129" s="9" t="s">
        <v>23</v>
      </c>
      <c r="E129" s="90" t="s">
        <v>58</v>
      </c>
      <c r="F129" s="9">
        <v>8</v>
      </c>
      <c r="G129" s="68">
        <v>18.3</v>
      </c>
      <c r="H129" s="68"/>
      <c r="I129" s="68">
        <v>19</v>
      </c>
      <c r="J129" s="9">
        <v>1</v>
      </c>
      <c r="K129" s="9">
        <v>1</v>
      </c>
      <c r="L129" s="9"/>
      <c r="M129" s="79"/>
      <c r="N129" s="7">
        <f>SUM(F122:F129)</f>
        <v>262</v>
      </c>
      <c r="O129" s="20" t="s">
        <v>60</v>
      </c>
    </row>
    <row r="136" spans="1:15">
      <c r="A136" s="160" t="s">
        <v>330</v>
      </c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</row>
    <row r="137" spans="1:15">
      <c r="A137" s="162" t="s">
        <v>35</v>
      </c>
      <c r="B137" s="162"/>
      <c r="C137" s="162"/>
      <c r="D137" s="162"/>
      <c r="E137" s="162"/>
      <c r="F137" s="162"/>
      <c r="G137" s="162"/>
      <c r="H137" s="162"/>
      <c r="I137" s="162"/>
      <c r="J137" s="162"/>
      <c r="K137" s="162"/>
      <c r="L137" s="162"/>
      <c r="M137" s="162"/>
      <c r="N137" s="162"/>
      <c r="O137" s="162"/>
    </row>
    <row r="138" spans="1:15">
      <c r="A138" s="162" t="s">
        <v>2</v>
      </c>
      <c r="B138" s="162"/>
      <c r="C138" s="162"/>
      <c r="D138" s="162"/>
      <c r="E138" s="162"/>
      <c r="F138" s="162"/>
      <c r="G138" s="162"/>
      <c r="H138" s="162"/>
      <c r="I138" s="162"/>
      <c r="J138" s="162"/>
      <c r="K138" s="162"/>
      <c r="L138" s="162"/>
      <c r="M138" s="162"/>
      <c r="N138" s="162"/>
      <c r="O138" s="162"/>
    </row>
    <row r="139" spans="1:15">
      <c r="A139" s="34"/>
      <c r="B139" s="65"/>
      <c r="C139" s="99" t="s">
        <v>328</v>
      </c>
      <c r="D139" s="66"/>
      <c r="E139" s="66"/>
      <c r="F139" s="66"/>
      <c r="G139" s="66"/>
      <c r="H139" s="66"/>
      <c r="I139" s="76"/>
      <c r="J139" s="66"/>
      <c r="K139" s="66"/>
      <c r="L139" s="163" t="s">
        <v>3</v>
      </c>
      <c r="M139" s="163"/>
      <c r="N139" s="163"/>
      <c r="O139" s="163"/>
    </row>
    <row r="141" spans="1:15" ht="15.75" customHeight="1">
      <c r="A141" s="172" t="s">
        <v>4</v>
      </c>
      <c r="B141" s="178" t="s">
        <v>5</v>
      </c>
      <c r="C141" s="167" t="s">
        <v>6</v>
      </c>
      <c r="D141" s="168"/>
      <c r="E141" s="169"/>
      <c r="F141" s="182" t="s">
        <v>7</v>
      </c>
      <c r="G141" s="167" t="s">
        <v>8</v>
      </c>
      <c r="H141" s="168"/>
      <c r="I141" s="169"/>
      <c r="J141" s="170" t="s">
        <v>9</v>
      </c>
      <c r="K141" s="171"/>
      <c r="L141" s="178" t="s">
        <v>10</v>
      </c>
      <c r="M141" s="178" t="s">
        <v>11</v>
      </c>
      <c r="N141" s="4" t="s">
        <v>12</v>
      </c>
      <c r="O141" s="180" t="s">
        <v>13</v>
      </c>
    </row>
    <row r="142" spans="1:15">
      <c r="A142" s="173"/>
      <c r="B142" s="179"/>
      <c r="C142" s="67" t="s">
        <v>14</v>
      </c>
      <c r="D142" s="67"/>
      <c r="E142" s="67" t="s">
        <v>15</v>
      </c>
      <c r="F142" s="183"/>
      <c r="G142" s="67" t="s">
        <v>16</v>
      </c>
      <c r="H142" s="67"/>
      <c r="I142" s="77" t="s">
        <v>17</v>
      </c>
      <c r="J142" s="67" t="s">
        <v>18</v>
      </c>
      <c r="K142" s="67" t="s">
        <v>19</v>
      </c>
      <c r="L142" s="179"/>
      <c r="M142" s="179"/>
      <c r="N142" s="8" t="s">
        <v>20</v>
      </c>
      <c r="O142" s="181"/>
    </row>
    <row r="143" spans="1:15">
      <c r="A143" s="46" t="s">
        <v>66</v>
      </c>
      <c r="B143" s="46" t="s">
        <v>67</v>
      </c>
      <c r="C143" s="9" t="s">
        <v>33</v>
      </c>
      <c r="D143" s="9"/>
      <c r="E143" s="90" t="s">
        <v>331</v>
      </c>
      <c r="F143" s="9">
        <v>7</v>
      </c>
      <c r="G143" s="68">
        <v>7.1</v>
      </c>
      <c r="H143" s="68"/>
      <c r="I143" s="68">
        <v>7.3</v>
      </c>
      <c r="J143" s="9"/>
      <c r="K143" s="9"/>
      <c r="L143" s="9"/>
      <c r="M143" s="9"/>
      <c r="N143" s="9"/>
      <c r="O143" s="15"/>
    </row>
    <row r="144" spans="1:15">
      <c r="A144" s="9"/>
      <c r="B144" s="46"/>
      <c r="C144" s="90" t="s">
        <v>331</v>
      </c>
      <c r="D144" s="9" t="s">
        <v>23</v>
      </c>
      <c r="E144" s="9" t="s">
        <v>26</v>
      </c>
      <c r="F144" s="9">
        <v>58</v>
      </c>
      <c r="G144" s="68">
        <v>9.15</v>
      </c>
      <c r="H144" s="9"/>
      <c r="I144" s="68">
        <v>11</v>
      </c>
      <c r="J144" s="9"/>
      <c r="K144" s="9"/>
      <c r="L144" s="9"/>
      <c r="M144" s="9"/>
      <c r="N144" s="9"/>
      <c r="O144" s="15"/>
    </row>
    <row r="145" spans="1:15">
      <c r="A145" s="9"/>
      <c r="B145" s="46"/>
      <c r="C145" s="9" t="s">
        <v>26</v>
      </c>
      <c r="D145" s="9" t="s">
        <v>23</v>
      </c>
      <c r="E145" s="75" t="s">
        <v>33</v>
      </c>
      <c r="F145" s="9">
        <v>65</v>
      </c>
      <c r="G145" s="68">
        <v>12.05</v>
      </c>
      <c r="H145" s="9"/>
      <c r="I145" s="68">
        <v>14.05</v>
      </c>
      <c r="J145" s="9"/>
      <c r="K145" s="9"/>
      <c r="L145" s="9"/>
      <c r="M145" s="68"/>
      <c r="N145" s="9"/>
      <c r="O145" s="15"/>
    </row>
    <row r="146" spans="1:15">
      <c r="A146" s="9"/>
      <c r="B146" s="46"/>
      <c r="C146" s="75" t="s">
        <v>33</v>
      </c>
      <c r="D146" s="9" t="s">
        <v>23</v>
      </c>
      <c r="E146" s="9" t="s">
        <v>26</v>
      </c>
      <c r="F146" s="9">
        <v>65</v>
      </c>
      <c r="G146" s="68">
        <v>14.25</v>
      </c>
      <c r="H146" s="9"/>
      <c r="I146" s="68">
        <v>16.25</v>
      </c>
      <c r="J146" s="9"/>
      <c r="K146" s="9"/>
      <c r="L146" s="9"/>
      <c r="M146" s="68"/>
      <c r="N146" s="9"/>
      <c r="O146" s="16" t="s">
        <v>45</v>
      </c>
    </row>
    <row r="147" spans="1:15">
      <c r="A147" s="17"/>
      <c r="B147" s="69"/>
      <c r="C147" s="9" t="s">
        <v>26</v>
      </c>
      <c r="D147" s="9" t="s">
        <v>23</v>
      </c>
      <c r="E147" s="9" t="s">
        <v>33</v>
      </c>
      <c r="F147" s="17">
        <v>65</v>
      </c>
      <c r="G147" s="70">
        <v>16.399999999999999</v>
      </c>
      <c r="H147" s="17"/>
      <c r="I147" s="70">
        <v>8.4</v>
      </c>
      <c r="J147" s="9">
        <v>1</v>
      </c>
      <c r="K147" s="9">
        <v>1</v>
      </c>
      <c r="L147" s="17"/>
      <c r="M147" s="78"/>
      <c r="N147" s="7">
        <f>SUM(F143:F147)</f>
        <v>260</v>
      </c>
      <c r="O147" s="20" t="s">
        <v>60</v>
      </c>
    </row>
    <row r="150" spans="1:15">
      <c r="A150" s="172" t="s">
        <v>4</v>
      </c>
      <c r="B150" s="174" t="s">
        <v>5</v>
      </c>
      <c r="C150" s="164" t="s">
        <v>6</v>
      </c>
      <c r="D150" s="165"/>
      <c r="E150" s="166"/>
      <c r="F150" s="176" t="s">
        <v>7</v>
      </c>
      <c r="G150" s="167" t="s">
        <v>8</v>
      </c>
      <c r="H150" s="168"/>
      <c r="I150" s="169"/>
      <c r="J150" s="170" t="s">
        <v>9</v>
      </c>
      <c r="K150" s="171"/>
      <c r="L150" s="178" t="s">
        <v>10</v>
      </c>
      <c r="M150" s="178" t="s">
        <v>11</v>
      </c>
      <c r="N150" s="4" t="s">
        <v>12</v>
      </c>
      <c r="O150" s="180" t="s">
        <v>13</v>
      </c>
    </row>
    <row r="151" spans="1:15">
      <c r="A151" s="173"/>
      <c r="B151" s="175"/>
      <c r="C151" s="67" t="s">
        <v>14</v>
      </c>
      <c r="D151" s="67"/>
      <c r="E151" s="67" t="s">
        <v>15</v>
      </c>
      <c r="F151" s="177"/>
      <c r="G151" s="67" t="s">
        <v>16</v>
      </c>
      <c r="H151" s="67"/>
      <c r="I151" s="77" t="s">
        <v>17</v>
      </c>
      <c r="J151" s="67" t="s">
        <v>18</v>
      </c>
      <c r="K151" s="67" t="s">
        <v>19</v>
      </c>
      <c r="L151" s="179"/>
      <c r="M151" s="179"/>
      <c r="N151" s="8" t="s">
        <v>20</v>
      </c>
      <c r="O151" s="181"/>
    </row>
    <row r="152" spans="1:15">
      <c r="A152" s="46" t="s">
        <v>68</v>
      </c>
      <c r="B152" s="46" t="s">
        <v>69</v>
      </c>
      <c r="C152" s="9" t="s">
        <v>33</v>
      </c>
      <c r="D152" s="9" t="s">
        <v>23</v>
      </c>
      <c r="E152" s="9" t="s">
        <v>26</v>
      </c>
      <c r="F152" s="9">
        <v>65</v>
      </c>
      <c r="G152" s="68">
        <v>6.05</v>
      </c>
      <c r="H152" s="68"/>
      <c r="I152" s="68">
        <v>8.0500000000000007</v>
      </c>
      <c r="J152" s="9"/>
      <c r="K152" s="9"/>
      <c r="L152" s="9"/>
      <c r="M152" s="9"/>
      <c r="N152" s="9"/>
      <c r="O152" s="15"/>
    </row>
    <row r="153" spans="1:15">
      <c r="A153" s="9"/>
      <c r="B153" s="46"/>
      <c r="C153" s="9" t="s">
        <v>26</v>
      </c>
      <c r="D153" s="9" t="s">
        <v>25</v>
      </c>
      <c r="E153" s="75" t="s">
        <v>23</v>
      </c>
      <c r="F153" s="9">
        <v>37</v>
      </c>
      <c r="G153" s="68">
        <v>8.5</v>
      </c>
      <c r="H153" s="9"/>
      <c r="I153" s="68">
        <v>10.25</v>
      </c>
      <c r="J153" s="9"/>
      <c r="K153" s="9"/>
      <c r="L153" s="9"/>
      <c r="M153" s="9"/>
      <c r="N153" s="9"/>
      <c r="O153" s="15"/>
    </row>
    <row r="154" spans="1:15">
      <c r="A154" s="9"/>
      <c r="B154" s="46"/>
      <c r="C154" s="75" t="s">
        <v>23</v>
      </c>
      <c r="D154" s="9"/>
      <c r="E154" s="75" t="s">
        <v>33</v>
      </c>
      <c r="F154" s="9">
        <v>28</v>
      </c>
      <c r="G154" s="68">
        <v>10.25</v>
      </c>
      <c r="H154" s="9"/>
      <c r="I154" s="68">
        <v>11.1</v>
      </c>
      <c r="J154" s="9"/>
      <c r="K154" s="9"/>
      <c r="L154" s="9"/>
      <c r="M154" s="68"/>
      <c r="N154" s="9"/>
      <c r="O154" s="15"/>
    </row>
    <row r="155" spans="1:15">
      <c r="A155" s="9"/>
      <c r="B155" s="46"/>
      <c r="C155" s="75" t="s">
        <v>33</v>
      </c>
      <c r="D155" s="9"/>
      <c r="E155" s="9" t="s">
        <v>23</v>
      </c>
      <c r="F155" s="9">
        <v>28</v>
      </c>
      <c r="G155" s="68">
        <v>11.15</v>
      </c>
      <c r="H155" s="9"/>
      <c r="I155" s="68">
        <v>12.1</v>
      </c>
      <c r="J155" s="9"/>
      <c r="K155" s="9"/>
      <c r="L155" s="9"/>
      <c r="M155" s="68"/>
      <c r="N155" s="9"/>
      <c r="O155" s="16"/>
    </row>
    <row r="156" spans="1:15">
      <c r="A156" s="17"/>
      <c r="B156" s="69"/>
      <c r="C156" s="9" t="s">
        <v>23</v>
      </c>
      <c r="D156" s="9" t="s">
        <v>25</v>
      </c>
      <c r="E156" s="75" t="s">
        <v>26</v>
      </c>
      <c r="F156" s="17">
        <v>37</v>
      </c>
      <c r="G156" s="70">
        <v>12.15</v>
      </c>
      <c r="H156" s="17"/>
      <c r="I156" s="70">
        <v>13.3</v>
      </c>
      <c r="J156" s="17"/>
      <c r="K156" s="17"/>
      <c r="L156" s="17"/>
      <c r="M156" s="78"/>
      <c r="N156" s="17"/>
      <c r="O156" s="20"/>
    </row>
    <row r="157" spans="1:15">
      <c r="A157" s="9"/>
      <c r="B157" s="46"/>
      <c r="C157" s="75" t="s">
        <v>26</v>
      </c>
      <c r="D157" s="9" t="s">
        <v>25</v>
      </c>
      <c r="E157" s="9" t="s">
        <v>23</v>
      </c>
      <c r="F157" s="9">
        <v>37</v>
      </c>
      <c r="G157" s="68">
        <v>14.45</v>
      </c>
      <c r="H157" s="9"/>
      <c r="I157" s="68">
        <v>16</v>
      </c>
      <c r="J157" s="9"/>
      <c r="K157" s="9"/>
      <c r="L157" s="9"/>
      <c r="M157" s="79"/>
      <c r="N157" s="9"/>
      <c r="O157" s="20"/>
    </row>
    <row r="158" spans="1:15" ht="15.75" customHeight="1">
      <c r="A158" s="9"/>
      <c r="B158" s="46"/>
      <c r="C158" s="9" t="s">
        <v>23</v>
      </c>
      <c r="D158" s="17"/>
      <c r="E158" s="9" t="s">
        <v>49</v>
      </c>
      <c r="F158" s="9">
        <v>12</v>
      </c>
      <c r="G158" s="68">
        <v>16</v>
      </c>
      <c r="H158" s="9"/>
      <c r="I158" s="68">
        <v>16.2</v>
      </c>
      <c r="J158" s="9"/>
      <c r="K158" s="9"/>
      <c r="L158" s="9"/>
      <c r="M158" s="79"/>
      <c r="N158" s="9"/>
      <c r="O158" s="20"/>
    </row>
    <row r="159" spans="1:15">
      <c r="A159" s="9"/>
      <c r="B159" s="46"/>
      <c r="C159" s="9" t="s">
        <v>49</v>
      </c>
      <c r="D159" s="17" t="s">
        <v>23</v>
      </c>
      <c r="E159" s="9" t="s">
        <v>26</v>
      </c>
      <c r="F159" s="9">
        <v>49</v>
      </c>
      <c r="G159" s="68">
        <v>16.25</v>
      </c>
      <c r="H159" s="68">
        <v>16.5</v>
      </c>
      <c r="I159" s="68">
        <v>18.05</v>
      </c>
      <c r="J159" s="9"/>
      <c r="K159" s="9"/>
      <c r="L159" s="9"/>
      <c r="M159" s="79"/>
      <c r="N159" s="9"/>
      <c r="O159" s="16" t="s">
        <v>45</v>
      </c>
    </row>
    <row r="160" spans="1:15">
      <c r="A160" s="9"/>
      <c r="B160" s="46"/>
      <c r="C160" s="9" t="s">
        <v>26</v>
      </c>
      <c r="D160" s="17" t="s">
        <v>23</v>
      </c>
      <c r="E160" s="9" t="s">
        <v>33</v>
      </c>
      <c r="F160" s="9">
        <v>65</v>
      </c>
      <c r="G160" s="68">
        <v>18.2</v>
      </c>
      <c r="H160" s="9"/>
      <c r="I160" s="68">
        <v>20.2</v>
      </c>
      <c r="J160" s="9">
        <v>1</v>
      </c>
      <c r="K160" s="9">
        <v>1</v>
      </c>
      <c r="L160" s="9"/>
      <c r="M160" s="79"/>
      <c r="N160" s="7">
        <f>SUM(F152:F160)</f>
        <v>358</v>
      </c>
      <c r="O160" s="20" t="s">
        <v>60</v>
      </c>
    </row>
    <row r="170" spans="1:15">
      <c r="A170" s="160" t="s">
        <v>330</v>
      </c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</row>
    <row r="171" spans="1:15">
      <c r="A171" s="162" t="s">
        <v>35</v>
      </c>
      <c r="B171" s="162"/>
      <c r="C171" s="162"/>
      <c r="D171" s="162"/>
      <c r="E171" s="162"/>
      <c r="F171" s="162"/>
      <c r="G171" s="162"/>
      <c r="H171" s="162"/>
      <c r="I171" s="162"/>
      <c r="J171" s="162"/>
      <c r="K171" s="162"/>
      <c r="L171" s="162"/>
      <c r="M171" s="162"/>
      <c r="N171" s="162"/>
      <c r="O171" s="162"/>
    </row>
    <row r="172" spans="1:15">
      <c r="A172" s="162" t="s">
        <v>2</v>
      </c>
      <c r="B172" s="162"/>
      <c r="C172" s="162"/>
      <c r="D172" s="162"/>
      <c r="E172" s="162"/>
      <c r="F172" s="162"/>
      <c r="G172" s="162"/>
      <c r="H172" s="162"/>
      <c r="I172" s="162"/>
      <c r="J172" s="162"/>
      <c r="K172" s="162"/>
      <c r="L172" s="162"/>
      <c r="M172" s="162"/>
      <c r="N172" s="162"/>
      <c r="O172" s="162"/>
    </row>
    <row r="173" spans="1:15">
      <c r="A173" s="34"/>
      <c r="B173" s="65"/>
      <c r="C173" s="99" t="s">
        <v>328</v>
      </c>
      <c r="D173" s="66"/>
      <c r="E173" s="66"/>
      <c r="F173" s="66"/>
      <c r="G173" s="66"/>
      <c r="H173" s="66"/>
      <c r="I173" s="76"/>
      <c r="J173" s="66"/>
      <c r="K173" s="66"/>
      <c r="L173" s="163" t="s">
        <v>3</v>
      </c>
      <c r="M173" s="163"/>
      <c r="N173" s="163"/>
      <c r="O173" s="163"/>
    </row>
    <row r="175" spans="1:15" ht="15.75" customHeight="1">
      <c r="A175" s="172" t="s">
        <v>4</v>
      </c>
      <c r="B175" s="178" t="s">
        <v>5</v>
      </c>
      <c r="C175" s="167" t="s">
        <v>6</v>
      </c>
      <c r="D175" s="168"/>
      <c r="E175" s="169"/>
      <c r="F175" s="182" t="s">
        <v>7</v>
      </c>
      <c r="G175" s="167" t="s">
        <v>8</v>
      </c>
      <c r="H175" s="168"/>
      <c r="I175" s="169"/>
      <c r="J175" s="170" t="s">
        <v>9</v>
      </c>
      <c r="K175" s="171"/>
      <c r="L175" s="178" t="s">
        <v>10</v>
      </c>
      <c r="M175" s="178" t="s">
        <v>11</v>
      </c>
      <c r="N175" s="4" t="s">
        <v>12</v>
      </c>
      <c r="O175" s="180" t="s">
        <v>13</v>
      </c>
    </row>
    <row r="176" spans="1:15">
      <c r="A176" s="173"/>
      <c r="B176" s="179"/>
      <c r="C176" s="67" t="s">
        <v>14</v>
      </c>
      <c r="D176" s="67"/>
      <c r="E176" s="67" t="s">
        <v>15</v>
      </c>
      <c r="F176" s="183"/>
      <c r="G176" s="67" t="s">
        <v>16</v>
      </c>
      <c r="H176" s="67"/>
      <c r="I176" s="77" t="s">
        <v>17</v>
      </c>
      <c r="J176" s="67" t="s">
        <v>18</v>
      </c>
      <c r="K176" s="67" t="s">
        <v>19</v>
      </c>
      <c r="L176" s="179"/>
      <c r="M176" s="179"/>
      <c r="N176" s="8" t="s">
        <v>20</v>
      </c>
      <c r="O176" s="181"/>
    </row>
    <row r="177" spans="1:15">
      <c r="A177" s="46" t="s">
        <v>70</v>
      </c>
      <c r="B177" s="46" t="s">
        <v>71</v>
      </c>
      <c r="C177" s="9" t="s">
        <v>58</v>
      </c>
      <c r="D177" s="9"/>
      <c r="E177" s="9" t="s">
        <v>65</v>
      </c>
      <c r="F177" s="9">
        <v>8</v>
      </c>
      <c r="G177" s="68">
        <v>7.2</v>
      </c>
      <c r="H177" s="68"/>
      <c r="I177" s="68">
        <v>7.3</v>
      </c>
      <c r="J177" s="9"/>
      <c r="K177" s="9"/>
      <c r="L177" s="9"/>
      <c r="M177" s="9"/>
      <c r="N177" s="9"/>
      <c r="O177" s="15"/>
    </row>
    <row r="178" spans="1:15">
      <c r="A178" s="9"/>
      <c r="B178" s="46"/>
      <c r="C178" s="9" t="s">
        <v>65</v>
      </c>
      <c r="D178" s="9" t="s">
        <v>23</v>
      </c>
      <c r="E178" s="9" t="s">
        <v>26</v>
      </c>
      <c r="F178" s="9">
        <v>41</v>
      </c>
      <c r="G178" s="68">
        <v>7.3</v>
      </c>
      <c r="H178" s="9"/>
      <c r="I178" s="68">
        <v>9</v>
      </c>
      <c r="J178" s="9"/>
      <c r="K178" s="9"/>
      <c r="L178" s="9"/>
      <c r="M178" s="9"/>
      <c r="N178" s="9"/>
      <c r="O178" s="15"/>
    </row>
    <row r="179" spans="1:15">
      <c r="A179" s="9"/>
      <c r="B179" s="46"/>
      <c r="C179" s="9" t="s">
        <v>26</v>
      </c>
      <c r="D179" s="9" t="s">
        <v>23</v>
      </c>
      <c r="E179" s="90" t="s">
        <v>58</v>
      </c>
      <c r="F179" s="9">
        <v>41</v>
      </c>
      <c r="G179" s="68">
        <v>9.15</v>
      </c>
      <c r="H179" s="9"/>
      <c r="I179" s="68">
        <v>10.3</v>
      </c>
      <c r="J179" s="9"/>
      <c r="K179" s="9"/>
      <c r="L179" s="9"/>
      <c r="M179" s="68"/>
      <c r="N179" s="9"/>
      <c r="O179" s="15"/>
    </row>
    <row r="180" spans="1:15">
      <c r="A180" s="9"/>
      <c r="B180" s="46"/>
      <c r="C180" s="90" t="s">
        <v>58</v>
      </c>
      <c r="D180" s="9"/>
      <c r="E180" s="9" t="s">
        <v>65</v>
      </c>
      <c r="F180" s="9">
        <v>8</v>
      </c>
      <c r="G180" s="68">
        <v>10.45</v>
      </c>
      <c r="H180" s="9"/>
      <c r="I180" s="68">
        <v>11</v>
      </c>
      <c r="J180" s="9"/>
      <c r="K180" s="9"/>
      <c r="L180" s="9"/>
      <c r="M180" s="68"/>
      <c r="N180" s="9"/>
      <c r="O180" s="16"/>
    </row>
    <row r="181" spans="1:15">
      <c r="A181" s="17"/>
      <c r="B181" s="69"/>
      <c r="C181" s="9" t="s">
        <v>65</v>
      </c>
      <c r="D181" s="17"/>
      <c r="E181" s="9" t="s">
        <v>23</v>
      </c>
      <c r="F181" s="17">
        <v>4</v>
      </c>
      <c r="G181" s="70">
        <v>11.15</v>
      </c>
      <c r="H181" s="17"/>
      <c r="I181" s="70">
        <v>11.3</v>
      </c>
      <c r="J181" s="17"/>
      <c r="K181" s="17"/>
      <c r="L181" s="17"/>
      <c r="M181" s="78"/>
      <c r="N181" s="17"/>
      <c r="O181" s="20"/>
    </row>
    <row r="182" spans="1:15">
      <c r="A182" s="9"/>
      <c r="B182" s="46"/>
      <c r="C182" s="9" t="s">
        <v>23</v>
      </c>
      <c r="D182" s="9"/>
      <c r="E182" s="90" t="s">
        <v>58</v>
      </c>
      <c r="F182" s="9">
        <v>4</v>
      </c>
      <c r="G182" s="68">
        <v>12</v>
      </c>
      <c r="H182" s="9"/>
      <c r="I182" s="68">
        <v>12.15</v>
      </c>
      <c r="J182" s="9"/>
      <c r="K182" s="9"/>
      <c r="L182" s="9"/>
      <c r="M182" s="79"/>
      <c r="N182" s="9"/>
      <c r="O182" s="20"/>
    </row>
    <row r="183" spans="1:15">
      <c r="A183" s="9"/>
      <c r="B183" s="46"/>
      <c r="C183" s="90" t="s">
        <v>58</v>
      </c>
      <c r="D183" s="17" t="s">
        <v>23</v>
      </c>
      <c r="E183" s="9" t="s">
        <v>26</v>
      </c>
      <c r="F183" s="9">
        <v>41</v>
      </c>
      <c r="G183" s="68">
        <v>14.1</v>
      </c>
      <c r="H183" s="9"/>
      <c r="I183" s="68">
        <v>15.3</v>
      </c>
      <c r="J183" s="9"/>
      <c r="K183" s="9"/>
      <c r="L183" s="9"/>
      <c r="M183" s="79"/>
      <c r="N183" s="9"/>
      <c r="O183" s="16" t="s">
        <v>45</v>
      </c>
    </row>
    <row r="184" spans="1:15">
      <c r="A184" s="9"/>
      <c r="B184" s="46"/>
      <c r="C184" s="9" t="s">
        <v>26</v>
      </c>
      <c r="D184" s="17" t="s">
        <v>23</v>
      </c>
      <c r="E184" s="90" t="s">
        <v>58</v>
      </c>
      <c r="F184" s="9">
        <v>41</v>
      </c>
      <c r="G184" s="68">
        <v>15.5</v>
      </c>
      <c r="H184" s="9"/>
      <c r="I184" s="68">
        <v>17.149999999999999</v>
      </c>
      <c r="J184" s="9"/>
      <c r="K184" s="9"/>
      <c r="L184" s="9"/>
      <c r="M184" s="79"/>
      <c r="N184" s="9"/>
      <c r="O184" s="20"/>
    </row>
    <row r="185" spans="1:15">
      <c r="A185" s="9"/>
      <c r="B185" s="46"/>
      <c r="C185" s="9" t="s">
        <v>72</v>
      </c>
      <c r="D185" s="17"/>
      <c r="E185" s="9" t="s">
        <v>65</v>
      </c>
      <c r="F185" s="9">
        <v>8</v>
      </c>
      <c r="G185" s="68">
        <v>17.3</v>
      </c>
      <c r="H185" s="9"/>
      <c r="I185" s="68">
        <v>18</v>
      </c>
      <c r="J185" s="9"/>
      <c r="K185" s="9"/>
      <c r="L185" s="9"/>
      <c r="M185" s="79"/>
      <c r="N185" s="9"/>
      <c r="O185" s="20"/>
    </row>
    <row r="186" spans="1:15">
      <c r="A186" s="9"/>
      <c r="B186" s="46"/>
      <c r="C186" s="9" t="s">
        <v>65</v>
      </c>
      <c r="D186" s="9"/>
      <c r="E186" s="9" t="s">
        <v>58</v>
      </c>
      <c r="F186" s="9">
        <v>8</v>
      </c>
      <c r="G186" s="68">
        <v>18.05</v>
      </c>
      <c r="H186" s="68"/>
      <c r="I186" s="68">
        <v>18.149999999999999</v>
      </c>
      <c r="J186" s="9">
        <v>1</v>
      </c>
      <c r="K186" s="9">
        <v>1</v>
      </c>
      <c r="L186" s="9"/>
      <c r="M186" s="79"/>
      <c r="N186" s="7">
        <f>SUM(F177:F186)</f>
        <v>204</v>
      </c>
      <c r="O186" s="20" t="s">
        <v>73</v>
      </c>
    </row>
    <row r="189" spans="1:15">
      <c r="A189" s="172" t="s">
        <v>4</v>
      </c>
      <c r="B189" s="174" t="s">
        <v>5</v>
      </c>
      <c r="C189" s="164" t="s">
        <v>6</v>
      </c>
      <c r="D189" s="165"/>
      <c r="E189" s="166"/>
      <c r="F189" s="176" t="s">
        <v>7</v>
      </c>
      <c r="G189" s="167" t="s">
        <v>8</v>
      </c>
      <c r="H189" s="168"/>
      <c r="I189" s="169"/>
      <c r="J189" s="170" t="s">
        <v>9</v>
      </c>
      <c r="K189" s="171"/>
      <c r="L189" s="178" t="s">
        <v>10</v>
      </c>
      <c r="M189" s="178" t="s">
        <v>11</v>
      </c>
      <c r="N189" s="4" t="s">
        <v>12</v>
      </c>
      <c r="O189" s="180" t="s">
        <v>13</v>
      </c>
    </row>
    <row r="190" spans="1:15">
      <c r="A190" s="173"/>
      <c r="B190" s="175"/>
      <c r="C190" s="67" t="s">
        <v>14</v>
      </c>
      <c r="D190" s="67"/>
      <c r="E190" s="67" t="s">
        <v>15</v>
      </c>
      <c r="F190" s="177"/>
      <c r="G190" s="67" t="s">
        <v>16</v>
      </c>
      <c r="H190" s="67"/>
      <c r="I190" s="77" t="s">
        <v>17</v>
      </c>
      <c r="J190" s="67" t="s">
        <v>18</v>
      </c>
      <c r="K190" s="67" t="s">
        <v>19</v>
      </c>
      <c r="L190" s="179"/>
      <c r="M190" s="179"/>
      <c r="N190" s="8" t="s">
        <v>20</v>
      </c>
      <c r="O190" s="181"/>
    </row>
    <row r="191" spans="1:15">
      <c r="A191" s="46" t="s">
        <v>74</v>
      </c>
      <c r="B191" s="46" t="s">
        <v>75</v>
      </c>
      <c r="C191" s="9" t="s">
        <v>58</v>
      </c>
      <c r="D191" s="9"/>
      <c r="E191" s="9" t="s">
        <v>23</v>
      </c>
      <c r="F191" s="9">
        <v>7</v>
      </c>
      <c r="G191" s="68">
        <v>7.25</v>
      </c>
      <c r="H191" s="68"/>
      <c r="I191" s="68">
        <v>7.4</v>
      </c>
      <c r="J191" s="9"/>
      <c r="K191" s="9"/>
      <c r="L191" s="9"/>
      <c r="M191" s="9"/>
      <c r="N191" s="9"/>
      <c r="O191" s="97" t="s">
        <v>332</v>
      </c>
    </row>
    <row r="192" spans="1:15" ht="15.75" customHeight="1">
      <c r="A192" s="9"/>
      <c r="B192" s="46"/>
      <c r="C192" s="9" t="s">
        <v>23</v>
      </c>
      <c r="D192" s="9" t="s">
        <v>76</v>
      </c>
      <c r="E192" s="75" t="s">
        <v>77</v>
      </c>
      <c r="F192" s="9">
        <v>25</v>
      </c>
      <c r="G192" s="68">
        <v>7.45</v>
      </c>
      <c r="H192" s="9"/>
      <c r="I192" s="68">
        <v>8.1999999999999993</v>
      </c>
      <c r="J192" s="9"/>
      <c r="K192" s="9"/>
      <c r="L192" s="9"/>
      <c r="M192" s="9"/>
      <c r="N192" s="9"/>
      <c r="O192" s="15"/>
    </row>
    <row r="193" spans="1:15">
      <c r="A193" s="9"/>
      <c r="B193" s="46"/>
      <c r="C193" s="75" t="s">
        <v>77</v>
      </c>
      <c r="D193" s="9" t="s">
        <v>76</v>
      </c>
      <c r="E193" s="75" t="s">
        <v>26</v>
      </c>
      <c r="F193" s="9">
        <v>62</v>
      </c>
      <c r="G193" s="68">
        <v>8.35</v>
      </c>
      <c r="H193" s="9"/>
      <c r="I193" s="68">
        <v>10.35</v>
      </c>
      <c r="J193" s="9"/>
      <c r="K193" s="9"/>
      <c r="L193" s="9"/>
      <c r="M193" s="68"/>
      <c r="N193" s="9"/>
      <c r="O193" s="15"/>
    </row>
    <row r="194" spans="1:15">
      <c r="A194" s="9"/>
      <c r="B194" s="46"/>
      <c r="C194" s="75" t="s">
        <v>26</v>
      </c>
      <c r="D194" s="9" t="s">
        <v>25</v>
      </c>
      <c r="E194" s="9" t="s">
        <v>23</v>
      </c>
      <c r="F194" s="9">
        <v>37</v>
      </c>
      <c r="G194" s="68">
        <v>11.35</v>
      </c>
      <c r="H194" s="9"/>
      <c r="I194" s="68">
        <v>12.5</v>
      </c>
      <c r="J194" s="9"/>
      <c r="K194" s="9"/>
      <c r="L194" s="9"/>
      <c r="M194" s="68"/>
      <c r="N194" s="9"/>
      <c r="O194" s="16"/>
    </row>
    <row r="195" spans="1:15">
      <c r="A195" s="17"/>
      <c r="B195" s="69"/>
      <c r="C195" s="9" t="s">
        <v>23</v>
      </c>
      <c r="D195" s="9" t="s">
        <v>76</v>
      </c>
      <c r="E195" s="75" t="s">
        <v>77</v>
      </c>
      <c r="F195" s="17">
        <v>20</v>
      </c>
      <c r="G195" s="70">
        <v>13.45</v>
      </c>
      <c r="H195" s="17"/>
      <c r="I195" s="70">
        <v>14.3</v>
      </c>
      <c r="J195" s="17"/>
      <c r="K195" s="17"/>
      <c r="L195" s="17"/>
      <c r="M195" s="78"/>
      <c r="N195" s="17"/>
      <c r="O195" s="20"/>
    </row>
    <row r="196" spans="1:15">
      <c r="A196" s="9"/>
      <c r="B196" s="46"/>
      <c r="C196" s="75" t="s">
        <v>77</v>
      </c>
      <c r="D196" s="9" t="s">
        <v>76</v>
      </c>
      <c r="E196" s="9" t="s">
        <v>26</v>
      </c>
      <c r="F196" s="9">
        <v>57</v>
      </c>
      <c r="G196" s="68">
        <v>14.3</v>
      </c>
      <c r="H196" s="9"/>
      <c r="I196" s="68">
        <v>16.3</v>
      </c>
      <c r="J196" s="9"/>
      <c r="K196" s="9"/>
      <c r="L196" s="9"/>
      <c r="M196" s="79"/>
      <c r="N196" s="9"/>
      <c r="O196" s="16" t="s">
        <v>45</v>
      </c>
    </row>
    <row r="197" spans="1:15">
      <c r="A197" s="9"/>
      <c r="B197" s="46"/>
      <c r="C197" s="9" t="s">
        <v>26</v>
      </c>
      <c r="D197" s="17" t="s">
        <v>25</v>
      </c>
      <c r="E197" s="9" t="s">
        <v>58</v>
      </c>
      <c r="F197" s="9">
        <v>41</v>
      </c>
      <c r="G197" s="68">
        <v>17.350000000000001</v>
      </c>
      <c r="H197" s="9"/>
      <c r="I197" s="68">
        <v>19</v>
      </c>
      <c r="J197" s="9">
        <v>1</v>
      </c>
      <c r="K197" s="9">
        <v>1</v>
      </c>
      <c r="L197" s="9"/>
      <c r="M197" s="79"/>
      <c r="N197" s="7">
        <f>SUM(F191:F197)</f>
        <v>249</v>
      </c>
      <c r="O197" s="20" t="s">
        <v>73</v>
      </c>
    </row>
    <row r="202" spans="1:15">
      <c r="A202" s="160" t="s">
        <v>330</v>
      </c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</row>
    <row r="203" spans="1:15">
      <c r="A203" s="162" t="s">
        <v>35</v>
      </c>
      <c r="B203" s="162"/>
      <c r="C203" s="162"/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</row>
    <row r="204" spans="1:15" ht="15.75" customHeight="1">
      <c r="A204" s="162" t="s">
        <v>2</v>
      </c>
      <c r="B204" s="162"/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</row>
    <row r="205" spans="1:15">
      <c r="A205" s="34"/>
      <c r="B205" s="65"/>
      <c r="C205" s="99" t="s">
        <v>328</v>
      </c>
      <c r="D205" s="66"/>
      <c r="E205" s="66"/>
      <c r="F205" s="66"/>
      <c r="G205" s="66"/>
      <c r="H205" s="66"/>
      <c r="I205" s="76"/>
      <c r="J205" s="66"/>
      <c r="K205" s="66"/>
      <c r="L205" s="163" t="s">
        <v>3</v>
      </c>
      <c r="M205" s="163"/>
      <c r="N205" s="163"/>
      <c r="O205" s="163"/>
    </row>
    <row r="207" spans="1:15" ht="15.75" customHeight="1">
      <c r="A207" s="172" t="s">
        <v>4</v>
      </c>
      <c r="B207" s="178" t="s">
        <v>5</v>
      </c>
      <c r="C207" s="167" t="s">
        <v>6</v>
      </c>
      <c r="D207" s="168"/>
      <c r="E207" s="169"/>
      <c r="F207" s="182" t="s">
        <v>7</v>
      </c>
      <c r="G207" s="167" t="s">
        <v>8</v>
      </c>
      <c r="H207" s="168"/>
      <c r="I207" s="169"/>
      <c r="J207" s="170" t="s">
        <v>9</v>
      </c>
      <c r="K207" s="171"/>
      <c r="L207" s="178" t="s">
        <v>10</v>
      </c>
      <c r="M207" s="178" t="s">
        <v>11</v>
      </c>
      <c r="N207" s="4" t="s">
        <v>12</v>
      </c>
      <c r="O207" s="180" t="s">
        <v>13</v>
      </c>
    </row>
    <row r="208" spans="1:15">
      <c r="A208" s="173"/>
      <c r="B208" s="179"/>
      <c r="C208" s="67" t="s">
        <v>14</v>
      </c>
      <c r="D208" s="67"/>
      <c r="E208" s="67" t="s">
        <v>15</v>
      </c>
      <c r="F208" s="183"/>
      <c r="G208" s="67" t="s">
        <v>16</v>
      </c>
      <c r="H208" s="67"/>
      <c r="I208" s="77" t="s">
        <v>17</v>
      </c>
      <c r="J208" s="67" t="s">
        <v>18</v>
      </c>
      <c r="K208" s="67" t="s">
        <v>19</v>
      </c>
      <c r="L208" s="179"/>
      <c r="M208" s="179"/>
      <c r="N208" s="8" t="s">
        <v>20</v>
      </c>
      <c r="O208" s="181"/>
    </row>
    <row r="209" spans="1:15">
      <c r="A209" s="46" t="s">
        <v>78</v>
      </c>
      <c r="B209" s="46" t="s">
        <v>79</v>
      </c>
      <c r="C209" s="9" t="s">
        <v>58</v>
      </c>
      <c r="D209" s="9"/>
      <c r="E209" s="9" t="s">
        <v>23</v>
      </c>
      <c r="F209" s="9">
        <v>4</v>
      </c>
      <c r="G209" s="68">
        <v>7.35</v>
      </c>
      <c r="H209" s="9"/>
      <c r="I209" s="68">
        <v>8</v>
      </c>
      <c r="J209" s="9"/>
      <c r="K209" s="9"/>
      <c r="L209" s="9"/>
      <c r="M209" s="9"/>
      <c r="N209" s="9"/>
      <c r="O209" s="98" t="s">
        <v>333</v>
      </c>
    </row>
    <row r="210" spans="1:15">
      <c r="A210" s="9"/>
      <c r="B210" s="46"/>
      <c r="C210" s="9" t="s">
        <v>23</v>
      </c>
      <c r="D210" s="90" t="s">
        <v>83</v>
      </c>
      <c r="E210" s="9" t="s">
        <v>80</v>
      </c>
      <c r="F210" s="9">
        <v>16</v>
      </c>
      <c r="G210" s="68">
        <v>8</v>
      </c>
      <c r="H210" s="9"/>
      <c r="I210" s="68">
        <v>8.25</v>
      </c>
      <c r="J210" s="9"/>
      <c r="K210" s="9"/>
      <c r="L210" s="9"/>
      <c r="M210" s="9"/>
      <c r="N210" s="9"/>
      <c r="O210" s="15"/>
    </row>
    <row r="211" spans="1:15">
      <c r="A211" s="9"/>
      <c r="B211" s="46"/>
      <c r="C211" s="9" t="s">
        <v>80</v>
      </c>
      <c r="D211" s="9"/>
      <c r="E211" s="9" t="s">
        <v>23</v>
      </c>
      <c r="F211" s="9">
        <v>16</v>
      </c>
      <c r="G211" s="68">
        <v>8.3000000000000007</v>
      </c>
      <c r="H211" s="9"/>
      <c r="I211" s="68">
        <v>8.5500000000000007</v>
      </c>
      <c r="J211" s="9"/>
      <c r="K211" s="9"/>
      <c r="L211" s="68"/>
      <c r="M211" s="68"/>
      <c r="N211" s="9"/>
      <c r="O211" s="16"/>
    </row>
    <row r="212" spans="1:15">
      <c r="A212" s="9"/>
      <c r="B212" s="46"/>
      <c r="C212" s="9" t="s">
        <v>23</v>
      </c>
      <c r="D212" s="9"/>
      <c r="E212" s="9" t="s">
        <v>80</v>
      </c>
      <c r="F212" s="9">
        <v>16</v>
      </c>
      <c r="G212" s="68">
        <v>10</v>
      </c>
      <c r="H212" s="9"/>
      <c r="I212" s="68">
        <v>10.25</v>
      </c>
      <c r="J212" s="9"/>
      <c r="K212" s="9"/>
      <c r="L212" s="9"/>
      <c r="M212" s="9"/>
      <c r="N212" s="9"/>
      <c r="O212" s="15"/>
    </row>
    <row r="213" spans="1:15">
      <c r="A213" s="9"/>
      <c r="B213" s="46"/>
      <c r="C213" s="9" t="s">
        <v>80</v>
      </c>
      <c r="D213" s="9"/>
      <c r="E213" s="9" t="s">
        <v>23</v>
      </c>
      <c r="F213" s="9">
        <v>16</v>
      </c>
      <c r="G213" s="68">
        <v>10.4</v>
      </c>
      <c r="H213" s="9"/>
      <c r="I213" s="68">
        <v>11.05</v>
      </c>
      <c r="J213" s="9"/>
      <c r="K213" s="9"/>
      <c r="L213" s="9"/>
      <c r="M213" s="9"/>
      <c r="N213" s="9"/>
      <c r="O213" s="15"/>
    </row>
    <row r="214" spans="1:15">
      <c r="A214" s="9"/>
      <c r="B214" s="46"/>
      <c r="C214" s="9" t="s">
        <v>23</v>
      </c>
      <c r="D214" s="9"/>
      <c r="E214" s="9" t="s">
        <v>80</v>
      </c>
      <c r="F214" s="9">
        <v>16</v>
      </c>
      <c r="G214" s="68">
        <v>11.2</v>
      </c>
      <c r="H214" s="9"/>
      <c r="I214" s="68">
        <v>11.45</v>
      </c>
      <c r="J214" s="9"/>
      <c r="K214" s="9"/>
      <c r="L214" s="9"/>
      <c r="M214" s="9"/>
      <c r="N214" s="9"/>
      <c r="O214" s="15"/>
    </row>
    <row r="215" spans="1:15">
      <c r="A215" s="9"/>
      <c r="B215" s="46"/>
      <c r="C215" s="9" t="s">
        <v>80</v>
      </c>
      <c r="D215" s="9"/>
      <c r="E215" s="9" t="s">
        <v>23</v>
      </c>
      <c r="F215" s="9">
        <v>16</v>
      </c>
      <c r="G215" s="68">
        <v>12</v>
      </c>
      <c r="H215" s="9"/>
      <c r="I215" s="68">
        <v>12.25</v>
      </c>
      <c r="J215" s="9"/>
      <c r="K215" s="9"/>
      <c r="L215" s="68"/>
      <c r="M215" s="68"/>
      <c r="N215" s="9"/>
      <c r="O215" s="15"/>
    </row>
    <row r="216" spans="1:15">
      <c r="A216" s="9"/>
      <c r="B216" s="46"/>
      <c r="C216" s="9" t="s">
        <v>23</v>
      </c>
      <c r="D216" s="9"/>
      <c r="E216" s="9" t="s">
        <v>24</v>
      </c>
      <c r="F216" s="9">
        <v>17</v>
      </c>
      <c r="G216" s="68">
        <v>12.4</v>
      </c>
      <c r="H216" s="9"/>
      <c r="I216" s="68">
        <v>13.15</v>
      </c>
      <c r="J216" s="9"/>
      <c r="K216" s="9"/>
      <c r="L216" s="68"/>
      <c r="M216" s="68"/>
      <c r="N216" s="9"/>
      <c r="O216" s="42"/>
    </row>
    <row r="217" spans="1:15">
      <c r="A217" s="9"/>
      <c r="B217" s="46"/>
      <c r="C217" s="9" t="s">
        <v>24</v>
      </c>
      <c r="D217" s="9" t="s">
        <v>23</v>
      </c>
      <c r="E217" s="9" t="s">
        <v>76</v>
      </c>
      <c r="F217" s="9">
        <v>31</v>
      </c>
      <c r="G217" s="68">
        <v>14.05</v>
      </c>
      <c r="H217" s="9"/>
      <c r="I217" s="68">
        <v>15.05</v>
      </c>
      <c r="J217" s="9"/>
      <c r="K217" s="9"/>
      <c r="L217" s="9"/>
      <c r="M217" s="9"/>
      <c r="N217" s="9"/>
      <c r="O217" s="42"/>
    </row>
    <row r="218" spans="1:15">
      <c r="A218" s="9"/>
      <c r="B218" s="46"/>
      <c r="C218" s="9" t="s">
        <v>76</v>
      </c>
      <c r="D218" s="9"/>
      <c r="E218" s="9" t="s">
        <v>23</v>
      </c>
      <c r="F218" s="9">
        <v>16</v>
      </c>
      <c r="G218" s="68">
        <v>15.3</v>
      </c>
      <c r="H218" s="9"/>
      <c r="I218" s="68">
        <v>16</v>
      </c>
      <c r="J218" s="9"/>
      <c r="K218" s="9"/>
      <c r="L218" s="9"/>
      <c r="M218" s="9"/>
      <c r="N218" s="9"/>
      <c r="O218" s="16" t="s">
        <v>45</v>
      </c>
    </row>
    <row r="219" spans="1:15">
      <c r="A219" s="9"/>
      <c r="B219" s="46"/>
      <c r="C219" s="9" t="s">
        <v>23</v>
      </c>
      <c r="D219" s="9"/>
      <c r="E219" s="9" t="s">
        <v>76</v>
      </c>
      <c r="F219" s="9">
        <v>16</v>
      </c>
      <c r="G219" s="68">
        <v>16.3</v>
      </c>
      <c r="H219" s="9"/>
      <c r="I219" s="68">
        <v>17</v>
      </c>
      <c r="J219" s="9"/>
      <c r="K219" s="9"/>
      <c r="L219" s="9"/>
      <c r="M219" s="9"/>
      <c r="N219" s="9"/>
      <c r="O219" s="16"/>
    </row>
    <row r="220" spans="1:15">
      <c r="A220" s="9"/>
      <c r="B220" s="46"/>
      <c r="C220" s="9" t="s">
        <v>76</v>
      </c>
      <c r="D220" s="9" t="s">
        <v>23</v>
      </c>
      <c r="E220" s="9" t="s">
        <v>58</v>
      </c>
      <c r="F220" s="9">
        <v>20</v>
      </c>
      <c r="G220" s="68">
        <v>17.45</v>
      </c>
      <c r="H220" s="9"/>
      <c r="I220" s="68">
        <v>18.3</v>
      </c>
      <c r="J220" s="9">
        <v>1</v>
      </c>
      <c r="K220" s="9">
        <v>1</v>
      </c>
      <c r="L220" s="9"/>
      <c r="M220" s="16"/>
      <c r="N220" s="7">
        <f>SUM(F209:F220)</f>
        <v>200</v>
      </c>
      <c r="O220" s="42" t="s">
        <v>73</v>
      </c>
    </row>
    <row r="223" spans="1:15">
      <c r="A223" s="46" t="s">
        <v>81</v>
      </c>
      <c r="B223" s="46" t="s">
        <v>82</v>
      </c>
      <c r="C223" s="9" t="s">
        <v>58</v>
      </c>
      <c r="D223" s="9"/>
      <c r="E223" s="9" t="s">
        <v>23</v>
      </c>
      <c r="F223" s="9">
        <v>4</v>
      </c>
      <c r="G223" s="68">
        <v>6.4</v>
      </c>
      <c r="H223" s="68"/>
      <c r="I223" s="68">
        <v>6.5</v>
      </c>
      <c r="J223" s="9"/>
      <c r="K223" s="9"/>
      <c r="L223" s="9"/>
      <c r="M223" s="9"/>
      <c r="N223" s="9"/>
      <c r="O223" s="15"/>
    </row>
    <row r="224" spans="1:15" ht="15.75" customHeight="1">
      <c r="A224" s="9"/>
      <c r="B224" s="46"/>
      <c r="C224" s="9" t="s">
        <v>23</v>
      </c>
      <c r="D224" s="9"/>
      <c r="E224" s="9" t="s">
        <v>83</v>
      </c>
      <c r="F224" s="9">
        <v>16</v>
      </c>
      <c r="G224" s="68">
        <v>6.5</v>
      </c>
      <c r="H224" s="9"/>
      <c r="I224" s="68">
        <v>7.2</v>
      </c>
      <c r="J224" s="9"/>
      <c r="K224" s="9"/>
      <c r="L224" s="9"/>
      <c r="M224" s="9"/>
      <c r="N224" s="9"/>
      <c r="O224" s="15"/>
    </row>
    <row r="225" spans="1:15">
      <c r="A225" s="9"/>
      <c r="B225" s="46"/>
      <c r="C225" s="9" t="s">
        <v>83</v>
      </c>
      <c r="D225" s="9"/>
      <c r="E225" s="9" t="s">
        <v>26</v>
      </c>
      <c r="F225" s="9">
        <v>53</v>
      </c>
      <c r="G225" s="68">
        <v>7.25</v>
      </c>
      <c r="H225" s="9"/>
      <c r="I225" s="68">
        <v>9</v>
      </c>
      <c r="J225" s="9"/>
      <c r="K225" s="9"/>
      <c r="L225" s="9"/>
      <c r="M225" s="68"/>
      <c r="N225" s="9"/>
      <c r="O225" s="15"/>
    </row>
    <row r="226" spans="1:15">
      <c r="A226" s="9"/>
      <c r="B226" s="46"/>
      <c r="C226" s="9" t="s">
        <v>26</v>
      </c>
      <c r="D226" s="9" t="s">
        <v>23</v>
      </c>
      <c r="E226" s="9" t="s">
        <v>58</v>
      </c>
      <c r="F226" s="9">
        <v>41</v>
      </c>
      <c r="G226" s="68">
        <v>11.05</v>
      </c>
      <c r="H226" s="9"/>
      <c r="I226" s="68">
        <v>12.2</v>
      </c>
      <c r="J226" s="9"/>
      <c r="K226" s="9"/>
      <c r="L226" s="9"/>
      <c r="M226" s="68"/>
      <c r="N226" s="9"/>
      <c r="O226" s="16"/>
    </row>
    <row r="227" spans="1:15">
      <c r="A227" s="17"/>
      <c r="B227" s="69"/>
      <c r="C227" s="9" t="s">
        <v>58</v>
      </c>
      <c r="D227" s="17"/>
      <c r="E227" s="9" t="s">
        <v>23</v>
      </c>
      <c r="F227" s="17">
        <v>4</v>
      </c>
      <c r="G227" s="70">
        <v>12.3</v>
      </c>
      <c r="H227" s="17"/>
      <c r="I227" s="70">
        <v>12.45</v>
      </c>
      <c r="J227" s="17"/>
      <c r="K227" s="17"/>
      <c r="L227" s="17"/>
      <c r="M227" s="78"/>
      <c r="N227" s="17"/>
      <c r="O227" s="20"/>
    </row>
    <row r="228" spans="1:15">
      <c r="A228" s="9"/>
      <c r="B228" s="46"/>
      <c r="C228" s="9" t="s">
        <v>23</v>
      </c>
      <c r="D228" s="9"/>
      <c r="E228" s="9" t="s">
        <v>83</v>
      </c>
      <c r="F228" s="9">
        <v>16</v>
      </c>
      <c r="G228" s="68">
        <v>12.55</v>
      </c>
      <c r="H228" s="9"/>
      <c r="I228" s="68">
        <v>13.2</v>
      </c>
      <c r="J228" s="9"/>
      <c r="K228" s="9"/>
      <c r="L228" s="9"/>
      <c r="M228" s="79"/>
      <c r="N228" s="9"/>
      <c r="O228" s="20"/>
    </row>
    <row r="229" spans="1:15">
      <c r="A229" s="9"/>
      <c r="B229" s="46"/>
      <c r="C229" s="9" t="s">
        <v>83</v>
      </c>
      <c r="D229" s="17"/>
      <c r="E229" s="9" t="s">
        <v>26</v>
      </c>
      <c r="F229" s="9">
        <v>53</v>
      </c>
      <c r="G229" s="68">
        <v>13.45</v>
      </c>
      <c r="H229" s="9"/>
      <c r="I229" s="68">
        <v>15.15</v>
      </c>
      <c r="J229" s="9"/>
      <c r="K229" s="9"/>
      <c r="L229" s="9"/>
      <c r="M229" s="79"/>
      <c r="N229" s="9"/>
      <c r="O229" s="16" t="s">
        <v>45</v>
      </c>
    </row>
    <row r="230" spans="1:15">
      <c r="A230" s="9"/>
      <c r="B230" s="46"/>
      <c r="C230" s="9" t="s">
        <v>26</v>
      </c>
      <c r="D230" s="9" t="s">
        <v>23</v>
      </c>
      <c r="E230" s="9" t="s">
        <v>58</v>
      </c>
      <c r="F230" s="9">
        <v>41</v>
      </c>
      <c r="G230" s="68">
        <v>16.5</v>
      </c>
      <c r="H230" s="68">
        <v>18.100000000000001</v>
      </c>
      <c r="I230" s="68">
        <v>18.3</v>
      </c>
      <c r="J230" s="9">
        <v>1</v>
      </c>
      <c r="K230" s="9">
        <v>1</v>
      </c>
      <c r="L230" s="9"/>
      <c r="M230" s="79"/>
      <c r="N230" s="7">
        <f>SUM(F223:F230)</f>
        <v>228</v>
      </c>
      <c r="O230" s="20" t="s">
        <v>73</v>
      </c>
    </row>
    <row r="235" spans="1:15">
      <c r="A235" s="161" t="s">
        <v>330</v>
      </c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</row>
    <row r="236" spans="1:15">
      <c r="A236" s="162" t="s">
        <v>1</v>
      </c>
      <c r="B236" s="162"/>
      <c r="C236" s="162"/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</row>
    <row r="237" spans="1:15">
      <c r="A237" s="162" t="s">
        <v>2</v>
      </c>
      <c r="B237" s="162"/>
      <c r="C237" s="162"/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</row>
    <row r="238" spans="1:15">
      <c r="A238" s="34"/>
      <c r="B238" s="65"/>
      <c r="C238" s="65" t="s">
        <v>328</v>
      </c>
      <c r="D238" s="66"/>
      <c r="E238" s="66"/>
      <c r="F238" s="66"/>
      <c r="G238" s="66"/>
      <c r="H238" s="66"/>
      <c r="I238" s="76"/>
      <c r="J238" s="66"/>
      <c r="K238" s="66"/>
      <c r="L238" s="163" t="s">
        <v>3</v>
      </c>
      <c r="M238" s="163"/>
      <c r="N238" s="163"/>
      <c r="O238" s="163"/>
    </row>
    <row r="239" spans="1:15">
      <c r="A239" s="1"/>
      <c r="M239" s="2"/>
    </row>
    <row r="240" spans="1:15">
      <c r="A240" s="172" t="s">
        <v>4</v>
      </c>
      <c r="B240" s="174" t="s">
        <v>5</v>
      </c>
      <c r="C240" s="164" t="s">
        <v>6</v>
      </c>
      <c r="D240" s="165"/>
      <c r="E240" s="166"/>
      <c r="F240" s="176" t="s">
        <v>7</v>
      </c>
      <c r="G240" s="167" t="s">
        <v>8</v>
      </c>
      <c r="H240" s="168"/>
      <c r="I240" s="169"/>
      <c r="J240" s="170" t="s">
        <v>9</v>
      </c>
      <c r="K240" s="171"/>
      <c r="L240" s="178" t="s">
        <v>10</v>
      </c>
      <c r="M240" s="178" t="s">
        <v>11</v>
      </c>
      <c r="N240" s="4" t="s">
        <v>12</v>
      </c>
      <c r="O240" s="180" t="s">
        <v>13</v>
      </c>
    </row>
    <row r="241" spans="1:15">
      <c r="A241" s="173"/>
      <c r="B241" s="175"/>
      <c r="C241" s="67" t="s">
        <v>14</v>
      </c>
      <c r="D241" s="67"/>
      <c r="E241" s="67" t="s">
        <v>15</v>
      </c>
      <c r="F241" s="177"/>
      <c r="G241" s="67" t="s">
        <v>16</v>
      </c>
      <c r="H241" s="67"/>
      <c r="I241" s="77" t="s">
        <v>17</v>
      </c>
      <c r="J241" s="67" t="s">
        <v>18</v>
      </c>
      <c r="K241" s="67" t="s">
        <v>19</v>
      </c>
      <c r="L241" s="179"/>
      <c r="M241" s="179"/>
      <c r="N241" s="8" t="s">
        <v>20</v>
      </c>
      <c r="O241" s="181"/>
    </row>
    <row r="242" spans="1:15">
      <c r="A242" s="46" t="s">
        <v>84</v>
      </c>
      <c r="B242" s="46" t="s">
        <v>85</v>
      </c>
      <c r="C242" s="9" t="s">
        <v>24</v>
      </c>
      <c r="D242" s="9"/>
      <c r="E242" s="9" t="s">
        <v>58</v>
      </c>
      <c r="F242" s="9">
        <v>21</v>
      </c>
      <c r="G242" s="68">
        <v>6.3</v>
      </c>
      <c r="H242" s="9"/>
      <c r="I242" s="68">
        <v>7.15</v>
      </c>
      <c r="J242" s="9"/>
      <c r="K242" s="9"/>
      <c r="L242" s="9"/>
      <c r="M242" s="9"/>
      <c r="N242" s="9"/>
      <c r="O242" s="31" t="s">
        <v>41</v>
      </c>
    </row>
    <row r="243" spans="1:15">
      <c r="A243" s="9"/>
      <c r="B243" s="46"/>
      <c r="C243" s="9" t="s">
        <v>58</v>
      </c>
      <c r="D243" s="9" t="s">
        <v>23</v>
      </c>
      <c r="E243" s="9" t="s">
        <v>86</v>
      </c>
      <c r="F243" s="9">
        <v>44</v>
      </c>
      <c r="G243" s="68">
        <v>8.3000000000000007</v>
      </c>
      <c r="H243" s="9"/>
      <c r="I243" s="68">
        <v>10</v>
      </c>
      <c r="J243" s="9"/>
      <c r="K243" s="9"/>
      <c r="L243" s="68"/>
      <c r="M243" s="68"/>
      <c r="N243" s="9"/>
      <c r="O243" s="16" t="s">
        <v>87</v>
      </c>
    </row>
    <row r="244" spans="1:15">
      <c r="A244" s="9"/>
      <c r="B244" s="46"/>
      <c r="C244" s="9" t="s">
        <v>86</v>
      </c>
      <c r="D244" s="9"/>
      <c r="E244" s="9" t="s">
        <v>23</v>
      </c>
      <c r="F244" s="9">
        <v>40</v>
      </c>
      <c r="G244" s="68">
        <v>12</v>
      </c>
      <c r="H244" s="9"/>
      <c r="I244" s="68">
        <v>13.3</v>
      </c>
      <c r="J244" s="9"/>
      <c r="K244" s="9"/>
      <c r="L244" s="68"/>
      <c r="M244" s="68"/>
      <c r="N244" s="9"/>
      <c r="O244" s="16"/>
    </row>
    <row r="245" spans="1:15">
      <c r="A245" s="9"/>
      <c r="B245" s="46"/>
      <c r="C245" s="9" t="s">
        <v>23</v>
      </c>
      <c r="D245" s="9"/>
      <c r="E245" s="9" t="s">
        <v>86</v>
      </c>
      <c r="F245" s="9">
        <v>40</v>
      </c>
      <c r="G245" s="68">
        <v>15.45</v>
      </c>
      <c r="H245" s="68"/>
      <c r="I245" s="68">
        <v>17.149999999999999</v>
      </c>
      <c r="J245" s="9"/>
      <c r="K245" s="9"/>
      <c r="L245" s="9"/>
      <c r="M245" s="9"/>
      <c r="N245" s="9"/>
      <c r="O245" s="42" t="s">
        <v>87</v>
      </c>
    </row>
    <row r="246" spans="1:15">
      <c r="A246" s="9"/>
      <c r="B246" s="46"/>
      <c r="C246" s="9" t="s">
        <v>86</v>
      </c>
      <c r="D246" s="9"/>
      <c r="E246" s="9" t="s">
        <v>23</v>
      </c>
      <c r="F246" s="9">
        <v>40</v>
      </c>
      <c r="G246" s="68">
        <v>17.3</v>
      </c>
      <c r="H246" s="68"/>
      <c r="I246" s="68">
        <v>19</v>
      </c>
      <c r="J246" s="9"/>
      <c r="K246" s="9"/>
      <c r="L246" s="9"/>
      <c r="M246" s="9"/>
      <c r="N246" s="9"/>
      <c r="O246" s="16" t="s">
        <v>45</v>
      </c>
    </row>
    <row r="247" spans="1:15">
      <c r="A247" s="9"/>
      <c r="B247" s="46"/>
      <c r="C247" s="9" t="s">
        <v>23</v>
      </c>
      <c r="D247" s="9"/>
      <c r="E247" s="9" t="s">
        <v>24</v>
      </c>
      <c r="F247" s="9">
        <v>17</v>
      </c>
      <c r="G247" s="68">
        <v>19.100000000000001</v>
      </c>
      <c r="H247" s="9"/>
      <c r="I247" s="68">
        <v>20</v>
      </c>
      <c r="J247" s="9">
        <v>1</v>
      </c>
      <c r="K247" s="9">
        <v>1</v>
      </c>
      <c r="L247" s="9"/>
      <c r="M247" s="9"/>
      <c r="N247" s="7">
        <f>SUM(F242:F247)</f>
        <v>202</v>
      </c>
      <c r="O247" s="42" t="s">
        <v>88</v>
      </c>
    </row>
    <row r="248" spans="1:15">
      <c r="A248" s="34"/>
      <c r="B248" s="43"/>
      <c r="C248" s="34"/>
      <c r="D248" s="34"/>
      <c r="E248" s="34"/>
      <c r="F248" s="34"/>
      <c r="G248" s="84"/>
      <c r="H248" s="34"/>
      <c r="I248" s="84"/>
      <c r="J248" s="34"/>
      <c r="K248" s="34"/>
      <c r="L248" s="34"/>
      <c r="M248" s="34"/>
      <c r="N248" s="34"/>
      <c r="O248" s="50"/>
    </row>
    <row r="249" spans="1:15">
      <c r="A249" s="34"/>
      <c r="B249" s="43"/>
      <c r="C249" s="34"/>
      <c r="D249" s="34"/>
      <c r="E249" s="34"/>
      <c r="F249" s="34"/>
      <c r="G249" s="84"/>
      <c r="H249" s="34"/>
      <c r="I249" s="84"/>
      <c r="J249" s="34"/>
      <c r="K249" s="34"/>
      <c r="L249" s="34"/>
      <c r="M249" s="34"/>
      <c r="N249" s="34"/>
      <c r="O249" s="50"/>
    </row>
    <row r="250" spans="1:15">
      <c r="A250" s="172" t="s">
        <v>4</v>
      </c>
      <c r="B250" s="174" t="s">
        <v>5</v>
      </c>
      <c r="C250" s="164" t="s">
        <v>6</v>
      </c>
      <c r="D250" s="165"/>
      <c r="E250" s="166"/>
      <c r="F250" s="176" t="s">
        <v>7</v>
      </c>
      <c r="G250" s="167" t="s">
        <v>8</v>
      </c>
      <c r="H250" s="168"/>
      <c r="I250" s="169"/>
      <c r="J250" s="170" t="s">
        <v>9</v>
      </c>
      <c r="K250" s="171"/>
      <c r="L250" s="178" t="s">
        <v>10</v>
      </c>
      <c r="M250" s="178" t="s">
        <v>11</v>
      </c>
      <c r="N250" s="4" t="s">
        <v>12</v>
      </c>
      <c r="O250" s="180" t="s">
        <v>13</v>
      </c>
    </row>
    <row r="251" spans="1:15">
      <c r="A251" s="173"/>
      <c r="B251" s="175"/>
      <c r="C251" s="67" t="s">
        <v>14</v>
      </c>
      <c r="D251" s="67"/>
      <c r="E251" s="67" t="s">
        <v>15</v>
      </c>
      <c r="F251" s="177"/>
      <c r="G251" s="67" t="s">
        <v>16</v>
      </c>
      <c r="H251" s="67"/>
      <c r="I251" s="77" t="s">
        <v>17</v>
      </c>
      <c r="J251" s="67" t="s">
        <v>18</v>
      </c>
      <c r="K251" s="67" t="s">
        <v>19</v>
      </c>
      <c r="L251" s="179"/>
      <c r="M251" s="179"/>
      <c r="N251" s="8" t="s">
        <v>20</v>
      </c>
      <c r="O251" s="181"/>
    </row>
    <row r="252" spans="1:15">
      <c r="A252" s="46" t="s">
        <v>89</v>
      </c>
      <c r="B252" s="46" t="s">
        <v>90</v>
      </c>
      <c r="C252" s="9" t="s">
        <v>24</v>
      </c>
      <c r="D252" s="9"/>
      <c r="E252" s="9" t="s">
        <v>23</v>
      </c>
      <c r="F252" s="9">
        <v>17</v>
      </c>
      <c r="G252" s="68">
        <v>7</v>
      </c>
      <c r="H252" s="9"/>
      <c r="I252" s="68">
        <v>7.45</v>
      </c>
      <c r="J252" s="9"/>
      <c r="K252" s="9"/>
      <c r="L252" s="9"/>
      <c r="M252" s="9"/>
      <c r="N252" s="9"/>
      <c r="O252" s="42"/>
    </row>
    <row r="253" spans="1:15">
      <c r="A253" s="9"/>
      <c r="B253" s="46"/>
      <c r="C253" s="9" t="s">
        <v>23</v>
      </c>
      <c r="D253" s="9"/>
      <c r="E253" s="9" t="s">
        <v>86</v>
      </c>
      <c r="F253" s="9">
        <v>40</v>
      </c>
      <c r="G253" s="68">
        <v>8.25</v>
      </c>
      <c r="H253" s="9"/>
      <c r="I253" s="68">
        <v>9.4</v>
      </c>
      <c r="J253" s="9"/>
      <c r="K253" s="9"/>
      <c r="L253" s="9"/>
      <c r="M253" s="9"/>
      <c r="N253" s="9"/>
      <c r="O253" s="42" t="s">
        <v>334</v>
      </c>
    </row>
    <row r="254" spans="1:15">
      <c r="A254" s="9"/>
      <c r="B254" s="46"/>
      <c r="C254" s="9" t="s">
        <v>86</v>
      </c>
      <c r="D254" s="9"/>
      <c r="E254" s="9" t="s">
        <v>92</v>
      </c>
      <c r="F254" s="9">
        <v>7</v>
      </c>
      <c r="G254" s="68">
        <v>9.4499999999999993</v>
      </c>
      <c r="H254" s="9"/>
      <c r="I254" s="68">
        <v>10</v>
      </c>
      <c r="J254" s="9"/>
      <c r="K254" s="9"/>
      <c r="L254" s="9"/>
      <c r="M254" s="9"/>
      <c r="N254" s="9"/>
      <c r="O254" s="15"/>
    </row>
    <row r="255" spans="1:15">
      <c r="A255" s="9"/>
      <c r="B255" s="46"/>
      <c r="C255" s="9" t="s">
        <v>92</v>
      </c>
      <c r="D255" s="9"/>
      <c r="E255" s="9" t="s">
        <v>86</v>
      </c>
      <c r="F255" s="9">
        <v>7</v>
      </c>
      <c r="G255" s="68">
        <v>10.1</v>
      </c>
      <c r="H255" s="9"/>
      <c r="I255" s="68">
        <v>10.3</v>
      </c>
      <c r="J255" s="9"/>
      <c r="K255" s="9"/>
      <c r="L255" s="9"/>
      <c r="M255" s="9"/>
      <c r="N255" s="9"/>
      <c r="O255" s="15"/>
    </row>
    <row r="256" spans="1:15" ht="15.75" customHeight="1">
      <c r="A256" s="9"/>
      <c r="B256" s="46"/>
      <c r="C256" s="9" t="s">
        <v>86</v>
      </c>
      <c r="D256" s="9"/>
      <c r="E256" s="9" t="s">
        <v>23</v>
      </c>
      <c r="F256" s="9">
        <v>40</v>
      </c>
      <c r="G256" s="68">
        <v>10.4</v>
      </c>
      <c r="H256" s="9"/>
      <c r="I256" s="68">
        <v>11.55</v>
      </c>
      <c r="J256" s="9"/>
      <c r="K256" s="9"/>
      <c r="L256" s="68"/>
      <c r="M256" s="68"/>
      <c r="N256" s="9"/>
      <c r="O256" s="42" t="s">
        <v>334</v>
      </c>
    </row>
    <row r="257" spans="1:15">
      <c r="A257" s="9"/>
      <c r="B257" s="46"/>
      <c r="C257" s="9" t="s">
        <v>23</v>
      </c>
      <c r="D257" s="9"/>
      <c r="E257" s="9" t="s">
        <v>24</v>
      </c>
      <c r="F257" s="9">
        <v>17</v>
      </c>
      <c r="G257" s="68">
        <v>12.1</v>
      </c>
      <c r="H257" s="9"/>
      <c r="I257" s="68">
        <v>12.55</v>
      </c>
      <c r="J257" s="9"/>
      <c r="K257" s="9"/>
      <c r="L257" s="68"/>
      <c r="M257" s="68"/>
      <c r="N257" s="9"/>
      <c r="O257" s="15"/>
    </row>
    <row r="258" spans="1:15">
      <c r="A258" s="9"/>
      <c r="B258" s="46"/>
      <c r="C258" s="9" t="s">
        <v>24</v>
      </c>
      <c r="D258" s="9"/>
      <c r="E258" s="9" t="s">
        <v>23</v>
      </c>
      <c r="F258" s="9">
        <v>17</v>
      </c>
      <c r="G258" s="68">
        <v>13.2</v>
      </c>
      <c r="H258" s="9"/>
      <c r="I258" s="68">
        <v>14.05</v>
      </c>
      <c r="J258" s="9"/>
      <c r="K258" s="9"/>
      <c r="L258" s="68"/>
      <c r="M258" s="68"/>
      <c r="N258" s="9"/>
      <c r="O258" s="15"/>
    </row>
    <row r="259" spans="1:15">
      <c r="A259" s="9"/>
      <c r="B259" s="46"/>
      <c r="C259" s="9" t="s">
        <v>23</v>
      </c>
      <c r="D259" s="9"/>
      <c r="E259" s="9" t="s">
        <v>86</v>
      </c>
      <c r="F259" s="9">
        <v>40</v>
      </c>
      <c r="G259" s="68">
        <v>14.15</v>
      </c>
      <c r="H259" s="9"/>
      <c r="I259" s="68">
        <v>15.15</v>
      </c>
      <c r="J259" s="9"/>
      <c r="K259" s="9"/>
      <c r="L259" s="68"/>
      <c r="M259" s="68"/>
      <c r="N259" s="9"/>
      <c r="O259" s="42" t="s">
        <v>334</v>
      </c>
    </row>
    <row r="260" spans="1:15">
      <c r="A260" s="9"/>
      <c r="B260" s="46"/>
      <c r="C260" s="9" t="s">
        <v>86</v>
      </c>
      <c r="D260" s="9"/>
      <c r="E260" s="9" t="s">
        <v>92</v>
      </c>
      <c r="F260" s="9">
        <v>7</v>
      </c>
      <c r="G260" s="68">
        <v>15.45</v>
      </c>
      <c r="H260" s="9"/>
      <c r="I260" s="68">
        <v>16</v>
      </c>
      <c r="J260" s="9"/>
      <c r="K260" s="9"/>
      <c r="L260" s="68"/>
      <c r="M260" s="68"/>
      <c r="N260" s="9"/>
      <c r="O260" s="15"/>
    </row>
    <row r="261" spans="1:15">
      <c r="A261" s="9"/>
      <c r="B261" s="46"/>
      <c r="C261" s="9" t="s">
        <v>92</v>
      </c>
      <c r="D261" s="9"/>
      <c r="E261" s="9" t="s">
        <v>86</v>
      </c>
      <c r="F261" s="9">
        <v>7</v>
      </c>
      <c r="G261" s="68">
        <v>16.100000000000001</v>
      </c>
      <c r="H261" s="9"/>
      <c r="I261" s="68">
        <v>16.25</v>
      </c>
      <c r="J261" s="9"/>
      <c r="K261" s="9"/>
      <c r="L261" s="68"/>
      <c r="M261" s="68"/>
      <c r="N261" s="9"/>
      <c r="O261" s="15"/>
    </row>
    <row r="262" spans="1:15">
      <c r="A262" s="9"/>
      <c r="B262" s="46"/>
      <c r="C262" s="9" t="s">
        <v>86</v>
      </c>
      <c r="D262" s="9"/>
      <c r="E262" s="9" t="s">
        <v>23</v>
      </c>
      <c r="F262" s="9">
        <v>40</v>
      </c>
      <c r="G262" s="68">
        <v>16.5</v>
      </c>
      <c r="H262" s="9"/>
      <c r="I262" s="68">
        <v>18.05</v>
      </c>
      <c r="J262" s="9"/>
      <c r="K262" s="9"/>
      <c r="L262" s="68"/>
      <c r="M262" s="68"/>
      <c r="N262" s="9"/>
      <c r="O262" s="16" t="s">
        <v>45</v>
      </c>
    </row>
    <row r="263" spans="1:15">
      <c r="A263" s="9"/>
      <c r="B263" s="46"/>
      <c r="C263" s="9" t="s">
        <v>23</v>
      </c>
      <c r="D263" s="9"/>
      <c r="E263" s="9" t="s">
        <v>24</v>
      </c>
      <c r="F263" s="9">
        <v>17</v>
      </c>
      <c r="G263" s="68">
        <v>18.2</v>
      </c>
      <c r="H263" s="9"/>
      <c r="I263" s="68">
        <v>19</v>
      </c>
      <c r="J263" s="9">
        <v>1</v>
      </c>
      <c r="K263" s="9">
        <v>1</v>
      </c>
      <c r="L263" s="68"/>
      <c r="M263" s="16"/>
      <c r="N263" s="7">
        <f>SUM(F252:F263)</f>
        <v>256</v>
      </c>
      <c r="O263" s="45" t="s">
        <v>93</v>
      </c>
    </row>
    <row r="264" spans="1:15">
      <c r="A264" s="34"/>
      <c r="B264" s="43"/>
      <c r="C264" s="34"/>
      <c r="D264" s="34"/>
      <c r="E264" s="34"/>
      <c r="F264" s="34"/>
      <c r="G264" s="84"/>
      <c r="H264" s="34"/>
      <c r="I264" s="84"/>
      <c r="J264" s="34"/>
      <c r="K264" s="34"/>
      <c r="L264" s="82"/>
      <c r="M264" s="82"/>
      <c r="N264" s="34"/>
      <c r="O264" s="50"/>
    </row>
    <row r="265" spans="1:15" ht="15.75" customHeight="1">
      <c r="A265" s="34"/>
      <c r="B265" s="43"/>
      <c r="C265" s="34"/>
      <c r="D265" s="34"/>
      <c r="E265" s="34"/>
      <c r="F265" s="34"/>
      <c r="G265" s="84"/>
      <c r="H265" s="34"/>
      <c r="I265" s="84"/>
      <c r="J265" s="34"/>
      <c r="K265" s="34"/>
      <c r="L265" s="82"/>
      <c r="M265" s="82"/>
      <c r="N265" s="34"/>
      <c r="O265" s="50"/>
    </row>
    <row r="266" spans="1:15">
      <c r="A266" s="34"/>
      <c r="B266" s="43"/>
      <c r="C266" s="34"/>
      <c r="D266" s="34"/>
      <c r="E266" s="34"/>
      <c r="F266" s="34"/>
      <c r="G266" s="84"/>
      <c r="H266" s="34"/>
      <c r="I266" s="84"/>
      <c r="J266" s="34"/>
      <c r="K266" s="34"/>
      <c r="L266" s="82"/>
      <c r="M266" s="82"/>
      <c r="N266" s="34"/>
      <c r="O266" s="50"/>
    </row>
    <row r="267" spans="1:15">
      <c r="A267" s="34"/>
      <c r="B267" s="43"/>
      <c r="C267" s="34"/>
      <c r="D267" s="34"/>
      <c r="E267" s="34"/>
      <c r="F267" s="34"/>
      <c r="G267" s="84"/>
      <c r="H267" s="34"/>
      <c r="I267" s="84"/>
      <c r="J267" s="34"/>
      <c r="K267" s="34"/>
      <c r="L267" s="82"/>
      <c r="M267" s="82"/>
      <c r="N267" s="34"/>
      <c r="O267" s="50"/>
    </row>
    <row r="268" spans="1:15">
      <c r="A268" s="161" t="s">
        <v>330</v>
      </c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</row>
    <row r="269" spans="1:15">
      <c r="A269" s="162" t="s">
        <v>1</v>
      </c>
      <c r="B269" s="162"/>
      <c r="C269" s="162"/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</row>
    <row r="270" spans="1:15">
      <c r="A270" s="162" t="s">
        <v>2</v>
      </c>
      <c r="B270" s="162"/>
      <c r="C270" s="162"/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</row>
    <row r="271" spans="1:15">
      <c r="A271" s="34"/>
      <c r="B271" s="65"/>
      <c r="C271" s="65" t="s">
        <v>328</v>
      </c>
      <c r="D271" s="66"/>
      <c r="E271" s="66"/>
      <c r="F271" s="66"/>
      <c r="G271" s="66"/>
      <c r="H271" s="66"/>
      <c r="I271" s="76"/>
      <c r="J271" s="66"/>
      <c r="K271" s="66"/>
      <c r="L271" s="163" t="s">
        <v>3</v>
      </c>
      <c r="M271" s="163"/>
      <c r="N271" s="163"/>
      <c r="O271" s="163"/>
    </row>
    <row r="272" spans="1:15">
      <c r="A272" s="1"/>
      <c r="M272" s="2"/>
    </row>
    <row r="273" spans="1:15">
      <c r="A273" s="172" t="s">
        <v>4</v>
      </c>
      <c r="B273" s="174" t="s">
        <v>5</v>
      </c>
      <c r="C273" s="164" t="s">
        <v>6</v>
      </c>
      <c r="D273" s="165"/>
      <c r="E273" s="166"/>
      <c r="F273" s="176" t="s">
        <v>7</v>
      </c>
      <c r="G273" s="167" t="s">
        <v>8</v>
      </c>
      <c r="H273" s="168"/>
      <c r="I273" s="169"/>
      <c r="J273" s="170" t="s">
        <v>9</v>
      </c>
      <c r="K273" s="171"/>
      <c r="L273" s="178" t="s">
        <v>10</v>
      </c>
      <c r="M273" s="178" t="s">
        <v>11</v>
      </c>
      <c r="N273" s="4" t="s">
        <v>12</v>
      </c>
      <c r="O273" s="180" t="s">
        <v>13</v>
      </c>
    </row>
    <row r="274" spans="1:15">
      <c r="A274" s="173"/>
      <c r="B274" s="175"/>
      <c r="C274" s="67" t="s">
        <v>14</v>
      </c>
      <c r="D274" s="67"/>
      <c r="E274" s="67" t="s">
        <v>15</v>
      </c>
      <c r="F274" s="177"/>
      <c r="G274" s="67" t="s">
        <v>16</v>
      </c>
      <c r="H274" s="67"/>
      <c r="I274" s="77" t="s">
        <v>17</v>
      </c>
      <c r="J274" s="67" t="s">
        <v>18</v>
      </c>
      <c r="K274" s="67" t="s">
        <v>19</v>
      </c>
      <c r="L274" s="179"/>
      <c r="M274" s="179"/>
      <c r="N274" s="8" t="s">
        <v>20</v>
      </c>
      <c r="O274" s="181"/>
    </row>
    <row r="275" spans="1:15">
      <c r="A275" s="46" t="s">
        <v>94</v>
      </c>
      <c r="B275" s="46" t="s">
        <v>95</v>
      </c>
      <c r="C275" s="9" t="s">
        <v>24</v>
      </c>
      <c r="D275" s="9" t="s">
        <v>23</v>
      </c>
      <c r="E275" s="9" t="s">
        <v>26</v>
      </c>
      <c r="F275" s="9">
        <v>54</v>
      </c>
      <c r="G275" s="68">
        <v>7.3</v>
      </c>
      <c r="H275" s="68"/>
      <c r="I275" s="68">
        <v>9.15</v>
      </c>
      <c r="J275" s="9"/>
      <c r="K275" s="9"/>
      <c r="L275" s="9"/>
      <c r="M275" s="9"/>
      <c r="N275" s="9"/>
      <c r="O275" s="15"/>
    </row>
    <row r="276" spans="1:15">
      <c r="A276" s="9"/>
      <c r="B276" s="46"/>
      <c r="C276" s="9" t="s">
        <v>26</v>
      </c>
      <c r="D276" s="9" t="s">
        <v>25</v>
      </c>
      <c r="E276" s="9" t="s">
        <v>23</v>
      </c>
      <c r="F276" s="9">
        <v>37</v>
      </c>
      <c r="G276" s="68">
        <v>9.35</v>
      </c>
      <c r="H276" s="9"/>
      <c r="I276" s="68">
        <v>10.45</v>
      </c>
      <c r="J276" s="9"/>
      <c r="K276" s="9"/>
      <c r="L276" s="9"/>
      <c r="M276" s="9"/>
      <c r="N276" s="9"/>
      <c r="O276" s="15"/>
    </row>
    <row r="277" spans="1:15">
      <c r="A277" s="9"/>
      <c r="B277" s="46"/>
      <c r="C277" s="9" t="s">
        <v>23</v>
      </c>
      <c r="D277" s="9"/>
      <c r="E277" s="9" t="s">
        <v>24</v>
      </c>
      <c r="F277" s="9">
        <v>17</v>
      </c>
      <c r="G277" s="68">
        <v>10.5</v>
      </c>
      <c r="H277" s="9"/>
      <c r="I277" s="68">
        <v>11.3</v>
      </c>
      <c r="J277" s="9"/>
      <c r="K277" s="9"/>
      <c r="L277" s="9"/>
      <c r="M277" s="68"/>
      <c r="N277" s="9"/>
      <c r="O277" s="15"/>
    </row>
    <row r="278" spans="1:15">
      <c r="A278" s="9"/>
      <c r="B278" s="46"/>
      <c r="C278" s="9" t="s">
        <v>24</v>
      </c>
      <c r="D278" s="9"/>
      <c r="E278" s="9" t="s">
        <v>23</v>
      </c>
      <c r="F278" s="9">
        <v>17</v>
      </c>
      <c r="G278" s="68">
        <v>12.4</v>
      </c>
      <c r="H278" s="9"/>
      <c r="I278" s="68">
        <v>13.15</v>
      </c>
      <c r="J278" s="9"/>
      <c r="K278" s="9"/>
      <c r="L278" s="9"/>
      <c r="M278" s="68"/>
      <c r="N278" s="9"/>
      <c r="O278" s="16"/>
    </row>
    <row r="279" spans="1:15">
      <c r="A279" s="17"/>
      <c r="B279" s="69"/>
      <c r="C279" s="9" t="s">
        <v>23</v>
      </c>
      <c r="D279" s="9"/>
      <c r="E279" s="9" t="s">
        <v>96</v>
      </c>
      <c r="F279" s="17">
        <v>40</v>
      </c>
      <c r="G279" s="70">
        <v>13.2</v>
      </c>
      <c r="H279" s="17"/>
      <c r="I279" s="70">
        <v>14.35</v>
      </c>
      <c r="J279" s="17"/>
      <c r="K279" s="17"/>
      <c r="L279" s="17"/>
      <c r="M279" s="78"/>
      <c r="N279" s="17"/>
      <c r="O279" s="20" t="s">
        <v>335</v>
      </c>
    </row>
    <row r="280" spans="1:15">
      <c r="A280" s="9"/>
      <c r="B280" s="46"/>
      <c r="C280" s="9" t="s">
        <v>96</v>
      </c>
      <c r="D280" s="9" t="s">
        <v>23</v>
      </c>
      <c r="E280" s="9" t="s">
        <v>33</v>
      </c>
      <c r="F280" s="9">
        <v>68</v>
      </c>
      <c r="G280" s="68">
        <v>15.3</v>
      </c>
      <c r="H280" s="9"/>
      <c r="I280" s="68">
        <v>17.149999999999999</v>
      </c>
      <c r="J280" s="9"/>
      <c r="K280" s="9"/>
      <c r="L280" s="9"/>
      <c r="M280" s="79"/>
      <c r="N280" s="9"/>
      <c r="O280" s="16" t="s">
        <v>45</v>
      </c>
    </row>
    <row r="281" spans="1:15">
      <c r="A281" s="9"/>
      <c r="B281" s="46"/>
      <c r="C281" s="9" t="s">
        <v>33</v>
      </c>
      <c r="D281" s="17"/>
      <c r="E281" s="9" t="s">
        <v>65</v>
      </c>
      <c r="F281" s="9">
        <v>24</v>
      </c>
      <c r="G281" s="68">
        <v>17.2</v>
      </c>
      <c r="H281" s="9"/>
      <c r="I281" s="68">
        <v>18.05</v>
      </c>
      <c r="J281" s="9"/>
      <c r="K281" s="9"/>
      <c r="L281" s="9"/>
      <c r="M281" s="79"/>
      <c r="N281" s="9"/>
      <c r="O281" s="20" t="s">
        <v>97</v>
      </c>
    </row>
    <row r="282" spans="1:15">
      <c r="A282" s="9"/>
      <c r="B282" s="46"/>
      <c r="C282" s="9" t="s">
        <v>65</v>
      </c>
      <c r="D282" s="17" t="s">
        <v>23</v>
      </c>
      <c r="E282" s="9" t="s">
        <v>24</v>
      </c>
      <c r="F282" s="9">
        <v>21</v>
      </c>
      <c r="G282" s="68">
        <v>18.45</v>
      </c>
      <c r="H282" s="9"/>
      <c r="I282" s="68">
        <v>19.3</v>
      </c>
      <c r="J282" s="9">
        <v>1</v>
      </c>
      <c r="K282" s="9">
        <v>1</v>
      </c>
      <c r="L282" s="9"/>
      <c r="M282" s="79"/>
      <c r="N282" s="7">
        <f>SUM(F275:F282)</f>
        <v>278</v>
      </c>
      <c r="O282" s="20" t="s">
        <v>88</v>
      </c>
    </row>
    <row r="285" spans="1:15">
      <c r="A285" s="172" t="s">
        <v>4</v>
      </c>
      <c r="B285" s="174" t="s">
        <v>5</v>
      </c>
      <c r="C285" s="164" t="s">
        <v>6</v>
      </c>
      <c r="D285" s="165"/>
      <c r="E285" s="166"/>
      <c r="F285" s="176" t="s">
        <v>7</v>
      </c>
      <c r="G285" s="167" t="s">
        <v>8</v>
      </c>
      <c r="H285" s="168"/>
      <c r="I285" s="169"/>
      <c r="J285" s="170" t="s">
        <v>9</v>
      </c>
      <c r="K285" s="171"/>
      <c r="L285" s="178" t="s">
        <v>10</v>
      </c>
      <c r="M285" s="178" t="s">
        <v>11</v>
      </c>
      <c r="N285" s="4" t="s">
        <v>12</v>
      </c>
      <c r="O285" s="180" t="s">
        <v>13</v>
      </c>
    </row>
    <row r="286" spans="1:15">
      <c r="A286" s="173"/>
      <c r="B286" s="175"/>
      <c r="C286" s="67" t="s">
        <v>14</v>
      </c>
      <c r="D286" s="67"/>
      <c r="E286" s="67" t="s">
        <v>15</v>
      </c>
      <c r="F286" s="177"/>
      <c r="G286" s="67" t="s">
        <v>16</v>
      </c>
      <c r="H286" s="67"/>
      <c r="I286" s="77" t="s">
        <v>17</v>
      </c>
      <c r="J286" s="67" t="s">
        <v>18</v>
      </c>
      <c r="K286" s="67" t="s">
        <v>19</v>
      </c>
      <c r="L286" s="179"/>
      <c r="M286" s="179"/>
      <c r="N286" s="8" t="s">
        <v>20</v>
      </c>
      <c r="O286" s="181"/>
    </row>
    <row r="287" spans="1:15">
      <c r="A287" s="46" t="s">
        <v>98</v>
      </c>
      <c r="B287" s="46" t="s">
        <v>99</v>
      </c>
      <c r="C287" s="9" t="s">
        <v>24</v>
      </c>
      <c r="D287" s="9" t="s">
        <v>23</v>
      </c>
      <c r="E287" s="9" t="s">
        <v>26</v>
      </c>
      <c r="F287" s="9">
        <v>54</v>
      </c>
      <c r="G287" s="68">
        <v>7.1</v>
      </c>
      <c r="H287" s="68"/>
      <c r="I287" s="68">
        <v>9.1</v>
      </c>
      <c r="J287" s="9"/>
      <c r="K287" s="9"/>
      <c r="L287" s="9"/>
      <c r="M287" s="9"/>
      <c r="N287" s="9"/>
      <c r="O287" s="15"/>
    </row>
    <row r="288" spans="1:15">
      <c r="A288" s="9"/>
      <c r="B288" s="46"/>
      <c r="C288" s="9" t="s">
        <v>26</v>
      </c>
      <c r="D288" s="9" t="s">
        <v>23</v>
      </c>
      <c r="E288" s="9" t="s">
        <v>58</v>
      </c>
      <c r="F288" s="9">
        <v>41</v>
      </c>
      <c r="G288" s="68">
        <v>9.5</v>
      </c>
      <c r="H288" s="9"/>
      <c r="I288" s="68">
        <v>11.15</v>
      </c>
      <c r="J288" s="9"/>
      <c r="K288" s="9"/>
      <c r="L288" s="9"/>
      <c r="M288" s="9"/>
      <c r="N288" s="9"/>
      <c r="O288" s="98" t="s">
        <v>333</v>
      </c>
    </row>
    <row r="289" spans="1:15">
      <c r="A289" s="9"/>
      <c r="B289" s="46"/>
      <c r="C289" s="90" t="s">
        <v>58</v>
      </c>
      <c r="D289" s="9" t="s">
        <v>23</v>
      </c>
      <c r="E289" s="9" t="s">
        <v>26</v>
      </c>
      <c r="F289" s="9">
        <v>41</v>
      </c>
      <c r="G289" s="68">
        <v>12.2</v>
      </c>
      <c r="H289" s="9"/>
      <c r="I289" s="68">
        <v>13.35</v>
      </c>
      <c r="J289" s="9"/>
      <c r="K289" s="9"/>
      <c r="L289" s="9"/>
      <c r="M289" s="68"/>
      <c r="N289" s="9"/>
      <c r="O289" s="98" t="s">
        <v>336</v>
      </c>
    </row>
    <row r="290" spans="1:15" ht="15.75" customHeight="1">
      <c r="A290" s="9"/>
      <c r="B290" s="46"/>
      <c r="C290" s="9" t="s">
        <v>26</v>
      </c>
      <c r="D290" s="9" t="s">
        <v>25</v>
      </c>
      <c r="E290" s="9" t="s">
        <v>23</v>
      </c>
      <c r="F290" s="9">
        <v>37</v>
      </c>
      <c r="G290" s="68">
        <v>15.3</v>
      </c>
      <c r="H290" s="9"/>
      <c r="I290" s="68">
        <v>16.45</v>
      </c>
      <c r="J290" s="9"/>
      <c r="K290" s="9"/>
      <c r="L290" s="9"/>
      <c r="M290" s="68"/>
      <c r="N290" s="9"/>
      <c r="O290" s="16" t="s">
        <v>45</v>
      </c>
    </row>
    <row r="291" spans="1:15">
      <c r="A291" s="17"/>
      <c r="B291" s="69"/>
      <c r="C291" s="9" t="s">
        <v>23</v>
      </c>
      <c r="D291" s="17"/>
      <c r="E291" s="9" t="s">
        <v>24</v>
      </c>
      <c r="F291" s="17">
        <v>17</v>
      </c>
      <c r="G291" s="70">
        <v>17.100000000000001</v>
      </c>
      <c r="H291" s="17"/>
      <c r="I291" s="70">
        <v>18</v>
      </c>
      <c r="J291" s="9">
        <v>1</v>
      </c>
      <c r="K291" s="9">
        <v>1</v>
      </c>
      <c r="L291" s="17"/>
      <c r="M291" s="78"/>
      <c r="N291" s="7">
        <f>SUM(F287:F291)</f>
        <v>190</v>
      </c>
      <c r="O291" s="20" t="s">
        <v>88</v>
      </c>
    </row>
    <row r="293" spans="1:15">
      <c r="A293" s="34"/>
      <c r="B293" s="43"/>
      <c r="C293" s="34"/>
      <c r="D293" s="34"/>
      <c r="E293" s="34"/>
      <c r="F293" s="34"/>
      <c r="G293" s="84"/>
      <c r="H293" s="34"/>
      <c r="I293" s="84"/>
      <c r="J293" s="34"/>
      <c r="K293" s="34"/>
      <c r="L293" s="82"/>
      <c r="M293" s="82"/>
      <c r="N293" s="34"/>
      <c r="O293" s="50"/>
    </row>
    <row r="294" spans="1:15">
      <c r="A294" s="34"/>
      <c r="B294" s="43"/>
      <c r="C294" s="34"/>
      <c r="D294" s="34"/>
      <c r="E294" s="34"/>
      <c r="F294" s="34"/>
      <c r="G294" s="84"/>
      <c r="H294" s="34"/>
      <c r="I294" s="84"/>
      <c r="J294" s="34"/>
      <c r="K294" s="34"/>
      <c r="L294" s="82"/>
      <c r="M294" s="82"/>
      <c r="N294" s="34"/>
      <c r="O294" s="50"/>
    </row>
    <row r="295" spans="1:15">
      <c r="A295" s="34"/>
      <c r="B295" s="43"/>
      <c r="C295" s="34"/>
      <c r="D295" s="34"/>
      <c r="E295" s="34"/>
      <c r="F295" s="34"/>
      <c r="G295" s="84"/>
      <c r="H295" s="34"/>
      <c r="I295" s="84"/>
      <c r="J295" s="34"/>
      <c r="K295" s="34"/>
      <c r="L295" s="82"/>
      <c r="M295" s="82"/>
      <c r="N295" s="34"/>
      <c r="O295" s="50"/>
    </row>
    <row r="296" spans="1:15">
      <c r="A296" s="34"/>
      <c r="B296" s="43"/>
      <c r="C296" s="34"/>
      <c r="D296" s="34"/>
      <c r="E296" s="34"/>
      <c r="F296" s="34"/>
      <c r="G296" s="84"/>
      <c r="H296" s="34"/>
      <c r="I296" s="84"/>
      <c r="J296" s="34"/>
      <c r="K296" s="34"/>
      <c r="L296" s="82"/>
      <c r="M296" s="82"/>
      <c r="N296" s="34"/>
      <c r="O296" s="50"/>
    </row>
    <row r="297" spans="1:15">
      <c r="A297" s="34"/>
      <c r="B297" s="43"/>
      <c r="C297" s="34"/>
      <c r="D297" s="34"/>
      <c r="E297" s="34"/>
      <c r="F297" s="34"/>
      <c r="G297" s="84"/>
      <c r="H297" s="34"/>
      <c r="I297" s="84"/>
      <c r="J297" s="34"/>
      <c r="K297" s="34"/>
      <c r="L297" s="82"/>
      <c r="M297" s="82"/>
      <c r="N297" s="34"/>
      <c r="O297" s="50"/>
    </row>
    <row r="298" spans="1:15">
      <c r="A298" s="34"/>
      <c r="B298" s="43"/>
      <c r="C298" s="34"/>
      <c r="D298" s="34"/>
      <c r="E298" s="34"/>
      <c r="F298" s="34"/>
      <c r="G298" s="84"/>
      <c r="H298" s="34"/>
      <c r="I298" s="84"/>
      <c r="J298" s="34"/>
      <c r="K298" s="34"/>
      <c r="L298" s="82"/>
      <c r="M298" s="82"/>
      <c r="N298" s="34"/>
      <c r="O298" s="50"/>
    </row>
    <row r="299" spans="1:15">
      <c r="A299" s="34"/>
      <c r="B299" s="43"/>
      <c r="C299" s="34"/>
      <c r="D299" s="34"/>
      <c r="E299" s="34"/>
      <c r="F299" s="34"/>
      <c r="G299" s="84"/>
      <c r="H299" s="34"/>
      <c r="I299" s="84"/>
      <c r="J299" s="34"/>
      <c r="K299" s="34"/>
      <c r="L299" s="82"/>
      <c r="M299" s="82"/>
      <c r="N299" s="34"/>
      <c r="O299" s="50"/>
    </row>
    <row r="300" spans="1:15" ht="15.75" customHeight="1">
      <c r="A300" s="160" t="s">
        <v>330</v>
      </c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</row>
    <row r="301" spans="1:15">
      <c r="A301" s="162" t="s">
        <v>1</v>
      </c>
      <c r="B301" s="162"/>
      <c r="C301" s="162"/>
      <c r="D301" s="162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</row>
    <row r="302" spans="1:15">
      <c r="A302" s="162" t="s">
        <v>2</v>
      </c>
      <c r="B302" s="162"/>
      <c r="C302" s="162"/>
      <c r="D302" s="162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</row>
    <row r="303" spans="1:15">
      <c r="A303" s="34"/>
      <c r="B303" s="65"/>
      <c r="C303" s="99" t="s">
        <v>328</v>
      </c>
      <c r="D303" s="66"/>
      <c r="E303" s="66"/>
      <c r="F303" s="66"/>
      <c r="G303" s="66"/>
      <c r="H303" s="66"/>
      <c r="I303" s="76"/>
      <c r="J303" s="66"/>
      <c r="K303" s="66"/>
      <c r="L303" s="163" t="s">
        <v>3</v>
      </c>
      <c r="M303" s="163"/>
      <c r="N303" s="163"/>
      <c r="O303" s="163"/>
    </row>
    <row r="304" spans="1:15">
      <c r="A304" s="1"/>
      <c r="M304" s="2"/>
    </row>
    <row r="305" spans="1:15">
      <c r="A305" s="172" t="s">
        <v>4</v>
      </c>
      <c r="B305" s="174" t="s">
        <v>5</v>
      </c>
      <c r="C305" s="164" t="s">
        <v>6</v>
      </c>
      <c r="D305" s="165"/>
      <c r="E305" s="166"/>
      <c r="F305" s="176" t="s">
        <v>7</v>
      </c>
      <c r="G305" s="167" t="s">
        <v>8</v>
      </c>
      <c r="H305" s="168"/>
      <c r="I305" s="169"/>
      <c r="J305" s="170" t="s">
        <v>9</v>
      </c>
      <c r="K305" s="171"/>
      <c r="L305" s="178" t="s">
        <v>10</v>
      </c>
      <c r="M305" s="178" t="s">
        <v>11</v>
      </c>
      <c r="N305" s="4" t="s">
        <v>12</v>
      </c>
      <c r="O305" s="180" t="s">
        <v>13</v>
      </c>
    </row>
    <row r="306" spans="1:15">
      <c r="A306" s="173"/>
      <c r="B306" s="175"/>
      <c r="C306" s="67" t="s">
        <v>14</v>
      </c>
      <c r="D306" s="67"/>
      <c r="E306" s="67" t="s">
        <v>15</v>
      </c>
      <c r="F306" s="177"/>
      <c r="G306" s="67" t="s">
        <v>16</v>
      </c>
      <c r="H306" s="67"/>
      <c r="I306" s="77" t="s">
        <v>17</v>
      </c>
      <c r="J306" s="67" t="s">
        <v>18</v>
      </c>
      <c r="K306" s="67" t="s">
        <v>19</v>
      </c>
      <c r="L306" s="179"/>
      <c r="M306" s="179"/>
      <c r="N306" s="8" t="s">
        <v>20</v>
      </c>
      <c r="O306" s="181"/>
    </row>
    <row r="307" spans="1:15">
      <c r="A307" s="46" t="s">
        <v>100</v>
      </c>
      <c r="B307" s="46" t="s">
        <v>101</v>
      </c>
      <c r="C307" s="9" t="s">
        <v>24</v>
      </c>
      <c r="D307" s="9"/>
      <c r="E307" s="90" t="s">
        <v>23</v>
      </c>
      <c r="F307" s="9">
        <v>17</v>
      </c>
      <c r="G307" s="68">
        <v>8.1999999999999993</v>
      </c>
      <c r="H307" s="9"/>
      <c r="I307" s="68">
        <v>9</v>
      </c>
      <c r="J307" s="9"/>
      <c r="K307" s="9"/>
      <c r="L307" s="9"/>
      <c r="M307" s="9"/>
      <c r="N307" s="9"/>
      <c r="O307" s="15"/>
    </row>
    <row r="308" spans="1:15">
      <c r="A308" s="9"/>
      <c r="B308" s="46"/>
      <c r="C308" s="90" t="s">
        <v>23</v>
      </c>
      <c r="D308" s="9"/>
      <c r="E308" s="9" t="s">
        <v>26</v>
      </c>
      <c r="F308" s="9">
        <v>37</v>
      </c>
      <c r="G308" s="68">
        <v>9</v>
      </c>
      <c r="H308" s="9"/>
      <c r="I308" s="68">
        <v>10.15</v>
      </c>
      <c r="J308" s="9"/>
      <c r="K308" s="9"/>
      <c r="L308" s="9"/>
      <c r="M308" s="9"/>
      <c r="N308" s="9"/>
      <c r="O308" s="15"/>
    </row>
    <row r="309" spans="1:15">
      <c r="A309" s="9"/>
      <c r="B309" s="46"/>
      <c r="C309" s="9" t="s">
        <v>26</v>
      </c>
      <c r="D309" s="9"/>
      <c r="E309" s="90" t="s">
        <v>23</v>
      </c>
      <c r="F309" s="9">
        <v>37</v>
      </c>
      <c r="G309" s="68">
        <v>10.35</v>
      </c>
      <c r="H309" s="9"/>
      <c r="I309" s="68">
        <v>11.5</v>
      </c>
      <c r="J309" s="9"/>
      <c r="K309" s="9"/>
      <c r="L309" s="9"/>
      <c r="M309" s="68"/>
      <c r="N309" s="9"/>
      <c r="O309" s="15"/>
    </row>
    <row r="310" spans="1:15">
      <c r="A310" s="9"/>
      <c r="B310" s="46"/>
      <c r="C310" s="90" t="s">
        <v>23</v>
      </c>
      <c r="D310" s="9"/>
      <c r="E310" s="9" t="s">
        <v>26</v>
      </c>
      <c r="F310" s="9">
        <v>37</v>
      </c>
      <c r="G310" s="68">
        <v>12.25</v>
      </c>
      <c r="H310" s="9"/>
      <c r="I310" s="68">
        <v>13.45</v>
      </c>
      <c r="J310" s="9"/>
      <c r="K310" s="9"/>
      <c r="L310" s="9"/>
      <c r="M310" s="68"/>
      <c r="N310" s="9"/>
      <c r="O310" s="16"/>
    </row>
    <row r="311" spans="1:15">
      <c r="A311" s="17"/>
      <c r="B311" s="69"/>
      <c r="C311" s="9" t="s">
        <v>26</v>
      </c>
      <c r="D311" s="17"/>
      <c r="E311" s="90" t="s">
        <v>23</v>
      </c>
      <c r="F311" s="17">
        <v>37</v>
      </c>
      <c r="G311" s="70">
        <v>14.05</v>
      </c>
      <c r="H311" s="17"/>
      <c r="I311" s="70">
        <v>15.2</v>
      </c>
      <c r="J311" s="17"/>
      <c r="K311" s="17"/>
      <c r="L311" s="17"/>
      <c r="M311" s="78"/>
      <c r="N311" s="17"/>
      <c r="O311" s="20"/>
    </row>
    <row r="312" spans="1:15">
      <c r="A312" s="9"/>
      <c r="B312" s="46"/>
      <c r="C312" s="90" t="s">
        <v>23</v>
      </c>
      <c r="D312" s="9"/>
      <c r="E312" s="9" t="s">
        <v>24</v>
      </c>
      <c r="F312" s="9">
        <v>17</v>
      </c>
      <c r="G312" s="68">
        <v>15.4</v>
      </c>
      <c r="H312" s="9"/>
      <c r="I312" s="68">
        <v>16.25</v>
      </c>
      <c r="J312" s="9"/>
      <c r="K312" s="9"/>
      <c r="L312" s="9"/>
      <c r="M312" s="79"/>
      <c r="N312" s="9"/>
      <c r="O312" s="20"/>
    </row>
    <row r="313" spans="1:15">
      <c r="A313" s="9"/>
      <c r="B313" s="46"/>
      <c r="C313" s="9" t="s">
        <v>24</v>
      </c>
      <c r="D313" s="17"/>
      <c r="E313" s="90" t="s">
        <v>23</v>
      </c>
      <c r="F313" s="9">
        <v>17</v>
      </c>
      <c r="G313" s="68">
        <v>16.3</v>
      </c>
      <c r="H313" s="68"/>
      <c r="I313" s="68">
        <v>17.149999999999999</v>
      </c>
      <c r="J313" s="9"/>
      <c r="K313" s="9"/>
      <c r="L313" s="9"/>
      <c r="M313" s="79"/>
      <c r="N313" s="9"/>
      <c r="O313" s="16"/>
    </row>
    <row r="314" spans="1:15">
      <c r="A314" s="9"/>
      <c r="B314" s="46"/>
      <c r="C314" s="90" t="s">
        <v>23</v>
      </c>
      <c r="D314" s="17"/>
      <c r="E314" s="9" t="s">
        <v>26</v>
      </c>
      <c r="F314" s="9">
        <v>37</v>
      </c>
      <c r="G314" s="68">
        <v>17.25</v>
      </c>
      <c r="H314" s="68"/>
      <c r="I314" s="68">
        <v>18.399999999999999</v>
      </c>
      <c r="J314" s="9"/>
      <c r="K314" s="9"/>
      <c r="L314" s="9"/>
      <c r="M314" s="79"/>
      <c r="N314" s="9"/>
      <c r="O314" s="16" t="s">
        <v>45</v>
      </c>
    </row>
    <row r="315" spans="1:15">
      <c r="A315" s="9"/>
      <c r="B315" s="46"/>
      <c r="C315" s="9" t="s">
        <v>26</v>
      </c>
      <c r="D315" s="9" t="s">
        <v>23</v>
      </c>
      <c r="E315" s="9" t="s">
        <v>24</v>
      </c>
      <c r="F315" s="9">
        <v>54</v>
      </c>
      <c r="G315" s="68">
        <v>18.5</v>
      </c>
      <c r="H315" s="9"/>
      <c r="I315" s="68">
        <v>20.3</v>
      </c>
      <c r="J315" s="9">
        <v>1</v>
      </c>
      <c r="K315" s="9">
        <v>1</v>
      </c>
      <c r="L315" s="9"/>
      <c r="M315" s="79"/>
      <c r="N315" s="7">
        <f>SUM(F307:F315)</f>
        <v>290</v>
      </c>
      <c r="O315" s="25" t="s">
        <v>88</v>
      </c>
    </row>
    <row r="318" spans="1:15">
      <c r="A318" s="172" t="s">
        <v>4</v>
      </c>
      <c r="B318" s="174" t="s">
        <v>5</v>
      </c>
      <c r="C318" s="164" t="s">
        <v>6</v>
      </c>
      <c r="D318" s="165"/>
      <c r="E318" s="166"/>
      <c r="F318" s="176" t="s">
        <v>7</v>
      </c>
      <c r="G318" s="167" t="s">
        <v>8</v>
      </c>
      <c r="H318" s="168"/>
      <c r="I318" s="169"/>
      <c r="J318" s="170" t="s">
        <v>9</v>
      </c>
      <c r="K318" s="171"/>
      <c r="L318" s="178" t="s">
        <v>10</v>
      </c>
      <c r="M318" s="178" t="s">
        <v>11</v>
      </c>
      <c r="N318" s="4" t="s">
        <v>12</v>
      </c>
      <c r="O318" s="180" t="s">
        <v>13</v>
      </c>
    </row>
    <row r="319" spans="1:15">
      <c r="A319" s="173"/>
      <c r="B319" s="175"/>
      <c r="C319" s="67" t="s">
        <v>14</v>
      </c>
      <c r="D319" s="67"/>
      <c r="E319" s="67" t="s">
        <v>15</v>
      </c>
      <c r="F319" s="177"/>
      <c r="G319" s="67" t="s">
        <v>16</v>
      </c>
      <c r="H319" s="67"/>
      <c r="I319" s="77" t="s">
        <v>17</v>
      </c>
      <c r="J319" s="67" t="s">
        <v>18</v>
      </c>
      <c r="K319" s="67" t="s">
        <v>19</v>
      </c>
      <c r="L319" s="179"/>
      <c r="M319" s="179"/>
      <c r="N319" s="8" t="s">
        <v>20</v>
      </c>
      <c r="O319" s="181"/>
    </row>
    <row r="320" spans="1:15">
      <c r="A320" s="46" t="s">
        <v>103</v>
      </c>
      <c r="B320" s="46" t="s">
        <v>104</v>
      </c>
      <c r="C320" s="9" t="s">
        <v>105</v>
      </c>
      <c r="D320" s="9"/>
      <c r="E320" s="9" t="s">
        <v>23</v>
      </c>
      <c r="F320" s="9">
        <v>20</v>
      </c>
      <c r="G320" s="68">
        <v>7</v>
      </c>
      <c r="H320" s="68"/>
      <c r="I320" s="68">
        <v>7.45</v>
      </c>
      <c r="J320" s="9"/>
      <c r="K320" s="9"/>
      <c r="L320" s="9"/>
      <c r="M320" s="9"/>
      <c r="N320" s="9"/>
      <c r="O320" s="15"/>
    </row>
    <row r="321" spans="1:15">
      <c r="A321" s="9"/>
      <c r="B321" s="46"/>
      <c r="C321" s="9" t="s">
        <v>23</v>
      </c>
      <c r="D321" s="9"/>
      <c r="E321" s="9" t="s">
        <v>106</v>
      </c>
      <c r="F321" s="9">
        <v>20</v>
      </c>
      <c r="G321" s="68">
        <v>8.15</v>
      </c>
      <c r="H321" s="9"/>
      <c r="I321" s="68">
        <v>9</v>
      </c>
      <c r="J321" s="9"/>
      <c r="K321" s="9"/>
      <c r="L321" s="9"/>
      <c r="M321" s="9"/>
      <c r="N321" s="9"/>
      <c r="O321" s="15"/>
    </row>
    <row r="322" spans="1:15" ht="15.75" customHeight="1">
      <c r="A322" s="9"/>
      <c r="B322" s="46"/>
      <c r="C322" s="9" t="s">
        <v>106</v>
      </c>
      <c r="D322" s="9" t="s">
        <v>23</v>
      </c>
      <c r="E322" s="75" t="s">
        <v>26</v>
      </c>
      <c r="F322" s="9">
        <v>63</v>
      </c>
      <c r="G322" s="68">
        <v>9.1</v>
      </c>
      <c r="H322" s="9"/>
      <c r="I322" s="68">
        <v>11.15</v>
      </c>
      <c r="J322" s="9"/>
      <c r="K322" s="9"/>
      <c r="L322" s="9"/>
      <c r="M322" s="68"/>
      <c r="N322" s="9"/>
      <c r="O322" s="15"/>
    </row>
    <row r="323" spans="1:15">
      <c r="A323" s="9"/>
      <c r="B323" s="46"/>
      <c r="C323" s="75" t="s">
        <v>26</v>
      </c>
      <c r="D323" s="9"/>
      <c r="E323" s="9" t="s">
        <v>107</v>
      </c>
      <c r="F323" s="9">
        <v>43</v>
      </c>
      <c r="G323" s="68">
        <v>11.45</v>
      </c>
      <c r="H323" s="9"/>
      <c r="I323" s="68">
        <v>12.45</v>
      </c>
      <c r="J323" s="9"/>
      <c r="K323" s="9"/>
      <c r="L323" s="9"/>
      <c r="M323" s="68"/>
      <c r="N323" s="9"/>
      <c r="O323" s="16"/>
    </row>
    <row r="324" spans="1:15">
      <c r="A324" s="17"/>
      <c r="B324" s="69"/>
      <c r="C324" s="9" t="s">
        <v>107</v>
      </c>
      <c r="D324" s="9"/>
      <c r="E324" s="9" t="s">
        <v>23</v>
      </c>
      <c r="F324" s="17">
        <v>20</v>
      </c>
      <c r="G324" s="70">
        <v>14.55</v>
      </c>
      <c r="H324" s="17"/>
      <c r="I324" s="70">
        <v>15.3</v>
      </c>
      <c r="J324" s="17"/>
      <c r="K324" s="17"/>
      <c r="L324" s="17"/>
      <c r="M324" s="78"/>
      <c r="N324" s="17"/>
      <c r="O324" s="16" t="s">
        <v>45</v>
      </c>
    </row>
    <row r="325" spans="1:15">
      <c r="A325" s="9"/>
      <c r="B325" s="46"/>
      <c r="C325" s="9" t="s">
        <v>23</v>
      </c>
      <c r="D325" s="9"/>
      <c r="E325" s="9" t="s">
        <v>105</v>
      </c>
      <c r="F325" s="9">
        <v>20</v>
      </c>
      <c r="G325" s="68">
        <v>17.149999999999999</v>
      </c>
      <c r="H325" s="9"/>
      <c r="I325" s="68">
        <v>18</v>
      </c>
      <c r="J325" s="9">
        <v>1</v>
      </c>
      <c r="K325" s="9">
        <v>1</v>
      </c>
      <c r="L325" s="9"/>
      <c r="M325" s="79"/>
      <c r="N325" s="7">
        <f>SUM(F320:F325)</f>
        <v>186</v>
      </c>
      <c r="O325" s="20" t="s">
        <v>108</v>
      </c>
    </row>
    <row r="333" spans="1:15">
      <c r="A333" s="161" t="s">
        <v>0</v>
      </c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</row>
    <row r="334" spans="1:15">
      <c r="A334" s="162" t="s">
        <v>1</v>
      </c>
      <c r="B334" s="162"/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</row>
    <row r="335" spans="1:15" ht="15.75" customHeight="1">
      <c r="A335" s="162" t="s">
        <v>2</v>
      </c>
      <c r="B335" s="162"/>
      <c r="C335" s="162"/>
      <c r="D335" s="162"/>
      <c r="E335" s="162"/>
      <c r="F335" s="162"/>
      <c r="G335" s="162"/>
      <c r="H335" s="162"/>
      <c r="I335" s="162"/>
      <c r="J335" s="162"/>
      <c r="K335" s="162"/>
      <c r="L335" s="162"/>
      <c r="M335" s="162"/>
      <c r="N335" s="162"/>
      <c r="O335" s="162"/>
    </row>
    <row r="336" spans="1:15">
      <c r="A336" s="34"/>
      <c r="B336" s="65"/>
      <c r="C336" s="65" t="s">
        <v>36</v>
      </c>
      <c r="D336" s="66"/>
      <c r="E336" s="66"/>
      <c r="F336" s="66"/>
      <c r="G336" s="66"/>
      <c r="H336" s="66"/>
      <c r="I336" s="76"/>
      <c r="J336" s="66"/>
      <c r="K336" s="66"/>
      <c r="L336" s="163" t="s">
        <v>3</v>
      </c>
      <c r="M336" s="163"/>
      <c r="N336" s="163"/>
      <c r="O336" s="163"/>
    </row>
    <row r="337" spans="1:15">
      <c r="A337" s="1"/>
      <c r="M337" s="2"/>
    </row>
    <row r="338" spans="1:15">
      <c r="A338" s="172" t="s">
        <v>4</v>
      </c>
      <c r="B338" s="174" t="s">
        <v>5</v>
      </c>
      <c r="C338" s="164" t="s">
        <v>6</v>
      </c>
      <c r="D338" s="165"/>
      <c r="E338" s="166"/>
      <c r="F338" s="176" t="s">
        <v>7</v>
      </c>
      <c r="G338" s="167" t="s">
        <v>8</v>
      </c>
      <c r="H338" s="168"/>
      <c r="I338" s="169"/>
      <c r="J338" s="170" t="s">
        <v>9</v>
      </c>
      <c r="K338" s="171"/>
      <c r="L338" s="178" t="s">
        <v>10</v>
      </c>
      <c r="M338" s="178" t="s">
        <v>11</v>
      </c>
      <c r="N338" s="4" t="s">
        <v>12</v>
      </c>
      <c r="O338" s="180" t="s">
        <v>13</v>
      </c>
    </row>
    <row r="339" spans="1:15">
      <c r="A339" s="173"/>
      <c r="B339" s="175"/>
      <c r="C339" s="67" t="s">
        <v>14</v>
      </c>
      <c r="D339" s="67"/>
      <c r="E339" s="67" t="s">
        <v>15</v>
      </c>
      <c r="F339" s="177"/>
      <c r="G339" s="67" t="s">
        <v>16</v>
      </c>
      <c r="H339" s="67"/>
      <c r="I339" s="77" t="s">
        <v>17</v>
      </c>
      <c r="J339" s="67" t="s">
        <v>18</v>
      </c>
      <c r="K339" s="67" t="s">
        <v>19</v>
      </c>
      <c r="L339" s="179"/>
      <c r="M339" s="179"/>
      <c r="N339" s="8" t="s">
        <v>20</v>
      </c>
      <c r="O339" s="181"/>
    </row>
    <row r="340" spans="1:15">
      <c r="A340" s="46" t="s">
        <v>109</v>
      </c>
      <c r="B340" s="46" t="s">
        <v>110</v>
      </c>
      <c r="C340" s="9" t="s">
        <v>111</v>
      </c>
      <c r="D340" s="9"/>
      <c r="E340" s="9" t="s">
        <v>26</v>
      </c>
      <c r="F340" s="9">
        <v>45</v>
      </c>
      <c r="G340" s="68">
        <v>6.4</v>
      </c>
      <c r="H340" s="68"/>
      <c r="I340" s="68">
        <v>8.1</v>
      </c>
      <c r="J340" s="9"/>
      <c r="K340" s="9"/>
      <c r="L340" s="9"/>
      <c r="M340" s="9"/>
      <c r="N340" s="9"/>
      <c r="O340" s="15"/>
    </row>
    <row r="341" spans="1:15">
      <c r="A341" s="9"/>
      <c r="B341" s="46"/>
      <c r="C341" s="9" t="s">
        <v>26</v>
      </c>
      <c r="D341" s="9"/>
      <c r="E341" s="90" t="s">
        <v>58</v>
      </c>
      <c r="F341" s="9">
        <v>41</v>
      </c>
      <c r="G341" s="68">
        <v>8.25</v>
      </c>
      <c r="H341" s="9"/>
      <c r="I341" s="68">
        <v>9.5500000000000007</v>
      </c>
      <c r="J341" s="9"/>
      <c r="K341" s="9"/>
      <c r="L341" s="9"/>
      <c r="M341" s="9"/>
      <c r="N341" s="9"/>
      <c r="O341" s="15"/>
    </row>
    <row r="342" spans="1:15">
      <c r="A342" s="9"/>
      <c r="B342" s="46"/>
      <c r="C342" s="90" t="s">
        <v>58</v>
      </c>
      <c r="D342" s="9" t="s">
        <v>23</v>
      </c>
      <c r="E342" s="9" t="s">
        <v>26</v>
      </c>
      <c r="F342" s="9">
        <v>41</v>
      </c>
      <c r="G342" s="68">
        <v>10.35</v>
      </c>
      <c r="H342" s="9"/>
      <c r="I342" s="68">
        <v>11.5</v>
      </c>
      <c r="J342" s="9"/>
      <c r="K342" s="9"/>
      <c r="L342" s="9"/>
      <c r="M342" s="68"/>
      <c r="N342" s="9"/>
      <c r="O342" s="15"/>
    </row>
    <row r="343" spans="1:15">
      <c r="A343" s="9"/>
      <c r="B343" s="46"/>
      <c r="C343" s="9" t="s">
        <v>26</v>
      </c>
      <c r="D343" s="9" t="s">
        <v>23</v>
      </c>
      <c r="E343" s="90" t="s">
        <v>58</v>
      </c>
      <c r="F343" s="9">
        <v>41</v>
      </c>
      <c r="G343" s="68">
        <v>13.1</v>
      </c>
      <c r="H343" s="9"/>
      <c r="I343" s="68">
        <v>14.4</v>
      </c>
      <c r="J343" s="9"/>
      <c r="K343" s="9"/>
      <c r="L343" s="9"/>
      <c r="M343" s="68"/>
      <c r="N343" s="9"/>
      <c r="O343" s="16"/>
    </row>
    <row r="344" spans="1:15">
      <c r="A344" s="17"/>
      <c r="B344" s="69"/>
      <c r="C344" s="90" t="s">
        <v>58</v>
      </c>
      <c r="D344" s="9" t="s">
        <v>23</v>
      </c>
      <c r="E344" s="9" t="s">
        <v>26</v>
      </c>
      <c r="F344" s="17">
        <v>41</v>
      </c>
      <c r="G344" s="70">
        <v>16</v>
      </c>
      <c r="H344" s="17"/>
      <c r="I344" s="70">
        <v>17.3</v>
      </c>
      <c r="J344" s="17"/>
      <c r="K344" s="17"/>
      <c r="L344" s="17"/>
      <c r="M344" s="78"/>
      <c r="N344" s="17"/>
      <c r="O344" s="16" t="s">
        <v>45</v>
      </c>
    </row>
    <row r="345" spans="1:15">
      <c r="A345" s="9"/>
      <c r="B345" s="46"/>
      <c r="C345" s="9" t="s">
        <v>26</v>
      </c>
      <c r="D345" s="9" t="s">
        <v>23</v>
      </c>
      <c r="E345" s="9" t="s">
        <v>111</v>
      </c>
      <c r="F345" s="9">
        <v>45</v>
      </c>
      <c r="G345" s="68">
        <v>17.5</v>
      </c>
      <c r="H345" s="9"/>
      <c r="I345" s="68">
        <v>19.3</v>
      </c>
      <c r="J345" s="9">
        <v>1</v>
      </c>
      <c r="K345" s="9">
        <v>1</v>
      </c>
      <c r="L345" s="9"/>
      <c r="M345" s="79"/>
      <c r="N345" s="7">
        <f>SUM(F340:F345)</f>
        <v>254</v>
      </c>
      <c r="O345" s="20" t="s">
        <v>112</v>
      </c>
    </row>
    <row r="347" spans="1:15">
      <c r="A347" s="1"/>
      <c r="M347" s="2"/>
    </row>
    <row r="348" spans="1:15">
      <c r="A348" s="172" t="s">
        <v>4</v>
      </c>
      <c r="B348" s="174" t="s">
        <v>5</v>
      </c>
      <c r="C348" s="164" t="s">
        <v>6</v>
      </c>
      <c r="D348" s="165"/>
      <c r="E348" s="166"/>
      <c r="F348" s="176" t="s">
        <v>7</v>
      </c>
      <c r="G348" s="167" t="s">
        <v>8</v>
      </c>
      <c r="H348" s="168"/>
      <c r="I348" s="169"/>
      <c r="J348" s="170" t="s">
        <v>9</v>
      </c>
      <c r="K348" s="171"/>
      <c r="L348" s="178" t="s">
        <v>10</v>
      </c>
      <c r="M348" s="178" t="s">
        <v>11</v>
      </c>
      <c r="N348" s="4" t="s">
        <v>12</v>
      </c>
      <c r="O348" s="180" t="s">
        <v>13</v>
      </c>
    </row>
    <row r="349" spans="1:15">
      <c r="A349" s="173"/>
      <c r="B349" s="175"/>
      <c r="C349" s="67" t="s">
        <v>14</v>
      </c>
      <c r="D349" s="67"/>
      <c r="E349" s="67" t="s">
        <v>15</v>
      </c>
      <c r="F349" s="177"/>
      <c r="G349" s="67" t="s">
        <v>16</v>
      </c>
      <c r="H349" s="67"/>
      <c r="I349" s="77" t="s">
        <v>17</v>
      </c>
      <c r="J349" s="67" t="s">
        <v>18</v>
      </c>
      <c r="K349" s="67" t="s">
        <v>19</v>
      </c>
      <c r="L349" s="179"/>
      <c r="M349" s="179"/>
      <c r="N349" s="8" t="s">
        <v>20</v>
      </c>
      <c r="O349" s="181"/>
    </row>
    <row r="350" spans="1:15">
      <c r="A350" s="46" t="s">
        <v>113</v>
      </c>
      <c r="B350" s="46" t="s">
        <v>114</v>
      </c>
      <c r="C350" s="9" t="s">
        <v>111</v>
      </c>
      <c r="D350" s="90" t="s">
        <v>23</v>
      </c>
      <c r="E350" s="9" t="s">
        <v>26</v>
      </c>
      <c r="F350" s="9">
        <v>45</v>
      </c>
      <c r="G350" s="68">
        <v>6.4</v>
      </c>
      <c r="H350" s="68"/>
      <c r="I350" s="68">
        <v>8.1</v>
      </c>
      <c r="J350" s="9"/>
      <c r="K350" s="9"/>
      <c r="L350" s="9"/>
      <c r="M350" s="9"/>
      <c r="N350" s="9"/>
      <c r="O350" s="15"/>
    </row>
    <row r="351" spans="1:15">
      <c r="A351" s="9"/>
      <c r="B351" s="46"/>
      <c r="C351" s="9" t="s">
        <v>26</v>
      </c>
      <c r="D351" s="9" t="s">
        <v>23</v>
      </c>
      <c r="E351" s="90" t="s">
        <v>58</v>
      </c>
      <c r="F351" s="9">
        <v>41</v>
      </c>
      <c r="G351" s="68">
        <v>8.25</v>
      </c>
      <c r="H351" s="9"/>
      <c r="I351" s="68">
        <v>9.5500000000000007</v>
      </c>
      <c r="J351" s="9"/>
      <c r="K351" s="9"/>
      <c r="L351" s="9"/>
      <c r="M351" s="9"/>
      <c r="N351" s="9"/>
      <c r="O351" s="98" t="s">
        <v>333</v>
      </c>
    </row>
    <row r="352" spans="1:15">
      <c r="A352" s="9"/>
      <c r="B352" s="46"/>
      <c r="C352" s="90" t="s">
        <v>58</v>
      </c>
      <c r="D352" s="9" t="s">
        <v>23</v>
      </c>
      <c r="E352" s="9" t="s">
        <v>26</v>
      </c>
      <c r="F352" s="9">
        <v>41</v>
      </c>
      <c r="G352" s="68">
        <v>10.35</v>
      </c>
      <c r="H352" s="9"/>
      <c r="I352" s="68">
        <v>12.05</v>
      </c>
      <c r="J352" s="9"/>
      <c r="K352" s="9"/>
      <c r="L352" s="9"/>
      <c r="M352" s="68"/>
      <c r="N352" s="9"/>
      <c r="O352" s="15"/>
    </row>
    <row r="353" spans="1:15">
      <c r="A353" s="9"/>
      <c r="B353" s="46"/>
      <c r="C353" s="9" t="s">
        <v>26</v>
      </c>
      <c r="D353" s="9" t="s">
        <v>23</v>
      </c>
      <c r="E353" s="90" t="s">
        <v>58</v>
      </c>
      <c r="F353" s="9">
        <v>41</v>
      </c>
      <c r="G353" s="68">
        <v>13.1</v>
      </c>
      <c r="H353" s="9"/>
      <c r="I353" s="68">
        <v>14.4</v>
      </c>
      <c r="J353" s="9"/>
      <c r="K353" s="9"/>
      <c r="L353" s="9"/>
      <c r="M353" s="68"/>
      <c r="N353" s="9"/>
      <c r="O353" s="16"/>
    </row>
    <row r="354" spans="1:15">
      <c r="A354" s="17"/>
      <c r="B354" s="69"/>
      <c r="C354" s="90" t="s">
        <v>58</v>
      </c>
      <c r="D354" s="9" t="s">
        <v>23</v>
      </c>
      <c r="E354" s="9" t="s">
        <v>26</v>
      </c>
      <c r="F354" s="17">
        <v>41</v>
      </c>
      <c r="G354" s="70">
        <v>16</v>
      </c>
      <c r="H354" s="17"/>
      <c r="I354" s="70">
        <v>17.399999999999999</v>
      </c>
      <c r="J354" s="17"/>
      <c r="K354" s="17"/>
      <c r="L354" s="17"/>
      <c r="M354" s="78"/>
      <c r="N354" s="17"/>
      <c r="O354" s="16" t="s">
        <v>45</v>
      </c>
    </row>
    <row r="355" spans="1:15" ht="15.75" customHeight="1">
      <c r="A355" s="9"/>
      <c r="B355" s="46"/>
      <c r="C355" s="9" t="s">
        <v>26</v>
      </c>
      <c r="D355" s="9" t="s">
        <v>23</v>
      </c>
      <c r="E355" s="9" t="s">
        <v>111</v>
      </c>
      <c r="F355" s="9">
        <v>45</v>
      </c>
      <c r="G355" s="68">
        <v>17.5</v>
      </c>
      <c r="H355" s="9"/>
      <c r="I355" s="68">
        <v>19.2</v>
      </c>
      <c r="J355" s="9">
        <v>1</v>
      </c>
      <c r="K355" s="9">
        <v>1</v>
      </c>
      <c r="L355" s="9"/>
      <c r="M355" s="79"/>
      <c r="N355" s="7">
        <f>SUM(F350:F355)</f>
        <v>254</v>
      </c>
      <c r="O355" s="20" t="s">
        <v>112</v>
      </c>
    </row>
    <row r="365" spans="1:15">
      <c r="A365" s="1"/>
    </row>
    <row r="366" spans="1:15">
      <c r="A366" s="160" t="s">
        <v>330</v>
      </c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</row>
    <row r="367" spans="1:15">
      <c r="A367" s="162" t="s">
        <v>1</v>
      </c>
      <c r="B367" s="162"/>
      <c r="C367" s="162"/>
      <c r="D367" s="162"/>
      <c r="E367" s="162"/>
      <c r="F367" s="162"/>
      <c r="G367" s="162"/>
      <c r="H367" s="162"/>
      <c r="I367" s="162"/>
      <c r="J367" s="162"/>
      <c r="K367" s="162"/>
      <c r="L367" s="162"/>
      <c r="M367" s="162"/>
      <c r="N367" s="162"/>
      <c r="O367" s="162"/>
    </row>
    <row r="368" spans="1:15">
      <c r="A368" s="162" t="s">
        <v>2</v>
      </c>
      <c r="B368" s="162"/>
      <c r="C368" s="162"/>
      <c r="D368" s="162"/>
      <c r="E368" s="162"/>
      <c r="F368" s="162"/>
      <c r="G368" s="162"/>
      <c r="H368" s="162"/>
      <c r="I368" s="162"/>
      <c r="J368" s="162"/>
      <c r="K368" s="162"/>
      <c r="L368" s="162"/>
      <c r="M368" s="162"/>
      <c r="N368" s="162"/>
      <c r="O368" s="162"/>
    </row>
    <row r="369" spans="1:15">
      <c r="A369" s="34"/>
      <c r="B369" s="65"/>
      <c r="C369" s="99" t="s">
        <v>328</v>
      </c>
      <c r="D369" s="66"/>
      <c r="E369" s="66"/>
      <c r="F369" s="66"/>
      <c r="G369" s="66"/>
      <c r="H369" s="66"/>
      <c r="I369" s="76"/>
      <c r="J369" s="66"/>
      <c r="K369" s="66"/>
      <c r="L369" s="163" t="s">
        <v>3</v>
      </c>
      <c r="M369" s="163"/>
      <c r="N369" s="163"/>
      <c r="O369" s="163"/>
    </row>
    <row r="371" spans="1:15">
      <c r="A371" s="172" t="s">
        <v>4</v>
      </c>
      <c r="B371" s="174" t="s">
        <v>5</v>
      </c>
      <c r="C371" s="164" t="s">
        <v>6</v>
      </c>
      <c r="D371" s="165"/>
      <c r="E371" s="166"/>
      <c r="F371" s="176" t="s">
        <v>7</v>
      </c>
      <c r="G371" s="167" t="s">
        <v>8</v>
      </c>
      <c r="H371" s="168"/>
      <c r="I371" s="169"/>
      <c r="J371" s="170" t="s">
        <v>9</v>
      </c>
      <c r="K371" s="171"/>
      <c r="L371" s="178" t="s">
        <v>10</v>
      </c>
      <c r="M371" s="178" t="s">
        <v>11</v>
      </c>
      <c r="N371" s="4" t="s">
        <v>12</v>
      </c>
      <c r="O371" s="180" t="s">
        <v>13</v>
      </c>
    </row>
    <row r="372" spans="1:15">
      <c r="A372" s="173"/>
      <c r="B372" s="175"/>
      <c r="C372" s="67" t="s">
        <v>14</v>
      </c>
      <c r="D372" s="67"/>
      <c r="E372" s="67" t="s">
        <v>15</v>
      </c>
      <c r="F372" s="177"/>
      <c r="G372" s="67" t="s">
        <v>16</v>
      </c>
      <c r="H372" s="67"/>
      <c r="I372" s="77" t="s">
        <v>17</v>
      </c>
      <c r="J372" s="67" t="s">
        <v>18</v>
      </c>
      <c r="K372" s="67" t="s">
        <v>19</v>
      </c>
      <c r="L372" s="179"/>
      <c r="M372" s="179"/>
      <c r="N372" s="8" t="s">
        <v>20</v>
      </c>
      <c r="O372" s="181"/>
    </row>
    <row r="373" spans="1:15">
      <c r="A373" s="46" t="s">
        <v>115</v>
      </c>
      <c r="B373" s="46" t="s">
        <v>116</v>
      </c>
      <c r="C373" s="90" t="s">
        <v>331</v>
      </c>
      <c r="D373" s="9"/>
      <c r="E373" s="9" t="s">
        <v>23</v>
      </c>
      <c r="F373" s="9">
        <v>15</v>
      </c>
      <c r="G373" s="68">
        <v>8.25</v>
      </c>
      <c r="H373" s="68"/>
      <c r="I373" s="68">
        <v>8.4499999999999993</v>
      </c>
      <c r="J373" s="9"/>
      <c r="K373" s="9"/>
      <c r="L373" s="9"/>
      <c r="M373" s="9"/>
      <c r="N373" s="9"/>
      <c r="O373" s="15"/>
    </row>
    <row r="374" spans="1:15">
      <c r="A374" s="9"/>
      <c r="B374" s="46"/>
      <c r="C374" s="9" t="s">
        <v>23</v>
      </c>
      <c r="D374" s="9" t="s">
        <v>25</v>
      </c>
      <c r="E374" s="9" t="s">
        <v>26</v>
      </c>
      <c r="F374" s="9">
        <v>37</v>
      </c>
      <c r="G374" s="68">
        <v>9.0500000000000007</v>
      </c>
      <c r="H374" s="9"/>
      <c r="I374" s="68">
        <v>10.199999999999999</v>
      </c>
      <c r="J374" s="9"/>
      <c r="K374" s="9"/>
      <c r="L374" s="9"/>
      <c r="M374" s="9"/>
      <c r="N374" s="9"/>
      <c r="O374" s="15"/>
    </row>
    <row r="375" spans="1:15">
      <c r="A375" s="9"/>
      <c r="B375" s="46"/>
      <c r="C375" s="9" t="s">
        <v>26</v>
      </c>
      <c r="D375" s="9" t="s">
        <v>23</v>
      </c>
      <c r="E375" s="75" t="s">
        <v>33</v>
      </c>
      <c r="F375" s="9">
        <v>65</v>
      </c>
      <c r="G375" s="68">
        <v>10.3</v>
      </c>
      <c r="H375" s="9"/>
      <c r="I375" s="68">
        <v>12.3</v>
      </c>
      <c r="J375" s="9"/>
      <c r="K375" s="9"/>
      <c r="L375" s="9"/>
      <c r="M375" s="68"/>
      <c r="N375" s="9"/>
      <c r="O375" s="15"/>
    </row>
    <row r="376" spans="1:15">
      <c r="A376" s="9"/>
      <c r="B376" s="46"/>
      <c r="C376" s="75" t="s">
        <v>33</v>
      </c>
      <c r="D376" s="9"/>
      <c r="E376" s="9" t="s">
        <v>23</v>
      </c>
      <c r="F376" s="9">
        <v>28</v>
      </c>
      <c r="G376" s="68">
        <v>13.4</v>
      </c>
      <c r="H376" s="9"/>
      <c r="I376" s="68">
        <v>14.3</v>
      </c>
      <c r="J376" s="9"/>
      <c r="K376" s="9"/>
      <c r="L376" s="9"/>
      <c r="M376" s="68"/>
      <c r="N376" s="9"/>
      <c r="O376" s="16"/>
    </row>
    <row r="377" spans="1:15">
      <c r="A377" s="17"/>
      <c r="B377" s="69"/>
      <c r="C377" s="9" t="s">
        <v>23</v>
      </c>
      <c r="D377" s="9" t="s">
        <v>25</v>
      </c>
      <c r="E377" s="9" t="s">
        <v>26</v>
      </c>
      <c r="F377" s="17">
        <v>37</v>
      </c>
      <c r="G377" s="70">
        <v>14.4</v>
      </c>
      <c r="H377" s="17"/>
      <c r="I377" s="70">
        <v>16</v>
      </c>
      <c r="J377" s="17"/>
      <c r="K377" s="17"/>
      <c r="L377" s="17"/>
      <c r="M377" s="78"/>
      <c r="N377" s="17"/>
      <c r="O377" s="16" t="s">
        <v>45</v>
      </c>
    </row>
    <row r="378" spans="1:15">
      <c r="A378" s="9"/>
      <c r="B378" s="46"/>
      <c r="C378" s="9" t="s">
        <v>26</v>
      </c>
      <c r="D378" s="9" t="s">
        <v>23</v>
      </c>
      <c r="E378" s="90" t="s">
        <v>331</v>
      </c>
      <c r="F378" s="9">
        <v>52</v>
      </c>
      <c r="G378" s="68">
        <v>17.45</v>
      </c>
      <c r="H378" s="9"/>
      <c r="I378" s="68">
        <v>19.399999999999999</v>
      </c>
      <c r="J378" s="9">
        <v>1</v>
      </c>
      <c r="K378" s="9">
        <v>1</v>
      </c>
      <c r="L378" s="9"/>
      <c r="M378" s="79"/>
      <c r="N378" s="7">
        <f>SUM(F373:F378)</f>
        <v>234</v>
      </c>
      <c r="O378" s="101" t="s">
        <v>337</v>
      </c>
    </row>
    <row r="380" spans="1:15">
      <c r="A380" s="1"/>
      <c r="M380" s="2"/>
    </row>
    <row r="381" spans="1:15">
      <c r="A381" s="172" t="s">
        <v>4</v>
      </c>
      <c r="B381" s="174" t="s">
        <v>5</v>
      </c>
      <c r="C381" s="164" t="s">
        <v>6</v>
      </c>
      <c r="D381" s="165"/>
      <c r="E381" s="166"/>
      <c r="F381" s="176" t="s">
        <v>7</v>
      </c>
      <c r="G381" s="167" t="s">
        <v>8</v>
      </c>
      <c r="H381" s="168"/>
      <c r="I381" s="169"/>
      <c r="J381" s="170" t="s">
        <v>9</v>
      </c>
      <c r="K381" s="171"/>
      <c r="L381" s="178" t="s">
        <v>10</v>
      </c>
      <c r="M381" s="178" t="s">
        <v>11</v>
      </c>
      <c r="N381" s="4" t="s">
        <v>12</v>
      </c>
      <c r="O381" s="180" t="s">
        <v>13</v>
      </c>
    </row>
    <row r="382" spans="1:15">
      <c r="A382" s="173"/>
      <c r="B382" s="175"/>
      <c r="C382" s="67" t="s">
        <v>14</v>
      </c>
      <c r="D382" s="67"/>
      <c r="E382" s="67" t="s">
        <v>15</v>
      </c>
      <c r="F382" s="177"/>
      <c r="G382" s="67" t="s">
        <v>16</v>
      </c>
      <c r="H382" s="67"/>
      <c r="I382" s="77" t="s">
        <v>17</v>
      </c>
      <c r="J382" s="67" t="s">
        <v>18</v>
      </c>
      <c r="K382" s="67" t="s">
        <v>19</v>
      </c>
      <c r="L382" s="179"/>
      <c r="M382" s="179"/>
      <c r="N382" s="8" t="s">
        <v>20</v>
      </c>
      <c r="O382" s="181"/>
    </row>
    <row r="383" spans="1:15">
      <c r="A383" s="46" t="s">
        <v>117</v>
      </c>
      <c r="B383" s="46" t="s">
        <v>118</v>
      </c>
      <c r="C383" s="90" t="s">
        <v>331</v>
      </c>
      <c r="D383" s="9" t="s">
        <v>23</v>
      </c>
      <c r="E383" s="9" t="s">
        <v>26</v>
      </c>
      <c r="F383" s="9">
        <v>52</v>
      </c>
      <c r="G383" s="68">
        <v>8</v>
      </c>
      <c r="H383" s="68"/>
      <c r="I383" s="68">
        <v>9.4499999999999993</v>
      </c>
      <c r="J383" s="9"/>
      <c r="K383" s="9"/>
      <c r="L383" s="9"/>
      <c r="M383" s="9"/>
      <c r="N383" s="9"/>
      <c r="O383" s="15"/>
    </row>
    <row r="384" spans="1:15">
      <c r="A384" s="9"/>
      <c r="B384" s="46"/>
      <c r="C384" s="9" t="s">
        <v>26</v>
      </c>
      <c r="D384" s="9" t="s">
        <v>25</v>
      </c>
      <c r="E384" s="9" t="s">
        <v>23</v>
      </c>
      <c r="F384" s="9">
        <v>37</v>
      </c>
      <c r="G384" s="68">
        <v>10.45</v>
      </c>
      <c r="H384" s="9"/>
      <c r="I384" s="68">
        <v>12</v>
      </c>
      <c r="J384" s="9"/>
      <c r="K384" s="9"/>
      <c r="L384" s="9"/>
      <c r="M384" s="9"/>
      <c r="N384" s="9"/>
      <c r="O384" s="15"/>
    </row>
    <row r="385" spans="1:15">
      <c r="A385" s="9"/>
      <c r="B385" s="46"/>
      <c r="C385" s="9" t="s">
        <v>23</v>
      </c>
      <c r="D385" s="9"/>
      <c r="E385" s="90" t="s">
        <v>58</v>
      </c>
      <c r="F385" s="9">
        <v>4</v>
      </c>
      <c r="G385" s="68">
        <v>12.15</v>
      </c>
      <c r="H385" s="9"/>
      <c r="I385" s="68">
        <v>12.3</v>
      </c>
      <c r="J385" s="9"/>
      <c r="K385" s="9"/>
      <c r="L385" s="9"/>
      <c r="M385" s="68"/>
      <c r="N385" s="9"/>
      <c r="O385" s="98" t="s">
        <v>333</v>
      </c>
    </row>
    <row r="386" spans="1:15">
      <c r="A386" s="9"/>
      <c r="B386" s="46"/>
      <c r="C386" s="90" t="s">
        <v>58</v>
      </c>
      <c r="D386" s="9"/>
      <c r="E386" s="9" t="s">
        <v>111</v>
      </c>
      <c r="F386" s="9">
        <v>10</v>
      </c>
      <c r="G386" s="68">
        <v>12.35</v>
      </c>
      <c r="H386" s="9"/>
      <c r="I386" s="68">
        <v>13</v>
      </c>
      <c r="J386" s="9"/>
      <c r="K386" s="9"/>
      <c r="L386" s="9"/>
      <c r="M386" s="68"/>
      <c r="N386" s="9"/>
      <c r="O386" s="16"/>
    </row>
    <row r="387" spans="1:15">
      <c r="A387" s="17"/>
      <c r="B387" s="69"/>
      <c r="C387" s="9" t="s">
        <v>111</v>
      </c>
      <c r="D387" s="9"/>
      <c r="E387" s="9" t="s">
        <v>23</v>
      </c>
      <c r="F387" s="17">
        <v>6</v>
      </c>
      <c r="G387" s="70">
        <v>14.1</v>
      </c>
      <c r="H387" s="17"/>
      <c r="I387" s="70">
        <v>14.3</v>
      </c>
      <c r="J387" s="17"/>
      <c r="K387" s="17"/>
      <c r="L387" s="17"/>
      <c r="M387" s="78"/>
      <c r="N387" s="17"/>
      <c r="O387" s="20"/>
    </row>
    <row r="388" spans="1:15" ht="15.75" customHeight="1">
      <c r="A388" s="9"/>
      <c r="B388" s="46"/>
      <c r="C388" s="9" t="s">
        <v>23</v>
      </c>
      <c r="D388" s="9" t="s">
        <v>25</v>
      </c>
      <c r="E388" s="9" t="s">
        <v>26</v>
      </c>
      <c r="F388" s="9">
        <v>37</v>
      </c>
      <c r="G388" s="68">
        <v>14.45</v>
      </c>
      <c r="H388" s="9"/>
      <c r="I388" s="68">
        <v>16</v>
      </c>
      <c r="J388" s="9"/>
      <c r="K388" s="9"/>
      <c r="L388" s="9"/>
      <c r="M388" s="79"/>
      <c r="N388" s="9"/>
      <c r="O388" s="16" t="s">
        <v>45</v>
      </c>
    </row>
    <row r="389" spans="1:15">
      <c r="A389" s="9"/>
      <c r="B389" s="46"/>
      <c r="C389" s="9" t="s">
        <v>26</v>
      </c>
      <c r="D389" s="17" t="s">
        <v>23</v>
      </c>
      <c r="E389" s="90" t="s">
        <v>331</v>
      </c>
      <c r="F389" s="9">
        <v>52</v>
      </c>
      <c r="G389" s="68">
        <v>16.2</v>
      </c>
      <c r="H389" s="9"/>
      <c r="I389" s="68">
        <v>18</v>
      </c>
      <c r="J389" s="9">
        <v>1</v>
      </c>
      <c r="K389" s="9">
        <v>1</v>
      </c>
      <c r="L389" s="9"/>
      <c r="M389" s="79"/>
      <c r="N389" s="7">
        <f>SUM(F383:F389)</f>
        <v>198</v>
      </c>
      <c r="O389" s="101" t="s">
        <v>337</v>
      </c>
    </row>
    <row r="397" spans="1:15">
      <c r="A397" s="160" t="s">
        <v>330</v>
      </c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</row>
    <row r="398" spans="1:15">
      <c r="A398" s="162" t="s">
        <v>1</v>
      </c>
      <c r="B398" s="162"/>
      <c r="C398" s="162"/>
      <c r="D398" s="162"/>
      <c r="E398" s="162"/>
      <c r="F398" s="162"/>
      <c r="G398" s="162"/>
      <c r="H398" s="162"/>
      <c r="I398" s="162"/>
      <c r="J398" s="162"/>
      <c r="K398" s="162"/>
      <c r="L398" s="162"/>
      <c r="M398" s="162"/>
      <c r="N398" s="162"/>
      <c r="O398" s="162"/>
    </row>
    <row r="399" spans="1:15">
      <c r="A399" s="162" t="s">
        <v>2</v>
      </c>
      <c r="B399" s="162"/>
      <c r="C399" s="162"/>
      <c r="D399" s="162"/>
      <c r="E399" s="162"/>
      <c r="F399" s="162"/>
      <c r="G399" s="162"/>
      <c r="H399" s="162"/>
      <c r="I399" s="162"/>
      <c r="J399" s="162"/>
      <c r="K399" s="162"/>
      <c r="L399" s="162"/>
      <c r="M399" s="162"/>
      <c r="N399" s="162"/>
      <c r="O399" s="162"/>
    </row>
    <row r="400" spans="1:15">
      <c r="A400" s="34"/>
      <c r="B400" s="65"/>
      <c r="C400" s="99" t="s">
        <v>328</v>
      </c>
      <c r="D400" s="66"/>
      <c r="E400" s="66"/>
      <c r="F400" s="66"/>
      <c r="G400" s="66"/>
      <c r="H400" s="66"/>
      <c r="I400" s="76"/>
      <c r="J400" s="66"/>
      <c r="K400" s="66"/>
      <c r="L400" s="163" t="s">
        <v>3</v>
      </c>
      <c r="M400" s="163"/>
      <c r="N400" s="163"/>
      <c r="O400" s="163"/>
    </row>
    <row r="402" spans="1:17">
      <c r="A402" s="172" t="s">
        <v>4</v>
      </c>
      <c r="B402" s="174" t="s">
        <v>5</v>
      </c>
      <c r="C402" s="164" t="s">
        <v>6</v>
      </c>
      <c r="D402" s="165"/>
      <c r="E402" s="166"/>
      <c r="F402" s="176" t="s">
        <v>7</v>
      </c>
      <c r="G402" s="167" t="s">
        <v>8</v>
      </c>
      <c r="H402" s="168"/>
      <c r="I402" s="169"/>
      <c r="J402" s="170" t="s">
        <v>9</v>
      </c>
      <c r="K402" s="171"/>
      <c r="L402" s="178" t="s">
        <v>10</v>
      </c>
      <c r="M402" s="178" t="s">
        <v>11</v>
      </c>
      <c r="N402" s="4" t="s">
        <v>12</v>
      </c>
      <c r="O402" s="180" t="s">
        <v>13</v>
      </c>
    </row>
    <row r="403" spans="1:17">
      <c r="A403" s="173"/>
      <c r="B403" s="175"/>
      <c r="C403" s="67" t="s">
        <v>14</v>
      </c>
      <c r="D403" s="67"/>
      <c r="E403" s="67" t="s">
        <v>15</v>
      </c>
      <c r="F403" s="177"/>
      <c r="G403" s="67" t="s">
        <v>16</v>
      </c>
      <c r="H403" s="67"/>
      <c r="I403" s="77" t="s">
        <v>17</v>
      </c>
      <c r="J403" s="67" t="s">
        <v>18</v>
      </c>
      <c r="K403" s="67" t="s">
        <v>19</v>
      </c>
      <c r="L403" s="179"/>
      <c r="M403" s="179"/>
      <c r="N403" s="8" t="s">
        <v>20</v>
      </c>
      <c r="O403" s="181"/>
    </row>
    <row r="404" spans="1:17">
      <c r="A404" s="102" t="s">
        <v>338</v>
      </c>
      <c r="B404" s="46" t="s">
        <v>120</v>
      </c>
      <c r="C404" s="90" t="s">
        <v>339</v>
      </c>
      <c r="D404" s="9" t="s">
        <v>23</v>
      </c>
      <c r="E404" s="9" t="s">
        <v>26</v>
      </c>
      <c r="F404" s="9">
        <v>52</v>
      </c>
      <c r="G404" s="68">
        <v>5.45</v>
      </c>
      <c r="H404" s="68"/>
      <c r="I404" s="68">
        <v>7.3</v>
      </c>
      <c r="J404" s="9"/>
      <c r="K404" s="9"/>
      <c r="L404" s="9"/>
      <c r="M404" s="9"/>
      <c r="N404" s="9"/>
      <c r="O404" s="15"/>
    </row>
    <row r="405" spans="1:17">
      <c r="A405" s="102" t="s">
        <v>119</v>
      </c>
      <c r="B405" s="46"/>
      <c r="C405" s="9" t="s">
        <v>26</v>
      </c>
      <c r="D405" s="9" t="s">
        <v>23</v>
      </c>
      <c r="E405" s="90" t="s">
        <v>339</v>
      </c>
      <c r="F405" s="9">
        <v>52</v>
      </c>
      <c r="G405" s="68">
        <v>7.4</v>
      </c>
      <c r="H405" s="9"/>
      <c r="I405" s="68">
        <v>9.25</v>
      </c>
      <c r="J405" s="9"/>
      <c r="K405" s="9"/>
      <c r="L405" s="9"/>
      <c r="M405" s="9"/>
      <c r="N405" s="9"/>
      <c r="O405" s="15"/>
    </row>
    <row r="406" spans="1:17">
      <c r="A406" s="9"/>
      <c r="B406" s="46"/>
      <c r="C406" s="90" t="s">
        <v>339</v>
      </c>
      <c r="D406" s="9" t="s">
        <v>23</v>
      </c>
      <c r="E406" s="9" t="s">
        <v>26</v>
      </c>
      <c r="F406" s="9">
        <v>52</v>
      </c>
      <c r="G406" s="68">
        <v>10.4</v>
      </c>
      <c r="H406" s="9"/>
      <c r="I406" s="68">
        <v>12.25</v>
      </c>
      <c r="J406" s="9"/>
      <c r="K406" s="9"/>
      <c r="L406" s="9"/>
      <c r="M406" s="68"/>
      <c r="N406" s="9"/>
      <c r="O406" s="16"/>
    </row>
    <row r="407" spans="1:17">
      <c r="A407" s="9"/>
      <c r="B407" s="46"/>
      <c r="C407" s="9" t="s">
        <v>26</v>
      </c>
      <c r="D407" s="9" t="s">
        <v>23</v>
      </c>
      <c r="E407" s="9" t="s">
        <v>33</v>
      </c>
      <c r="F407" s="9">
        <v>52</v>
      </c>
      <c r="G407" s="68">
        <v>15.55</v>
      </c>
      <c r="H407" s="9"/>
      <c r="I407" s="68">
        <v>17.399999999999999</v>
      </c>
      <c r="J407" s="9"/>
      <c r="K407" s="9"/>
      <c r="L407" s="9"/>
      <c r="M407" s="68"/>
      <c r="N407" s="9"/>
      <c r="O407" s="16" t="s">
        <v>45</v>
      </c>
    </row>
    <row r="408" spans="1:17">
      <c r="A408" s="17"/>
      <c r="B408" s="69"/>
      <c r="C408" s="9" t="s">
        <v>33</v>
      </c>
      <c r="D408" s="9"/>
      <c r="E408" s="90" t="s">
        <v>339</v>
      </c>
      <c r="F408" s="17">
        <v>6</v>
      </c>
      <c r="G408" s="70">
        <v>18</v>
      </c>
      <c r="H408" s="17"/>
      <c r="I408" s="70">
        <v>18.2</v>
      </c>
      <c r="J408" s="9">
        <v>1</v>
      </c>
      <c r="K408" s="9">
        <v>1</v>
      </c>
      <c r="L408" s="17"/>
      <c r="M408" s="78"/>
      <c r="N408" s="7">
        <f>SUM(F404:F408)</f>
        <v>214</v>
      </c>
      <c r="O408" s="101" t="s">
        <v>337</v>
      </c>
    </row>
    <row r="409" spans="1:17">
      <c r="A409" s="34"/>
      <c r="B409" s="43"/>
      <c r="C409" s="34"/>
      <c r="D409" s="34"/>
      <c r="E409" s="95"/>
      <c r="F409" s="34"/>
      <c r="G409" s="82"/>
      <c r="H409" s="34"/>
      <c r="I409" s="82"/>
      <c r="J409" s="34"/>
      <c r="K409" s="34"/>
      <c r="L409" s="34"/>
      <c r="M409" s="83"/>
      <c r="N409" s="43"/>
      <c r="O409" s="52"/>
    </row>
    <row r="411" spans="1:17">
      <c r="A411" s="172" t="s">
        <v>4</v>
      </c>
      <c r="B411" s="174" t="s">
        <v>5</v>
      </c>
      <c r="C411" s="164" t="s">
        <v>6</v>
      </c>
      <c r="D411" s="165"/>
      <c r="E411" s="166"/>
      <c r="F411" s="176" t="s">
        <v>7</v>
      </c>
      <c r="G411" s="167" t="s">
        <v>8</v>
      </c>
      <c r="H411" s="168"/>
      <c r="I411" s="169"/>
      <c r="J411" s="170" t="s">
        <v>9</v>
      </c>
      <c r="K411" s="171"/>
      <c r="L411" s="178" t="s">
        <v>10</v>
      </c>
      <c r="M411" s="178" t="s">
        <v>11</v>
      </c>
      <c r="N411" s="4" t="s">
        <v>12</v>
      </c>
      <c r="O411" s="180" t="s">
        <v>13</v>
      </c>
    </row>
    <row r="412" spans="1:17">
      <c r="A412" s="173"/>
      <c r="B412" s="175"/>
      <c r="C412" s="67" t="s">
        <v>14</v>
      </c>
      <c r="D412" s="67"/>
      <c r="E412" s="67" t="s">
        <v>15</v>
      </c>
      <c r="F412" s="177"/>
      <c r="G412" s="67" t="s">
        <v>16</v>
      </c>
      <c r="H412" s="67"/>
      <c r="I412" s="77" t="s">
        <v>17</v>
      </c>
      <c r="J412" s="67" t="s">
        <v>18</v>
      </c>
      <c r="K412" s="67" t="s">
        <v>19</v>
      </c>
      <c r="L412" s="179"/>
      <c r="M412" s="179"/>
      <c r="N412" s="8" t="s">
        <v>20</v>
      </c>
      <c r="O412" s="181"/>
    </row>
    <row r="413" spans="1:17">
      <c r="A413" s="46" t="s">
        <v>122</v>
      </c>
      <c r="B413" s="46" t="s">
        <v>123</v>
      </c>
      <c r="C413" s="9" t="s">
        <v>124</v>
      </c>
      <c r="D413" s="9" t="s">
        <v>125</v>
      </c>
      <c r="E413" s="9" t="s">
        <v>23</v>
      </c>
      <c r="F413" s="9">
        <v>28</v>
      </c>
      <c r="G413" s="68">
        <v>6.45</v>
      </c>
      <c r="H413" s="68">
        <v>7.15</v>
      </c>
      <c r="I413" s="68">
        <v>7.45</v>
      </c>
      <c r="J413" s="9"/>
      <c r="K413" s="9"/>
      <c r="L413" s="9"/>
      <c r="M413" s="68"/>
      <c r="N413" s="9"/>
      <c r="O413" s="15"/>
    </row>
    <row r="414" spans="1:17">
      <c r="A414" s="9"/>
      <c r="B414" s="46"/>
      <c r="C414" s="9" t="s">
        <v>23</v>
      </c>
      <c r="D414" s="9"/>
      <c r="E414" s="9" t="s">
        <v>105</v>
      </c>
      <c r="F414" s="9">
        <v>18</v>
      </c>
      <c r="G414" s="68">
        <v>8.0500000000000007</v>
      </c>
      <c r="H414" s="9"/>
      <c r="I414" s="68">
        <v>8.3000000000000007</v>
      </c>
      <c r="J414" s="9"/>
      <c r="K414" s="9"/>
      <c r="L414" s="68"/>
      <c r="M414" s="68"/>
      <c r="N414" s="9"/>
      <c r="O414" s="98" t="s">
        <v>340</v>
      </c>
    </row>
    <row r="415" spans="1:17">
      <c r="A415" s="9"/>
      <c r="B415" s="46"/>
      <c r="C415" s="9" t="s">
        <v>105</v>
      </c>
      <c r="D415" s="9"/>
      <c r="E415" s="9" t="s">
        <v>23</v>
      </c>
      <c r="F415" s="9">
        <v>18</v>
      </c>
      <c r="G415" s="68">
        <v>8.35</v>
      </c>
      <c r="H415" s="9"/>
      <c r="I415" s="68">
        <v>9.1999999999999993</v>
      </c>
      <c r="J415" s="9"/>
      <c r="K415" s="9"/>
      <c r="L415" s="68"/>
      <c r="M415" s="68"/>
      <c r="N415" s="9"/>
      <c r="O415" s="98" t="s">
        <v>341</v>
      </c>
      <c r="P415" s="103"/>
      <c r="Q415" s="103"/>
    </row>
    <row r="416" spans="1:17">
      <c r="A416" s="9"/>
      <c r="B416" s="46"/>
      <c r="C416" s="9" t="s">
        <v>23</v>
      </c>
      <c r="D416" s="9"/>
      <c r="E416" s="9" t="s">
        <v>76</v>
      </c>
      <c r="F416" s="9">
        <v>24</v>
      </c>
      <c r="G416" s="68">
        <v>9.25</v>
      </c>
      <c r="H416" s="68"/>
      <c r="I416" s="68">
        <v>9.4499999999999993</v>
      </c>
      <c r="J416" s="9"/>
      <c r="K416" s="9"/>
      <c r="L416" s="9"/>
      <c r="M416" s="9"/>
      <c r="N416" s="9"/>
      <c r="O416" s="98" t="s">
        <v>342</v>
      </c>
      <c r="P416" s="103"/>
      <c r="Q416" s="103"/>
    </row>
    <row r="417" spans="1:17">
      <c r="A417" s="9"/>
      <c r="B417" s="46"/>
      <c r="C417" s="9" t="s">
        <v>76</v>
      </c>
      <c r="D417" s="9"/>
      <c r="E417" s="9" t="s">
        <v>23</v>
      </c>
      <c r="F417" s="9">
        <v>24</v>
      </c>
      <c r="G417" s="68">
        <v>9.5</v>
      </c>
      <c r="H417" s="9"/>
      <c r="I417" s="68">
        <v>10.1</v>
      </c>
      <c r="J417" s="9"/>
      <c r="K417" s="9"/>
      <c r="L417" s="9"/>
      <c r="M417" s="9"/>
      <c r="N417" s="9"/>
      <c r="O417" s="98"/>
      <c r="P417" s="103"/>
      <c r="Q417" s="103"/>
    </row>
    <row r="418" spans="1:17">
      <c r="A418" s="9"/>
      <c r="B418" s="46"/>
      <c r="C418" s="9" t="s">
        <v>23</v>
      </c>
      <c r="D418" s="9"/>
      <c r="E418" s="9" t="s">
        <v>65</v>
      </c>
      <c r="F418" s="9">
        <v>4</v>
      </c>
      <c r="G418" s="9">
        <v>10.15</v>
      </c>
      <c r="H418" s="9"/>
      <c r="I418" s="68">
        <v>10.3</v>
      </c>
      <c r="J418" s="9"/>
      <c r="K418" s="9"/>
      <c r="L418" s="9"/>
      <c r="M418" s="9"/>
      <c r="N418" s="9"/>
      <c r="O418" s="98"/>
      <c r="P418" s="103"/>
      <c r="Q418" s="103"/>
    </row>
    <row r="419" spans="1:17">
      <c r="A419" s="9"/>
      <c r="B419" s="46"/>
      <c r="C419" s="9" t="s">
        <v>65</v>
      </c>
      <c r="D419" s="9"/>
      <c r="E419" s="9" t="s">
        <v>23</v>
      </c>
      <c r="F419" s="9">
        <v>4</v>
      </c>
      <c r="G419" s="68">
        <v>10.4</v>
      </c>
      <c r="H419" s="9"/>
      <c r="I419" s="68">
        <v>10.55</v>
      </c>
      <c r="J419" s="9"/>
      <c r="K419" s="9"/>
      <c r="L419" s="9"/>
      <c r="M419" s="9"/>
      <c r="N419" s="9"/>
      <c r="O419" s="15"/>
    </row>
    <row r="420" spans="1:17" ht="15.75" customHeight="1">
      <c r="A420" s="9"/>
      <c r="B420" s="46"/>
      <c r="C420" s="9" t="s">
        <v>23</v>
      </c>
      <c r="D420" s="9"/>
      <c r="E420" s="9" t="s">
        <v>125</v>
      </c>
      <c r="F420" s="9">
        <v>21</v>
      </c>
      <c r="G420" s="68">
        <v>12.15</v>
      </c>
      <c r="H420" s="9"/>
      <c r="I420" s="68">
        <v>13</v>
      </c>
      <c r="J420" s="9"/>
      <c r="K420" s="9"/>
      <c r="L420" s="9"/>
      <c r="M420" s="68"/>
      <c r="N420" s="9"/>
      <c r="O420" s="47"/>
    </row>
    <row r="421" spans="1:17">
      <c r="A421" s="9"/>
      <c r="B421" s="46"/>
      <c r="C421" s="9" t="s">
        <v>125</v>
      </c>
      <c r="D421" s="9"/>
      <c r="E421" s="9" t="s">
        <v>23</v>
      </c>
      <c r="F421" s="9">
        <v>21</v>
      </c>
      <c r="G421" s="68">
        <v>13.05</v>
      </c>
      <c r="H421" s="9"/>
      <c r="I421" s="68">
        <v>13.5</v>
      </c>
      <c r="J421" s="9"/>
      <c r="K421" s="9"/>
      <c r="L421" s="9"/>
      <c r="M421" s="9"/>
      <c r="N421" s="9"/>
      <c r="O421" s="15"/>
    </row>
    <row r="422" spans="1:17">
      <c r="A422" s="9"/>
      <c r="B422" s="46"/>
      <c r="C422" s="9" t="s">
        <v>23</v>
      </c>
      <c r="D422" s="9"/>
      <c r="E422" s="9" t="s">
        <v>105</v>
      </c>
      <c r="F422" s="9">
        <v>18</v>
      </c>
      <c r="G422" s="68">
        <v>14.15</v>
      </c>
      <c r="H422" s="9"/>
      <c r="I422" s="68">
        <v>15</v>
      </c>
      <c r="J422" s="9"/>
      <c r="K422" s="9"/>
      <c r="L422" s="9"/>
      <c r="M422" s="9"/>
      <c r="N422" s="9"/>
      <c r="O422" s="98" t="s">
        <v>343</v>
      </c>
    </row>
    <row r="423" spans="1:17">
      <c r="A423" s="9"/>
      <c r="B423" s="46"/>
      <c r="C423" s="9" t="s">
        <v>105</v>
      </c>
      <c r="D423" s="9"/>
      <c r="E423" s="9" t="s">
        <v>23</v>
      </c>
      <c r="F423" s="9">
        <v>18</v>
      </c>
      <c r="G423" s="68">
        <v>15.15</v>
      </c>
      <c r="H423" s="9"/>
      <c r="I423" s="68">
        <v>16</v>
      </c>
      <c r="J423" s="9"/>
      <c r="K423" s="9"/>
      <c r="L423" s="9"/>
      <c r="M423" s="9"/>
      <c r="N423" s="9"/>
      <c r="O423" s="15"/>
    </row>
    <row r="424" spans="1:17">
      <c r="A424" s="9"/>
      <c r="B424" s="46"/>
      <c r="C424" s="9" t="s">
        <v>23</v>
      </c>
      <c r="D424" s="9"/>
      <c r="E424" s="9" t="s">
        <v>65</v>
      </c>
      <c r="F424" s="9">
        <v>4</v>
      </c>
      <c r="G424" s="68">
        <v>16.149999999999999</v>
      </c>
      <c r="H424" s="9"/>
      <c r="I424" s="68">
        <v>16.3</v>
      </c>
      <c r="J424" s="9"/>
      <c r="K424" s="9"/>
      <c r="L424" s="9"/>
      <c r="M424" s="9"/>
      <c r="N424" s="9"/>
      <c r="O424" s="15"/>
    </row>
    <row r="425" spans="1:17">
      <c r="A425" s="9"/>
      <c r="B425" s="46"/>
      <c r="C425" s="9" t="s">
        <v>65</v>
      </c>
      <c r="D425" s="9"/>
      <c r="E425" s="9" t="s">
        <v>23</v>
      </c>
      <c r="F425" s="9">
        <v>4</v>
      </c>
      <c r="G425" s="68">
        <v>16.399999999999999</v>
      </c>
      <c r="H425" s="9"/>
      <c r="I425" s="68">
        <v>16.55</v>
      </c>
      <c r="J425" s="9"/>
      <c r="K425" s="9"/>
      <c r="L425" s="9"/>
      <c r="M425" s="9"/>
      <c r="N425" s="9"/>
      <c r="O425" s="15"/>
    </row>
    <row r="426" spans="1:17">
      <c r="A426" s="9"/>
      <c r="B426" s="46"/>
      <c r="C426" s="9" t="s">
        <v>23</v>
      </c>
      <c r="D426" s="9"/>
      <c r="E426" s="9" t="s">
        <v>65</v>
      </c>
      <c r="F426" s="9">
        <v>4</v>
      </c>
      <c r="G426" s="68">
        <v>17.05</v>
      </c>
      <c r="H426" s="9"/>
      <c r="I426" s="68">
        <v>17.2</v>
      </c>
      <c r="J426" s="9"/>
      <c r="K426" s="9"/>
      <c r="L426" s="9"/>
      <c r="M426" s="9"/>
      <c r="N426" s="9"/>
      <c r="O426" s="15"/>
    </row>
    <row r="427" spans="1:17">
      <c r="A427" s="9"/>
      <c r="B427" s="46"/>
      <c r="C427" s="9" t="s">
        <v>65</v>
      </c>
      <c r="D427" s="9"/>
      <c r="E427" s="9" t="s">
        <v>23</v>
      </c>
      <c r="F427" s="9">
        <v>4</v>
      </c>
      <c r="G427" s="68">
        <v>18.05</v>
      </c>
      <c r="H427" s="9"/>
      <c r="I427" s="68">
        <v>18.2</v>
      </c>
      <c r="J427" s="9"/>
      <c r="K427" s="9"/>
      <c r="L427" s="9"/>
      <c r="M427" s="9"/>
      <c r="N427" s="9"/>
      <c r="O427" s="16" t="s">
        <v>45</v>
      </c>
    </row>
    <row r="428" spans="1:17" ht="15.75" customHeight="1">
      <c r="A428" s="9"/>
      <c r="B428" s="46"/>
      <c r="C428" s="9" t="s">
        <v>23</v>
      </c>
      <c r="D428" s="9"/>
      <c r="E428" s="9" t="s">
        <v>124</v>
      </c>
      <c r="F428" s="9">
        <v>28</v>
      </c>
      <c r="G428" s="68">
        <v>18.25</v>
      </c>
      <c r="H428" s="68"/>
      <c r="I428" s="68">
        <v>19.3</v>
      </c>
      <c r="J428" s="9">
        <v>1</v>
      </c>
      <c r="K428" s="9">
        <v>1</v>
      </c>
      <c r="L428" s="68"/>
      <c r="M428" s="68"/>
      <c r="N428" s="7">
        <f>SUM(F413:F428)</f>
        <v>242</v>
      </c>
      <c r="O428" s="42" t="s">
        <v>127</v>
      </c>
    </row>
    <row r="431" spans="1:17">
      <c r="A431" s="160" t="s">
        <v>330</v>
      </c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</row>
    <row r="432" spans="1:17">
      <c r="A432" s="162" t="s">
        <v>1</v>
      </c>
      <c r="B432" s="162"/>
      <c r="C432" s="162"/>
      <c r="D432" s="162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</row>
    <row r="433" spans="1:15">
      <c r="A433" s="162" t="s">
        <v>2</v>
      </c>
      <c r="B433" s="162"/>
      <c r="C433" s="162"/>
      <c r="D433" s="162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</row>
    <row r="434" spans="1:15">
      <c r="A434" s="34"/>
      <c r="B434" s="65"/>
      <c r="C434" s="99" t="s">
        <v>328</v>
      </c>
      <c r="D434" s="66"/>
      <c r="E434" s="66"/>
      <c r="F434" s="66"/>
      <c r="G434" s="66"/>
      <c r="H434" s="66"/>
      <c r="I434" s="76"/>
      <c r="J434" s="66"/>
      <c r="K434" s="66"/>
      <c r="L434" s="163" t="s">
        <v>3</v>
      </c>
      <c r="M434" s="163"/>
      <c r="N434" s="163"/>
      <c r="O434" s="163"/>
    </row>
    <row r="436" spans="1:15">
      <c r="A436" s="172" t="s">
        <v>4</v>
      </c>
      <c r="B436" s="174" t="s">
        <v>5</v>
      </c>
      <c r="C436" s="164" t="s">
        <v>6</v>
      </c>
      <c r="D436" s="165"/>
      <c r="E436" s="166"/>
      <c r="F436" s="176" t="s">
        <v>7</v>
      </c>
      <c r="G436" s="167" t="s">
        <v>8</v>
      </c>
      <c r="H436" s="168"/>
      <c r="I436" s="169"/>
      <c r="J436" s="170" t="s">
        <v>9</v>
      </c>
      <c r="K436" s="171"/>
      <c r="L436" s="178" t="s">
        <v>10</v>
      </c>
      <c r="M436" s="178" t="s">
        <v>11</v>
      </c>
      <c r="N436" s="4" t="s">
        <v>12</v>
      </c>
      <c r="O436" s="180" t="s">
        <v>13</v>
      </c>
    </row>
    <row r="437" spans="1:15">
      <c r="A437" s="173"/>
      <c r="B437" s="175"/>
      <c r="C437" s="67" t="s">
        <v>14</v>
      </c>
      <c r="D437" s="67"/>
      <c r="E437" s="67" t="s">
        <v>15</v>
      </c>
      <c r="F437" s="177"/>
      <c r="G437" s="67" t="s">
        <v>16</v>
      </c>
      <c r="H437" s="67"/>
      <c r="I437" s="77" t="s">
        <v>17</v>
      </c>
      <c r="J437" s="67" t="s">
        <v>18</v>
      </c>
      <c r="K437" s="67" t="s">
        <v>19</v>
      </c>
      <c r="L437" s="179"/>
      <c r="M437" s="179"/>
      <c r="N437" s="8" t="s">
        <v>20</v>
      </c>
      <c r="O437" s="181"/>
    </row>
    <row r="438" spans="1:15">
      <c r="A438" s="46" t="s">
        <v>128</v>
      </c>
      <c r="B438" s="46" t="s">
        <v>129</v>
      </c>
      <c r="C438" s="9" t="s">
        <v>124</v>
      </c>
      <c r="D438" s="9"/>
      <c r="E438" s="9" t="s">
        <v>23</v>
      </c>
      <c r="F438" s="9">
        <v>28</v>
      </c>
      <c r="G438" s="68">
        <v>7.15</v>
      </c>
      <c r="H438" s="68"/>
      <c r="I438" s="68">
        <v>8.15</v>
      </c>
      <c r="J438" s="9"/>
      <c r="K438" s="9"/>
      <c r="L438" s="9"/>
      <c r="M438" s="9"/>
      <c r="N438" s="9"/>
      <c r="O438" s="15"/>
    </row>
    <row r="439" spans="1:15">
      <c r="A439" s="9"/>
      <c r="B439" s="46"/>
      <c r="C439" s="9" t="s">
        <v>23</v>
      </c>
      <c r="D439" s="9" t="s">
        <v>25</v>
      </c>
      <c r="E439" s="9" t="s">
        <v>26</v>
      </c>
      <c r="F439" s="9">
        <v>37</v>
      </c>
      <c r="G439" s="68">
        <v>8.35</v>
      </c>
      <c r="H439" s="9"/>
      <c r="I439" s="68">
        <v>9.4499999999999993</v>
      </c>
      <c r="J439" s="9"/>
      <c r="K439" s="9"/>
      <c r="L439" s="9"/>
      <c r="M439" s="9"/>
      <c r="N439" s="9"/>
      <c r="O439" s="15"/>
    </row>
    <row r="440" spans="1:15">
      <c r="A440" s="9"/>
      <c r="B440" s="46"/>
      <c r="C440" s="9" t="s">
        <v>26</v>
      </c>
      <c r="D440" s="9" t="s">
        <v>23</v>
      </c>
      <c r="E440" s="90" t="s">
        <v>58</v>
      </c>
      <c r="F440" s="9">
        <v>41</v>
      </c>
      <c r="G440" s="68">
        <v>10.1</v>
      </c>
      <c r="H440" s="9"/>
      <c r="I440" s="68">
        <v>11.3</v>
      </c>
      <c r="J440" s="9"/>
      <c r="K440" s="9"/>
      <c r="L440" s="9"/>
      <c r="M440" s="68"/>
      <c r="N440" s="9"/>
      <c r="O440" s="15"/>
    </row>
    <row r="441" spans="1:15">
      <c r="A441" s="9"/>
      <c r="B441" s="46"/>
      <c r="C441" s="90" t="s">
        <v>58</v>
      </c>
      <c r="D441" s="9"/>
      <c r="E441" s="9" t="s">
        <v>23</v>
      </c>
      <c r="F441" s="9">
        <v>4</v>
      </c>
      <c r="G441" s="68">
        <v>12.05</v>
      </c>
      <c r="H441" s="9"/>
      <c r="I441" s="68">
        <v>12.15</v>
      </c>
      <c r="J441" s="9"/>
      <c r="K441" s="9"/>
      <c r="L441" s="9"/>
      <c r="M441" s="68"/>
      <c r="N441" s="9"/>
      <c r="O441" s="16"/>
    </row>
    <row r="442" spans="1:15">
      <c r="A442" s="17"/>
      <c r="B442" s="69"/>
      <c r="C442" s="9" t="s">
        <v>23</v>
      </c>
      <c r="D442" s="17"/>
      <c r="E442" s="9" t="s">
        <v>65</v>
      </c>
      <c r="F442" s="17">
        <v>4</v>
      </c>
      <c r="G442" s="70">
        <v>12.2</v>
      </c>
      <c r="H442" s="17"/>
      <c r="I442" s="70">
        <v>12.4</v>
      </c>
      <c r="J442" s="17"/>
      <c r="K442" s="17"/>
      <c r="L442" s="17"/>
      <c r="M442" s="78"/>
      <c r="N442" s="17"/>
      <c r="O442" s="20"/>
    </row>
    <row r="443" spans="1:15">
      <c r="A443" s="9"/>
      <c r="B443" s="46"/>
      <c r="C443" s="9" t="s">
        <v>65</v>
      </c>
      <c r="D443" s="9"/>
      <c r="E443" s="9" t="s">
        <v>23</v>
      </c>
      <c r="F443" s="9">
        <v>4</v>
      </c>
      <c r="G443" s="68">
        <v>12.5</v>
      </c>
      <c r="H443" s="9"/>
      <c r="I443" s="68">
        <v>13</v>
      </c>
      <c r="J443" s="9"/>
      <c r="K443" s="9"/>
      <c r="L443" s="9"/>
      <c r="M443" s="79"/>
      <c r="N443" s="9"/>
      <c r="O443" s="20"/>
    </row>
    <row r="444" spans="1:15">
      <c r="A444" s="9"/>
      <c r="B444" s="46"/>
      <c r="C444" s="9" t="s">
        <v>23</v>
      </c>
      <c r="D444" s="17"/>
      <c r="E444" s="9" t="s">
        <v>65</v>
      </c>
      <c r="F444" s="9">
        <v>4</v>
      </c>
      <c r="G444" s="68">
        <v>13.45</v>
      </c>
      <c r="H444" s="9"/>
      <c r="I444" s="68">
        <v>14</v>
      </c>
      <c r="J444" s="9"/>
      <c r="K444" s="9"/>
      <c r="L444" s="9"/>
      <c r="M444" s="79"/>
      <c r="N444" s="9"/>
      <c r="O444" s="20"/>
    </row>
    <row r="445" spans="1:15">
      <c r="A445" s="9"/>
      <c r="B445" s="46"/>
      <c r="C445" s="9" t="s">
        <v>65</v>
      </c>
      <c r="D445" s="17"/>
      <c r="E445" s="9" t="s">
        <v>23</v>
      </c>
      <c r="F445" s="9">
        <v>4</v>
      </c>
      <c r="G445" s="68">
        <v>15</v>
      </c>
      <c r="H445" s="9"/>
      <c r="I445" s="68">
        <v>15.1</v>
      </c>
      <c r="J445" s="9"/>
      <c r="K445" s="9"/>
      <c r="L445" s="9"/>
      <c r="M445" s="79"/>
      <c r="N445" s="9"/>
      <c r="O445" s="20"/>
    </row>
    <row r="446" spans="1:15">
      <c r="A446" s="9"/>
      <c r="B446" s="46"/>
      <c r="C446" s="9" t="s">
        <v>23</v>
      </c>
      <c r="D446" s="17" t="s">
        <v>25</v>
      </c>
      <c r="E446" s="9" t="s">
        <v>26</v>
      </c>
      <c r="F446" s="9">
        <v>37</v>
      </c>
      <c r="G446" s="68">
        <v>15.3</v>
      </c>
      <c r="H446" s="9"/>
      <c r="I446" s="68">
        <v>16.45</v>
      </c>
      <c r="J446" s="9"/>
      <c r="K446" s="9"/>
      <c r="L446" s="9"/>
      <c r="M446" s="79"/>
      <c r="N446" s="9"/>
      <c r="O446" s="20"/>
    </row>
    <row r="447" spans="1:15">
      <c r="A447" s="9"/>
      <c r="B447" s="46"/>
      <c r="C447" s="9" t="s">
        <v>26</v>
      </c>
      <c r="D447" s="17" t="s">
        <v>25</v>
      </c>
      <c r="E447" s="9" t="s">
        <v>23</v>
      </c>
      <c r="F447" s="9">
        <v>37</v>
      </c>
      <c r="G447" s="68">
        <v>17.100000000000001</v>
      </c>
      <c r="H447" s="68"/>
      <c r="I447" s="68">
        <v>18.25</v>
      </c>
      <c r="J447" s="9"/>
      <c r="K447" s="9"/>
      <c r="L447" s="9"/>
      <c r="M447" s="79"/>
      <c r="N447" s="9"/>
      <c r="O447" s="16" t="s">
        <v>45</v>
      </c>
    </row>
    <row r="448" spans="1:15">
      <c r="A448" s="9"/>
      <c r="B448" s="46"/>
      <c r="C448" s="9" t="s">
        <v>23</v>
      </c>
      <c r="D448" s="17"/>
      <c r="E448" s="9" t="s">
        <v>124</v>
      </c>
      <c r="F448" s="9">
        <v>28</v>
      </c>
      <c r="G448" s="68">
        <v>18.350000000000001</v>
      </c>
      <c r="H448" s="68"/>
      <c r="I448" s="68">
        <v>19.25</v>
      </c>
      <c r="J448" s="9">
        <v>1</v>
      </c>
      <c r="K448" s="9">
        <v>1</v>
      </c>
      <c r="L448" s="9"/>
      <c r="M448" s="79"/>
      <c r="N448" s="7">
        <f>SUM(F438:F448)</f>
        <v>228</v>
      </c>
      <c r="O448" s="25" t="s">
        <v>127</v>
      </c>
    </row>
    <row r="451" spans="1:15">
      <c r="A451" s="172" t="s">
        <v>4</v>
      </c>
      <c r="B451" s="174" t="s">
        <v>5</v>
      </c>
      <c r="C451" s="164" t="s">
        <v>6</v>
      </c>
      <c r="D451" s="165"/>
      <c r="E451" s="166"/>
      <c r="F451" s="176" t="s">
        <v>7</v>
      </c>
      <c r="G451" s="167" t="s">
        <v>8</v>
      </c>
      <c r="H451" s="168"/>
      <c r="I451" s="169"/>
      <c r="J451" s="170" t="s">
        <v>9</v>
      </c>
      <c r="K451" s="171"/>
      <c r="L451" s="178" t="s">
        <v>10</v>
      </c>
      <c r="M451" s="178" t="s">
        <v>11</v>
      </c>
      <c r="N451" s="4" t="s">
        <v>12</v>
      </c>
      <c r="O451" s="180" t="s">
        <v>13</v>
      </c>
    </row>
    <row r="452" spans="1:15">
      <c r="A452" s="173"/>
      <c r="B452" s="175"/>
      <c r="C452" s="67" t="s">
        <v>14</v>
      </c>
      <c r="D452" s="67"/>
      <c r="E452" s="67" t="s">
        <v>15</v>
      </c>
      <c r="F452" s="177"/>
      <c r="G452" s="67" t="s">
        <v>16</v>
      </c>
      <c r="H452" s="67"/>
      <c r="I452" s="77" t="s">
        <v>17</v>
      </c>
      <c r="J452" s="67" t="s">
        <v>18</v>
      </c>
      <c r="K452" s="67" t="s">
        <v>19</v>
      </c>
      <c r="L452" s="179"/>
      <c r="M452" s="179"/>
      <c r="N452" s="8" t="s">
        <v>20</v>
      </c>
      <c r="O452" s="181"/>
    </row>
    <row r="453" spans="1:15" ht="15.75" customHeight="1">
      <c r="A453" s="46" t="s">
        <v>130</v>
      </c>
      <c r="B453" s="46" t="s">
        <v>131</v>
      </c>
      <c r="C453" s="9" t="s">
        <v>124</v>
      </c>
      <c r="D453" s="9"/>
      <c r="E453" s="9" t="s">
        <v>23</v>
      </c>
      <c r="F453" s="9">
        <v>28</v>
      </c>
      <c r="G453" s="68">
        <v>6.2</v>
      </c>
      <c r="H453" s="68"/>
      <c r="I453" s="68">
        <v>7.05</v>
      </c>
      <c r="J453" s="9"/>
      <c r="K453" s="9"/>
      <c r="L453" s="9"/>
      <c r="M453" s="9"/>
      <c r="N453" s="9"/>
      <c r="O453" s="15"/>
    </row>
    <row r="454" spans="1:15">
      <c r="A454" s="9"/>
      <c r="B454" s="46"/>
      <c r="C454" s="9" t="s">
        <v>23</v>
      </c>
      <c r="D454" s="9"/>
      <c r="E454" s="9" t="s">
        <v>124</v>
      </c>
      <c r="F454" s="9">
        <v>28</v>
      </c>
      <c r="G454" s="68">
        <v>7.15</v>
      </c>
      <c r="H454" s="9"/>
      <c r="I454" s="68">
        <v>8</v>
      </c>
      <c r="J454" s="9"/>
      <c r="K454" s="9"/>
      <c r="L454" s="9"/>
      <c r="M454" s="9"/>
      <c r="N454" s="9"/>
      <c r="O454" s="15"/>
    </row>
    <row r="455" spans="1:15">
      <c r="A455" s="9"/>
      <c r="B455" s="46"/>
      <c r="C455" s="9" t="s">
        <v>124</v>
      </c>
      <c r="D455" s="9"/>
      <c r="E455" s="9" t="s">
        <v>23</v>
      </c>
      <c r="F455" s="9">
        <v>28</v>
      </c>
      <c r="G455" s="68">
        <v>8.15</v>
      </c>
      <c r="H455" s="9"/>
      <c r="I455" s="68">
        <v>9</v>
      </c>
      <c r="J455" s="9"/>
      <c r="K455" s="9"/>
      <c r="L455" s="9"/>
      <c r="M455" s="68"/>
      <c r="N455" s="9"/>
      <c r="O455" s="15"/>
    </row>
    <row r="456" spans="1:15">
      <c r="A456" s="9"/>
      <c r="B456" s="46"/>
      <c r="C456" s="9" t="s">
        <v>23</v>
      </c>
      <c r="D456" s="9" t="s">
        <v>25</v>
      </c>
      <c r="E456" s="9" t="s">
        <v>26</v>
      </c>
      <c r="F456" s="9">
        <v>37</v>
      </c>
      <c r="G456" s="68">
        <v>9.25</v>
      </c>
      <c r="H456" s="9"/>
      <c r="I456" s="68">
        <v>10.4</v>
      </c>
      <c r="J456" s="9"/>
      <c r="K456" s="9"/>
      <c r="L456" s="9"/>
      <c r="M456" s="68"/>
      <c r="N456" s="9"/>
      <c r="O456" s="16"/>
    </row>
    <row r="457" spans="1:15">
      <c r="A457" s="17"/>
      <c r="B457" s="69"/>
      <c r="C457" s="9" t="s">
        <v>26</v>
      </c>
      <c r="D457" s="9" t="s">
        <v>23</v>
      </c>
      <c r="E457" s="9" t="s">
        <v>124</v>
      </c>
      <c r="F457" s="17">
        <v>65</v>
      </c>
      <c r="G457" s="70">
        <v>10.5</v>
      </c>
      <c r="H457" s="17">
        <v>12.05</v>
      </c>
      <c r="I457" s="70">
        <v>13</v>
      </c>
      <c r="J457" s="17"/>
      <c r="K457" s="17"/>
      <c r="L457" s="17"/>
      <c r="M457" s="78"/>
      <c r="N457" s="17"/>
      <c r="O457" s="20"/>
    </row>
    <row r="458" spans="1:15">
      <c r="A458" s="9"/>
      <c r="B458" s="46"/>
      <c r="C458" s="9" t="s">
        <v>124</v>
      </c>
      <c r="D458" s="9"/>
      <c r="E458" s="9" t="s">
        <v>23</v>
      </c>
      <c r="F458" s="9">
        <v>28</v>
      </c>
      <c r="G458" s="68">
        <v>13.4</v>
      </c>
      <c r="H458" s="9"/>
      <c r="I458" s="68">
        <v>14.3</v>
      </c>
      <c r="J458" s="9"/>
      <c r="K458" s="9"/>
      <c r="L458" s="9"/>
      <c r="M458" s="79"/>
      <c r="N458" s="9"/>
      <c r="O458" s="20"/>
    </row>
    <row r="459" spans="1:15">
      <c r="A459" s="9"/>
      <c r="B459" s="46"/>
      <c r="C459" s="9" t="s">
        <v>23</v>
      </c>
      <c r="D459" s="17"/>
      <c r="E459" s="9" t="s">
        <v>80</v>
      </c>
      <c r="F459" s="9">
        <v>20</v>
      </c>
      <c r="G459" s="68">
        <v>14.45</v>
      </c>
      <c r="H459" s="9"/>
      <c r="I459" s="68">
        <v>15.3</v>
      </c>
      <c r="J459" s="9"/>
      <c r="K459" s="9"/>
      <c r="L459" s="9"/>
      <c r="M459" s="79"/>
      <c r="N459" s="9"/>
      <c r="O459" s="20"/>
    </row>
    <row r="460" spans="1:15">
      <c r="A460" s="9"/>
      <c r="B460" s="46"/>
      <c r="C460" s="9" t="s">
        <v>80</v>
      </c>
      <c r="D460" s="17"/>
      <c r="E460" s="9" t="s">
        <v>23</v>
      </c>
      <c r="F460" s="9">
        <v>20</v>
      </c>
      <c r="G460" s="68">
        <v>16</v>
      </c>
      <c r="H460" s="9"/>
      <c r="I460" s="68">
        <v>16.45</v>
      </c>
      <c r="J460" s="9"/>
      <c r="K460" s="9"/>
      <c r="L460" s="9"/>
      <c r="M460" s="79"/>
      <c r="N460" s="9"/>
      <c r="O460" s="16" t="s">
        <v>45</v>
      </c>
    </row>
    <row r="461" spans="1:15">
      <c r="A461" s="9"/>
      <c r="B461" s="46"/>
      <c r="C461" s="9" t="s">
        <v>23</v>
      </c>
      <c r="D461" s="9"/>
      <c r="E461" s="9" t="s">
        <v>124</v>
      </c>
      <c r="F461" s="9">
        <v>28</v>
      </c>
      <c r="G461" s="68">
        <v>17.45</v>
      </c>
      <c r="H461" s="68"/>
      <c r="I461" s="68">
        <v>18.3</v>
      </c>
      <c r="J461" s="9">
        <v>1</v>
      </c>
      <c r="K461" s="9">
        <v>1</v>
      </c>
      <c r="L461" s="9"/>
      <c r="M461" s="79"/>
      <c r="N461" s="7">
        <f>SUM(F453:F461)</f>
        <v>282</v>
      </c>
      <c r="O461" s="20" t="s">
        <v>127</v>
      </c>
    </row>
    <row r="465" spans="1:15">
      <c r="A465" s="160" t="s">
        <v>330</v>
      </c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</row>
    <row r="466" spans="1:15">
      <c r="A466" s="162" t="s">
        <v>1</v>
      </c>
      <c r="B466" s="162"/>
      <c r="C466" s="162"/>
      <c r="D466" s="162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</row>
    <row r="467" spans="1:15" ht="15.75" customHeight="1">
      <c r="A467" s="162" t="s">
        <v>2</v>
      </c>
      <c r="B467" s="162"/>
      <c r="C467" s="162"/>
      <c r="D467" s="162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</row>
    <row r="468" spans="1:15">
      <c r="A468" s="34"/>
      <c r="B468" s="65"/>
      <c r="C468" s="99" t="s">
        <v>328</v>
      </c>
      <c r="D468" s="66"/>
      <c r="E468" s="66"/>
      <c r="F468" s="66"/>
      <c r="G468" s="66"/>
      <c r="H468" s="66"/>
      <c r="I468" s="76"/>
      <c r="J468" s="66"/>
      <c r="K468" s="66"/>
      <c r="L468" s="163" t="s">
        <v>3</v>
      </c>
      <c r="M468" s="163"/>
      <c r="N468" s="163"/>
      <c r="O468" s="163"/>
    </row>
    <row r="469" spans="1:15">
      <c r="A469" s="1"/>
      <c r="M469" s="2"/>
    </row>
    <row r="470" spans="1:15">
      <c r="A470" s="172" t="s">
        <v>4</v>
      </c>
      <c r="B470" s="174" t="s">
        <v>5</v>
      </c>
      <c r="C470" s="164" t="s">
        <v>6</v>
      </c>
      <c r="D470" s="165"/>
      <c r="E470" s="166"/>
      <c r="F470" s="176" t="s">
        <v>7</v>
      </c>
      <c r="G470" s="167" t="s">
        <v>8</v>
      </c>
      <c r="H470" s="168"/>
      <c r="I470" s="169"/>
      <c r="J470" s="170" t="s">
        <v>9</v>
      </c>
      <c r="K470" s="171"/>
      <c r="L470" s="178" t="s">
        <v>10</v>
      </c>
      <c r="M470" s="178" t="s">
        <v>11</v>
      </c>
      <c r="N470" s="4" t="s">
        <v>12</v>
      </c>
      <c r="O470" s="180" t="s">
        <v>13</v>
      </c>
    </row>
    <row r="471" spans="1:15">
      <c r="A471" s="173"/>
      <c r="B471" s="175"/>
      <c r="C471" s="67" t="s">
        <v>14</v>
      </c>
      <c r="D471" s="67"/>
      <c r="E471" s="67" t="s">
        <v>15</v>
      </c>
      <c r="F471" s="177"/>
      <c r="G471" s="67" t="s">
        <v>16</v>
      </c>
      <c r="H471" s="67"/>
      <c r="I471" s="77" t="s">
        <v>17</v>
      </c>
      <c r="J471" s="67" t="s">
        <v>18</v>
      </c>
      <c r="K471" s="67" t="s">
        <v>19</v>
      </c>
      <c r="L471" s="179"/>
      <c r="M471" s="179"/>
      <c r="N471" s="8" t="s">
        <v>20</v>
      </c>
      <c r="O471" s="181"/>
    </row>
    <row r="472" spans="1:15">
      <c r="A472" s="46" t="s">
        <v>132</v>
      </c>
      <c r="B472" s="46" t="s">
        <v>133</v>
      </c>
      <c r="C472" s="9" t="s">
        <v>25</v>
      </c>
      <c r="D472" s="9"/>
      <c r="E472" s="9" t="s">
        <v>26</v>
      </c>
      <c r="F472" s="9">
        <v>14</v>
      </c>
      <c r="G472" s="68">
        <v>5.3</v>
      </c>
      <c r="H472" s="68"/>
      <c r="I472" s="68">
        <v>5.5</v>
      </c>
      <c r="J472" s="9"/>
      <c r="K472" s="9"/>
      <c r="L472" s="9"/>
      <c r="M472" s="9"/>
      <c r="N472" s="9"/>
      <c r="O472" s="15"/>
    </row>
    <row r="473" spans="1:15">
      <c r="A473" s="9"/>
      <c r="B473" s="46"/>
      <c r="C473" s="9" t="s">
        <v>26</v>
      </c>
      <c r="D473" s="9" t="s">
        <v>23</v>
      </c>
      <c r="E473" s="9" t="s">
        <v>33</v>
      </c>
      <c r="F473" s="9">
        <v>65</v>
      </c>
      <c r="G473" s="68">
        <v>5.5</v>
      </c>
      <c r="H473" s="9"/>
      <c r="I473" s="68">
        <v>7.4</v>
      </c>
      <c r="J473" s="9"/>
      <c r="K473" s="9"/>
      <c r="L473" s="9"/>
      <c r="M473" s="9"/>
      <c r="N473" s="9"/>
      <c r="O473" s="15"/>
    </row>
    <row r="474" spans="1:15">
      <c r="A474" s="9"/>
      <c r="B474" s="46"/>
      <c r="C474" s="9" t="s">
        <v>33</v>
      </c>
      <c r="D474" s="9" t="s">
        <v>23</v>
      </c>
      <c r="E474" s="9" t="s">
        <v>26</v>
      </c>
      <c r="F474" s="9">
        <v>65</v>
      </c>
      <c r="G474" s="68">
        <v>7.4</v>
      </c>
      <c r="H474" s="9"/>
      <c r="I474" s="68">
        <v>9.4</v>
      </c>
      <c r="J474" s="9"/>
      <c r="K474" s="9"/>
      <c r="L474" s="9"/>
      <c r="M474" s="68"/>
      <c r="N474" s="9"/>
      <c r="O474" s="15"/>
    </row>
    <row r="475" spans="1:15">
      <c r="A475" s="9"/>
      <c r="B475" s="46"/>
      <c r="C475" s="9" t="s">
        <v>26</v>
      </c>
      <c r="D475" s="9" t="s">
        <v>23</v>
      </c>
      <c r="E475" s="9" t="s">
        <v>33</v>
      </c>
      <c r="F475" s="9">
        <v>65</v>
      </c>
      <c r="G475" s="68">
        <v>10.1</v>
      </c>
      <c r="H475" s="9"/>
      <c r="I475" s="68">
        <v>12.1</v>
      </c>
      <c r="J475" s="9"/>
      <c r="K475" s="9"/>
      <c r="L475" s="9"/>
      <c r="M475" s="68"/>
      <c r="N475" s="9"/>
      <c r="O475" s="16"/>
    </row>
    <row r="476" spans="1:15">
      <c r="A476" s="17"/>
      <c r="B476" s="69"/>
      <c r="C476" s="9" t="s">
        <v>33</v>
      </c>
      <c r="D476" s="9" t="s">
        <v>23</v>
      </c>
      <c r="E476" s="9" t="s">
        <v>26</v>
      </c>
      <c r="F476" s="17">
        <v>65</v>
      </c>
      <c r="G476" s="70">
        <v>12.55</v>
      </c>
      <c r="H476" s="17"/>
      <c r="I476" s="70">
        <v>14.55</v>
      </c>
      <c r="J476" s="17"/>
      <c r="K476" s="17"/>
      <c r="L476" s="17"/>
      <c r="M476" s="78"/>
      <c r="N476" s="17"/>
      <c r="O476" s="20"/>
    </row>
    <row r="477" spans="1:15">
      <c r="A477" s="9"/>
      <c r="B477" s="46"/>
      <c r="C477" s="9" t="s">
        <v>26</v>
      </c>
      <c r="D477" s="9" t="s">
        <v>23</v>
      </c>
      <c r="E477" s="9" t="s">
        <v>33</v>
      </c>
      <c r="F477" s="9">
        <v>65</v>
      </c>
      <c r="G477" s="68">
        <v>16.100000000000001</v>
      </c>
      <c r="H477" s="9"/>
      <c r="I477" s="68">
        <v>18</v>
      </c>
      <c r="J477" s="9"/>
      <c r="K477" s="9"/>
      <c r="L477" s="9"/>
      <c r="M477" s="79"/>
      <c r="N477" s="9"/>
      <c r="O477" s="20"/>
    </row>
    <row r="478" spans="1:15">
      <c r="A478" s="9"/>
      <c r="B478" s="46"/>
      <c r="C478" s="9" t="s">
        <v>33</v>
      </c>
      <c r="D478" s="17" t="s">
        <v>23</v>
      </c>
      <c r="E478" s="9" t="s">
        <v>26</v>
      </c>
      <c r="F478" s="9">
        <v>65</v>
      </c>
      <c r="G478" s="68">
        <v>18</v>
      </c>
      <c r="H478" s="9"/>
      <c r="I478" s="68">
        <v>20</v>
      </c>
      <c r="J478" s="9"/>
      <c r="K478" s="9"/>
      <c r="L478" s="9"/>
      <c r="M478" s="79"/>
      <c r="N478" s="9"/>
      <c r="O478" s="16" t="s">
        <v>45</v>
      </c>
    </row>
    <row r="479" spans="1:15">
      <c r="A479" s="9"/>
      <c r="B479" s="46"/>
      <c r="C479" s="9" t="s">
        <v>26</v>
      </c>
      <c r="D479" s="17" t="s">
        <v>23</v>
      </c>
      <c r="E479" s="9" t="s">
        <v>25</v>
      </c>
      <c r="F479" s="9">
        <v>14</v>
      </c>
      <c r="G479" s="68">
        <v>20.350000000000001</v>
      </c>
      <c r="H479" s="9"/>
      <c r="I479" s="68">
        <v>21</v>
      </c>
      <c r="J479" s="9">
        <v>1</v>
      </c>
      <c r="K479" s="9">
        <v>1</v>
      </c>
      <c r="L479" s="9"/>
      <c r="M479" s="79"/>
      <c r="N479" s="7">
        <f>SUM(F472:F479)</f>
        <v>418</v>
      </c>
      <c r="O479" s="20" t="s">
        <v>134</v>
      </c>
    </row>
    <row r="482" spans="1:15">
      <c r="A482" s="172" t="s">
        <v>4</v>
      </c>
      <c r="B482" s="174" t="s">
        <v>5</v>
      </c>
      <c r="C482" s="164" t="s">
        <v>6</v>
      </c>
      <c r="D482" s="165"/>
      <c r="E482" s="166"/>
      <c r="F482" s="176" t="s">
        <v>7</v>
      </c>
      <c r="G482" s="167" t="s">
        <v>8</v>
      </c>
      <c r="H482" s="168"/>
      <c r="I482" s="169"/>
      <c r="J482" s="170" t="s">
        <v>9</v>
      </c>
      <c r="K482" s="171"/>
      <c r="L482" s="178" t="s">
        <v>10</v>
      </c>
      <c r="M482" s="178" t="s">
        <v>11</v>
      </c>
      <c r="N482" s="4" t="s">
        <v>12</v>
      </c>
      <c r="O482" s="180" t="s">
        <v>13</v>
      </c>
    </row>
    <row r="483" spans="1:15">
      <c r="A483" s="173"/>
      <c r="B483" s="175"/>
      <c r="C483" s="67" t="s">
        <v>14</v>
      </c>
      <c r="D483" s="67"/>
      <c r="E483" s="67" t="s">
        <v>15</v>
      </c>
      <c r="F483" s="177"/>
      <c r="G483" s="67" t="s">
        <v>16</v>
      </c>
      <c r="H483" s="67"/>
      <c r="I483" s="77" t="s">
        <v>17</v>
      </c>
      <c r="J483" s="67" t="s">
        <v>18</v>
      </c>
      <c r="K483" s="67" t="s">
        <v>19</v>
      </c>
      <c r="L483" s="179"/>
      <c r="M483" s="179"/>
      <c r="N483" s="8" t="s">
        <v>20</v>
      </c>
      <c r="O483" s="181"/>
    </row>
    <row r="484" spans="1:15">
      <c r="A484" s="46" t="s">
        <v>135</v>
      </c>
      <c r="B484" s="46" t="s">
        <v>136</v>
      </c>
      <c r="C484" s="9" t="s">
        <v>25</v>
      </c>
      <c r="D484" s="9"/>
      <c r="E484" s="9" t="s">
        <v>26</v>
      </c>
      <c r="F484" s="9">
        <v>14</v>
      </c>
      <c r="G484" s="68">
        <v>6</v>
      </c>
      <c r="H484" s="68"/>
      <c r="I484" s="68">
        <v>6.25</v>
      </c>
      <c r="J484" s="9"/>
      <c r="K484" s="9"/>
      <c r="L484" s="9"/>
      <c r="M484" s="9"/>
      <c r="N484" s="9"/>
      <c r="O484" s="15"/>
    </row>
    <row r="485" spans="1:15">
      <c r="A485" s="9"/>
      <c r="B485" s="46"/>
      <c r="C485" s="9" t="s">
        <v>26</v>
      </c>
      <c r="D485" s="9" t="s">
        <v>23</v>
      </c>
      <c r="E485" s="9" t="s">
        <v>33</v>
      </c>
      <c r="F485" s="9">
        <v>65</v>
      </c>
      <c r="G485" s="68">
        <v>6.3</v>
      </c>
      <c r="H485" s="9"/>
      <c r="I485" s="68">
        <v>8.3000000000000007</v>
      </c>
      <c r="J485" s="9"/>
      <c r="K485" s="9"/>
      <c r="L485" s="9"/>
      <c r="M485" s="9"/>
      <c r="N485" s="9"/>
      <c r="O485" s="15"/>
    </row>
    <row r="486" spans="1:15">
      <c r="A486" s="9"/>
      <c r="B486" s="46"/>
      <c r="C486" s="9" t="s">
        <v>33</v>
      </c>
      <c r="D486" s="9" t="s">
        <v>23</v>
      </c>
      <c r="E486" s="9" t="s">
        <v>26</v>
      </c>
      <c r="F486" s="9">
        <v>65</v>
      </c>
      <c r="G486" s="68">
        <v>9.15</v>
      </c>
      <c r="H486" s="9"/>
      <c r="I486" s="68">
        <v>11.15</v>
      </c>
      <c r="J486" s="9"/>
      <c r="K486" s="9"/>
      <c r="L486" s="9"/>
      <c r="M486" s="68"/>
      <c r="N486" s="9"/>
      <c r="O486" s="15"/>
    </row>
    <row r="487" spans="1:15" ht="15.75" customHeight="1">
      <c r="A487" s="9"/>
      <c r="B487" s="46"/>
      <c r="C487" s="9" t="s">
        <v>26</v>
      </c>
      <c r="D487" s="9" t="s">
        <v>23</v>
      </c>
      <c r="E487" s="9" t="s">
        <v>33</v>
      </c>
      <c r="F487" s="9">
        <v>65</v>
      </c>
      <c r="G487" s="68">
        <v>11.4</v>
      </c>
      <c r="H487" s="9"/>
      <c r="I487" s="68">
        <v>13.4</v>
      </c>
      <c r="J487" s="9"/>
      <c r="K487" s="9"/>
      <c r="L487" s="9"/>
      <c r="M487" s="68"/>
      <c r="N487" s="9"/>
      <c r="O487" s="16"/>
    </row>
    <row r="488" spans="1:15">
      <c r="A488" s="17"/>
      <c r="B488" s="69"/>
      <c r="C488" s="9" t="s">
        <v>33</v>
      </c>
      <c r="D488" s="9" t="s">
        <v>23</v>
      </c>
      <c r="E488" s="9" t="s">
        <v>26</v>
      </c>
      <c r="F488" s="17">
        <v>65</v>
      </c>
      <c r="G488" s="70">
        <v>16.45</v>
      </c>
      <c r="H488" s="17"/>
      <c r="I488" s="70">
        <v>18.45</v>
      </c>
      <c r="J488" s="17"/>
      <c r="K488" s="17"/>
      <c r="L488" s="17"/>
      <c r="M488" s="78"/>
      <c r="N488" s="17"/>
      <c r="O488" s="16" t="s">
        <v>45</v>
      </c>
    </row>
    <row r="489" spans="1:15">
      <c r="A489" s="9"/>
      <c r="B489" s="46"/>
      <c r="C489" s="9" t="s">
        <v>26</v>
      </c>
      <c r="D489" s="9"/>
      <c r="E489" s="9" t="s">
        <v>25</v>
      </c>
      <c r="F489" s="9">
        <v>14</v>
      </c>
      <c r="G489" s="68">
        <v>19.399999999999999</v>
      </c>
      <c r="H489" s="9"/>
      <c r="I489" s="68">
        <v>20.05</v>
      </c>
      <c r="J489" s="9">
        <v>1</v>
      </c>
      <c r="K489" s="9">
        <v>1</v>
      </c>
      <c r="L489" s="9"/>
      <c r="M489" s="79"/>
      <c r="N489" s="7">
        <f>SUM(F484:F489)</f>
        <v>288</v>
      </c>
      <c r="O489" s="20" t="s">
        <v>134</v>
      </c>
    </row>
    <row r="497" spans="1:15">
      <c r="A497" s="160" t="s">
        <v>330</v>
      </c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</row>
    <row r="498" spans="1:15" ht="15.75" customHeight="1">
      <c r="A498" s="162" t="s">
        <v>1</v>
      </c>
      <c r="B498" s="162"/>
      <c r="C498" s="162"/>
      <c r="D498" s="162"/>
      <c r="E498" s="162"/>
      <c r="F498" s="162"/>
      <c r="G498" s="162"/>
      <c r="H498" s="162"/>
      <c r="I498" s="162"/>
      <c r="J498" s="162"/>
      <c r="K498" s="162"/>
      <c r="L498" s="162"/>
      <c r="M498" s="162"/>
      <c r="N498" s="162"/>
      <c r="O498" s="162"/>
    </row>
    <row r="499" spans="1:15">
      <c r="A499" s="162" t="s">
        <v>2</v>
      </c>
      <c r="B499" s="162"/>
      <c r="C499" s="162"/>
      <c r="D499" s="162"/>
      <c r="E499" s="162"/>
      <c r="F499" s="162"/>
      <c r="G499" s="162"/>
      <c r="H499" s="162"/>
      <c r="I499" s="162"/>
      <c r="J499" s="162"/>
      <c r="K499" s="162"/>
      <c r="L499" s="162"/>
      <c r="M499" s="162"/>
      <c r="N499" s="162"/>
      <c r="O499" s="162"/>
    </row>
    <row r="500" spans="1:15">
      <c r="A500" s="34"/>
      <c r="B500" s="65"/>
      <c r="C500" s="99" t="s">
        <v>328</v>
      </c>
      <c r="D500" s="66"/>
      <c r="E500" s="66"/>
      <c r="F500" s="66"/>
      <c r="G500" s="66"/>
      <c r="H500" s="66"/>
      <c r="I500" s="76"/>
      <c r="J500" s="66"/>
      <c r="K500" s="66"/>
      <c r="L500" s="163" t="s">
        <v>3</v>
      </c>
      <c r="M500" s="163"/>
      <c r="N500" s="163"/>
      <c r="O500" s="163"/>
    </row>
    <row r="501" spans="1:15">
      <c r="A501" s="1"/>
      <c r="M501" s="2"/>
    </row>
    <row r="502" spans="1:15">
      <c r="A502" s="172" t="s">
        <v>4</v>
      </c>
      <c r="B502" s="174" t="s">
        <v>5</v>
      </c>
      <c r="C502" s="164" t="s">
        <v>6</v>
      </c>
      <c r="D502" s="165"/>
      <c r="E502" s="166"/>
      <c r="F502" s="176" t="s">
        <v>7</v>
      </c>
      <c r="G502" s="167" t="s">
        <v>8</v>
      </c>
      <c r="H502" s="168"/>
      <c r="I502" s="169"/>
      <c r="J502" s="170" t="s">
        <v>9</v>
      </c>
      <c r="K502" s="171"/>
      <c r="L502" s="178" t="s">
        <v>10</v>
      </c>
      <c r="M502" s="178" t="s">
        <v>11</v>
      </c>
      <c r="N502" s="4" t="s">
        <v>12</v>
      </c>
      <c r="O502" s="180" t="s">
        <v>13</v>
      </c>
    </row>
    <row r="503" spans="1:15">
      <c r="A503" s="173"/>
      <c r="B503" s="175"/>
      <c r="C503" s="67" t="s">
        <v>14</v>
      </c>
      <c r="D503" s="67"/>
      <c r="E503" s="67" t="s">
        <v>15</v>
      </c>
      <c r="F503" s="177"/>
      <c r="G503" s="67" t="s">
        <v>16</v>
      </c>
      <c r="H503" s="67"/>
      <c r="I503" s="77" t="s">
        <v>17</v>
      </c>
      <c r="J503" s="67" t="s">
        <v>18</v>
      </c>
      <c r="K503" s="67" t="s">
        <v>19</v>
      </c>
      <c r="L503" s="179"/>
      <c r="M503" s="179"/>
      <c r="N503" s="8" t="s">
        <v>20</v>
      </c>
      <c r="O503" s="181"/>
    </row>
    <row r="504" spans="1:15">
      <c r="A504" s="46" t="s">
        <v>137</v>
      </c>
      <c r="B504" s="46" t="s">
        <v>138</v>
      </c>
      <c r="C504" s="90" t="s">
        <v>344</v>
      </c>
      <c r="D504" s="9"/>
      <c r="E504" s="9" t="s">
        <v>23</v>
      </c>
      <c r="F504" s="9">
        <v>20</v>
      </c>
      <c r="G504" s="68">
        <v>6.5</v>
      </c>
      <c r="H504" s="9"/>
      <c r="I504" s="68">
        <v>7.35</v>
      </c>
      <c r="J504" s="9"/>
      <c r="K504" s="9"/>
      <c r="L504" s="9"/>
      <c r="M504" s="9"/>
      <c r="N504" s="16"/>
      <c r="O504" s="42"/>
    </row>
    <row r="505" spans="1:15">
      <c r="A505" s="9"/>
      <c r="B505" s="74"/>
      <c r="C505" s="9" t="s">
        <v>23</v>
      </c>
      <c r="D505" s="9"/>
      <c r="E505" s="9" t="s">
        <v>140</v>
      </c>
      <c r="F505" s="9">
        <v>15</v>
      </c>
      <c r="G505" s="68">
        <v>8.0500000000000007</v>
      </c>
      <c r="H505" s="9"/>
      <c r="I505" s="68">
        <v>8.35</v>
      </c>
      <c r="J505" s="9"/>
      <c r="K505" s="9"/>
      <c r="L505" s="9"/>
      <c r="M505" s="9"/>
      <c r="N505" s="16"/>
      <c r="O505" s="15"/>
    </row>
    <row r="506" spans="1:15">
      <c r="A506" s="9"/>
      <c r="B506" s="74"/>
      <c r="C506" s="9" t="s">
        <v>140</v>
      </c>
      <c r="D506" s="9"/>
      <c r="E506" s="9" t="s">
        <v>23</v>
      </c>
      <c r="F506" s="9">
        <v>15</v>
      </c>
      <c r="G506" s="68">
        <v>8.4499999999999993</v>
      </c>
      <c r="H506" s="9"/>
      <c r="I506" s="68">
        <v>9.15</v>
      </c>
      <c r="J506" s="9"/>
      <c r="K506" s="9"/>
      <c r="L506" s="9"/>
      <c r="M506" s="9"/>
      <c r="N506" s="16"/>
      <c r="O506" s="16"/>
    </row>
    <row r="507" spans="1:15">
      <c r="A507" s="9"/>
      <c r="B507" s="74"/>
      <c r="C507" s="9" t="s">
        <v>23</v>
      </c>
      <c r="D507" s="9"/>
      <c r="E507" s="90" t="s">
        <v>344</v>
      </c>
      <c r="F507" s="9">
        <v>20</v>
      </c>
      <c r="G507" s="68">
        <v>11</v>
      </c>
      <c r="H507" s="9"/>
      <c r="I507" s="68">
        <v>11.45</v>
      </c>
      <c r="J507" s="9"/>
      <c r="K507" s="9"/>
      <c r="L507" s="9"/>
      <c r="M507" s="9"/>
      <c r="N507" s="16"/>
      <c r="O507" s="15"/>
    </row>
    <row r="508" spans="1:15">
      <c r="A508" s="9"/>
      <c r="B508" s="74"/>
      <c r="C508" s="90" t="s">
        <v>344</v>
      </c>
      <c r="D508" s="9" t="s">
        <v>23</v>
      </c>
      <c r="E508" s="9" t="s">
        <v>124</v>
      </c>
      <c r="F508" s="9">
        <v>37</v>
      </c>
      <c r="G508" s="68">
        <v>11.45</v>
      </c>
      <c r="H508" s="9"/>
      <c r="I508" s="68">
        <v>13</v>
      </c>
      <c r="J508" s="9"/>
      <c r="K508" s="9"/>
      <c r="L508" s="9"/>
      <c r="M508" s="9"/>
      <c r="N508" s="16"/>
      <c r="O508" s="15"/>
    </row>
    <row r="509" spans="1:15">
      <c r="A509" s="9"/>
      <c r="B509" s="74"/>
      <c r="C509" s="9" t="s">
        <v>124</v>
      </c>
      <c r="D509" s="9"/>
      <c r="E509" s="9" t="s">
        <v>23</v>
      </c>
      <c r="F509" s="9">
        <v>17</v>
      </c>
      <c r="G509" s="68">
        <v>13.45</v>
      </c>
      <c r="H509" s="9"/>
      <c r="I509" s="68">
        <v>14.3</v>
      </c>
      <c r="J509" s="9"/>
      <c r="K509" s="9"/>
      <c r="L509" s="68"/>
      <c r="M509" s="68"/>
      <c r="N509" s="16"/>
      <c r="O509" s="15"/>
    </row>
    <row r="510" spans="1:15">
      <c r="A510" s="9"/>
      <c r="B510" s="46"/>
      <c r="C510" s="9" t="s">
        <v>23</v>
      </c>
      <c r="D510" s="9"/>
      <c r="E510" s="9" t="s">
        <v>140</v>
      </c>
      <c r="F510" s="9">
        <v>15</v>
      </c>
      <c r="G510" s="68">
        <v>15.35</v>
      </c>
      <c r="H510" s="9"/>
      <c r="I510" s="68">
        <v>16.05</v>
      </c>
      <c r="J510" s="9"/>
      <c r="K510" s="9"/>
      <c r="L510" s="9"/>
      <c r="M510" s="9"/>
      <c r="N510" s="16"/>
      <c r="O510" s="15"/>
    </row>
    <row r="511" spans="1:15">
      <c r="A511" s="48"/>
      <c r="B511" s="85"/>
      <c r="C511" s="9" t="s">
        <v>140</v>
      </c>
      <c r="D511" s="48"/>
      <c r="E511" s="9" t="s">
        <v>23</v>
      </c>
      <c r="F511" s="48">
        <v>15</v>
      </c>
      <c r="G511" s="86">
        <v>16.399999999999999</v>
      </c>
      <c r="H511" s="48"/>
      <c r="I511" s="86">
        <v>17.2</v>
      </c>
      <c r="J511" s="48"/>
      <c r="K511" s="48"/>
      <c r="L511" s="48"/>
      <c r="M511" s="48"/>
      <c r="N511" s="16"/>
      <c r="O511" s="16" t="s">
        <v>45</v>
      </c>
    </row>
    <row r="512" spans="1:15">
      <c r="A512" s="9"/>
      <c r="B512" s="74"/>
      <c r="C512" s="9" t="s">
        <v>23</v>
      </c>
      <c r="D512" s="9"/>
      <c r="E512" s="90" t="s">
        <v>344</v>
      </c>
      <c r="F512" s="9">
        <v>20</v>
      </c>
      <c r="G512" s="68">
        <v>18.350000000000001</v>
      </c>
      <c r="H512" s="9"/>
      <c r="I512" s="68">
        <v>19.2</v>
      </c>
      <c r="J512" s="9">
        <v>1</v>
      </c>
      <c r="K512" s="9">
        <v>1</v>
      </c>
      <c r="L512" s="68">
        <v>12.55</v>
      </c>
      <c r="M512" s="68">
        <v>5.3</v>
      </c>
      <c r="N512" s="7">
        <f>SUM(F504:F512)</f>
        <v>174</v>
      </c>
      <c r="O512" s="98" t="s">
        <v>345</v>
      </c>
    </row>
    <row r="515" spans="1:15">
      <c r="A515" s="172" t="s">
        <v>4</v>
      </c>
      <c r="B515" s="174" t="s">
        <v>5</v>
      </c>
      <c r="C515" s="164" t="s">
        <v>6</v>
      </c>
      <c r="D515" s="165"/>
      <c r="E515" s="166"/>
      <c r="F515" s="176" t="s">
        <v>7</v>
      </c>
      <c r="G515" s="167" t="s">
        <v>8</v>
      </c>
      <c r="H515" s="168"/>
      <c r="I515" s="169"/>
      <c r="J515" s="170" t="s">
        <v>9</v>
      </c>
      <c r="K515" s="171"/>
      <c r="L515" s="178" t="s">
        <v>10</v>
      </c>
      <c r="M515" s="178" t="s">
        <v>11</v>
      </c>
      <c r="N515" s="4" t="s">
        <v>12</v>
      </c>
      <c r="O515" s="180" t="s">
        <v>13</v>
      </c>
    </row>
    <row r="516" spans="1:15">
      <c r="A516" s="173"/>
      <c r="B516" s="175"/>
      <c r="C516" s="67" t="s">
        <v>14</v>
      </c>
      <c r="D516" s="67"/>
      <c r="E516" s="67" t="s">
        <v>15</v>
      </c>
      <c r="F516" s="177"/>
      <c r="G516" s="67" t="s">
        <v>16</v>
      </c>
      <c r="H516" s="67"/>
      <c r="I516" s="77" t="s">
        <v>17</v>
      </c>
      <c r="J516" s="67" t="s">
        <v>18</v>
      </c>
      <c r="K516" s="67" t="s">
        <v>19</v>
      </c>
      <c r="L516" s="179"/>
      <c r="M516" s="179"/>
      <c r="N516" s="8" t="s">
        <v>20</v>
      </c>
      <c r="O516" s="181"/>
    </row>
    <row r="517" spans="1:15">
      <c r="A517" s="46" t="s">
        <v>141</v>
      </c>
      <c r="B517" s="46" t="s">
        <v>142</v>
      </c>
      <c r="C517" s="17" t="s">
        <v>143</v>
      </c>
      <c r="D517" s="17"/>
      <c r="E517" s="104" t="s">
        <v>344</v>
      </c>
      <c r="F517" s="9">
        <v>6</v>
      </c>
      <c r="G517" s="68">
        <v>7.3</v>
      </c>
      <c r="H517" s="9"/>
      <c r="I517" s="68">
        <v>8</v>
      </c>
      <c r="J517" s="9"/>
      <c r="K517" s="9"/>
      <c r="L517" s="9"/>
      <c r="M517" s="9"/>
      <c r="N517" s="17"/>
      <c r="O517" s="23"/>
    </row>
    <row r="518" spans="1:15">
      <c r="A518" s="9"/>
      <c r="B518" s="46"/>
      <c r="C518" s="90" t="s">
        <v>344</v>
      </c>
      <c r="D518" s="9"/>
      <c r="E518" s="9" t="s">
        <v>23</v>
      </c>
      <c r="F518" s="9">
        <v>20</v>
      </c>
      <c r="G518" s="68">
        <v>8.1</v>
      </c>
      <c r="H518" s="9"/>
      <c r="I518" s="68">
        <v>8.5500000000000007</v>
      </c>
      <c r="J518" s="9"/>
      <c r="K518" s="9"/>
      <c r="L518" s="9"/>
      <c r="M518" s="9"/>
      <c r="N518" s="9"/>
      <c r="O518" s="15"/>
    </row>
    <row r="519" spans="1:15" ht="15.75" customHeight="1">
      <c r="A519" s="9"/>
      <c r="B519" s="46"/>
      <c r="C519" s="9" t="s">
        <v>23</v>
      </c>
      <c r="D519" s="9"/>
      <c r="E519" s="9" t="s">
        <v>144</v>
      </c>
      <c r="F519" s="9">
        <v>20</v>
      </c>
      <c r="G519" s="68">
        <v>9.15</v>
      </c>
      <c r="H519" s="9"/>
      <c r="I519" s="68">
        <v>10</v>
      </c>
      <c r="J519" s="9"/>
      <c r="K519" s="9"/>
      <c r="L519" s="9"/>
      <c r="M519" s="9"/>
      <c r="N519" s="9"/>
      <c r="O519" s="16"/>
    </row>
    <row r="520" spans="1:15">
      <c r="A520" s="9"/>
      <c r="B520" s="46"/>
      <c r="C520" s="9" t="s">
        <v>144</v>
      </c>
      <c r="D520" s="9"/>
      <c r="E520" s="9" t="s">
        <v>23</v>
      </c>
      <c r="F520" s="9">
        <v>20</v>
      </c>
      <c r="G520" s="68">
        <v>10.5</v>
      </c>
      <c r="H520" s="9"/>
      <c r="I520" s="68">
        <v>11.35</v>
      </c>
      <c r="J520" s="9"/>
      <c r="K520" s="9"/>
      <c r="L520" s="68"/>
      <c r="M520" s="68"/>
      <c r="N520" s="9"/>
      <c r="O520" s="15"/>
    </row>
    <row r="521" spans="1:15">
      <c r="A521" s="9"/>
      <c r="B521" s="46"/>
      <c r="C521" s="9" t="s">
        <v>23</v>
      </c>
      <c r="D521" s="9"/>
      <c r="E521" s="9" t="s">
        <v>124</v>
      </c>
      <c r="F521" s="9">
        <v>25</v>
      </c>
      <c r="G521" s="68">
        <v>13</v>
      </c>
      <c r="H521" s="9"/>
      <c r="I521" s="68">
        <v>14.3</v>
      </c>
      <c r="J521" s="9"/>
      <c r="K521" s="9"/>
      <c r="L521" s="9"/>
      <c r="M521" s="9"/>
      <c r="N521" s="9"/>
      <c r="O521" s="15"/>
    </row>
    <row r="522" spans="1:15">
      <c r="A522" s="9"/>
      <c r="B522" s="46"/>
      <c r="C522" s="9" t="s">
        <v>124</v>
      </c>
      <c r="D522" s="9"/>
      <c r="E522" s="9" t="s">
        <v>23</v>
      </c>
      <c r="F522" s="9">
        <v>28</v>
      </c>
      <c r="G522" s="68">
        <v>14.3</v>
      </c>
      <c r="H522" s="9"/>
      <c r="I522" s="68">
        <v>15.2</v>
      </c>
      <c r="J522" s="9"/>
      <c r="K522" s="9"/>
      <c r="L522" s="9"/>
      <c r="M522" s="9"/>
      <c r="N522" s="9"/>
      <c r="O522" s="15"/>
    </row>
    <row r="523" spans="1:15">
      <c r="A523" s="9"/>
      <c r="B523" s="46"/>
      <c r="C523" s="9" t="s">
        <v>23</v>
      </c>
      <c r="D523" s="9"/>
      <c r="E523" s="9" t="s">
        <v>124</v>
      </c>
      <c r="F523" s="9">
        <v>28</v>
      </c>
      <c r="G523" s="68">
        <v>15.3</v>
      </c>
      <c r="H523" s="9"/>
      <c r="I523" s="68">
        <v>16.2</v>
      </c>
      <c r="J523" s="9"/>
      <c r="K523" s="9"/>
      <c r="L523" s="9"/>
      <c r="M523" s="9"/>
      <c r="N523" s="9"/>
      <c r="O523" s="15"/>
    </row>
    <row r="524" spans="1:15">
      <c r="A524" s="9"/>
      <c r="B524" s="46"/>
      <c r="C524" s="9" t="s">
        <v>124</v>
      </c>
      <c r="D524" s="9"/>
      <c r="E524" s="9" t="s">
        <v>23</v>
      </c>
      <c r="F524" s="9">
        <v>28</v>
      </c>
      <c r="G524" s="68">
        <v>16.149999999999999</v>
      </c>
      <c r="H524" s="9"/>
      <c r="I524" s="68">
        <v>17.05</v>
      </c>
      <c r="J524" s="9"/>
      <c r="K524" s="9"/>
      <c r="L524" s="68"/>
      <c r="M524" s="68"/>
      <c r="N524" s="9"/>
      <c r="O524" s="16" t="s">
        <v>45</v>
      </c>
    </row>
    <row r="525" spans="1:15">
      <c r="A525" s="9"/>
      <c r="B525" s="46"/>
      <c r="C525" s="9" t="s">
        <v>23</v>
      </c>
      <c r="D525" s="9"/>
      <c r="E525" s="9" t="s">
        <v>143</v>
      </c>
      <c r="F525" s="9">
        <v>13</v>
      </c>
      <c r="G525" s="68">
        <v>18</v>
      </c>
      <c r="H525" s="9"/>
      <c r="I525" s="68">
        <v>18.3</v>
      </c>
      <c r="J525" s="9">
        <v>1</v>
      </c>
      <c r="K525" s="9">
        <v>1</v>
      </c>
      <c r="L525" s="68">
        <v>13</v>
      </c>
      <c r="M525" s="16"/>
      <c r="N525" s="7">
        <f>SUM(F517:F525)</f>
        <v>188</v>
      </c>
      <c r="O525" s="42" t="s">
        <v>145</v>
      </c>
    </row>
    <row r="526" spans="1:15">
      <c r="A526" s="34"/>
      <c r="B526" s="43"/>
      <c r="C526" s="34"/>
      <c r="D526" s="34"/>
      <c r="E526" s="34"/>
      <c r="F526" s="34"/>
      <c r="G526" s="84"/>
      <c r="H526" s="34"/>
      <c r="I526" s="84"/>
      <c r="J526" s="34"/>
      <c r="K526" s="34"/>
      <c r="L526" s="34"/>
      <c r="M526" s="34"/>
      <c r="N526" s="34"/>
      <c r="O526" s="50"/>
    </row>
    <row r="527" spans="1:15">
      <c r="A527" s="34"/>
      <c r="B527" s="43"/>
      <c r="C527" s="34"/>
      <c r="D527" s="34"/>
      <c r="E527" s="34"/>
      <c r="F527" s="34"/>
      <c r="G527" s="84"/>
      <c r="H527" s="34"/>
      <c r="I527" s="84"/>
      <c r="J527" s="34"/>
      <c r="K527" s="34"/>
      <c r="L527" s="34"/>
      <c r="M527" s="34"/>
      <c r="N527" s="34"/>
      <c r="O527" s="50"/>
    </row>
    <row r="528" spans="1:15">
      <c r="A528" s="34"/>
      <c r="B528" s="43"/>
      <c r="C528" s="34"/>
      <c r="D528" s="34"/>
      <c r="E528" s="34"/>
      <c r="F528" s="34"/>
      <c r="G528" s="84"/>
      <c r="H528" s="34"/>
      <c r="I528" s="84"/>
      <c r="J528" s="34"/>
      <c r="K528" s="34"/>
      <c r="L528" s="34"/>
      <c r="M528" s="34"/>
      <c r="N528" s="34"/>
      <c r="O528" s="50"/>
    </row>
    <row r="529" spans="1:15">
      <c r="A529" s="34"/>
      <c r="B529" s="43"/>
      <c r="C529" s="34"/>
      <c r="D529" s="34"/>
      <c r="E529" s="34"/>
      <c r="F529" s="34"/>
      <c r="G529" s="84"/>
      <c r="H529" s="34"/>
      <c r="I529" s="84"/>
      <c r="J529" s="34"/>
      <c r="K529" s="34"/>
      <c r="L529" s="34"/>
      <c r="M529" s="34"/>
      <c r="N529" s="34"/>
      <c r="O529" s="50"/>
    </row>
    <row r="530" spans="1:15" ht="15.75" customHeight="1">
      <c r="A530" s="160" t="s">
        <v>330</v>
      </c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</row>
    <row r="531" spans="1:15">
      <c r="A531" s="162" t="s">
        <v>1</v>
      </c>
      <c r="B531" s="162"/>
      <c r="C531" s="162"/>
      <c r="D531" s="162"/>
      <c r="E531" s="162"/>
      <c r="F531" s="162"/>
      <c r="G531" s="162"/>
      <c r="H531" s="162"/>
      <c r="I531" s="162"/>
      <c r="J531" s="162"/>
      <c r="K531" s="162"/>
      <c r="L531" s="162"/>
      <c r="M531" s="162"/>
      <c r="N531" s="162"/>
      <c r="O531" s="162"/>
    </row>
    <row r="532" spans="1:15">
      <c r="A532" s="162" t="s">
        <v>2</v>
      </c>
      <c r="B532" s="162"/>
      <c r="C532" s="162"/>
      <c r="D532" s="162"/>
      <c r="E532" s="162"/>
      <c r="F532" s="162"/>
      <c r="G532" s="162"/>
      <c r="H532" s="162"/>
      <c r="I532" s="162"/>
      <c r="J532" s="162"/>
      <c r="K532" s="162"/>
      <c r="L532" s="162"/>
      <c r="M532" s="162"/>
      <c r="N532" s="162"/>
      <c r="O532" s="162"/>
    </row>
    <row r="533" spans="1:15">
      <c r="A533" s="34"/>
      <c r="B533" s="65"/>
      <c r="C533" s="99" t="s">
        <v>328</v>
      </c>
      <c r="D533" s="66"/>
      <c r="E533" s="66"/>
      <c r="F533" s="66"/>
      <c r="G533" s="66"/>
      <c r="H533" s="66"/>
      <c r="I533" s="76"/>
      <c r="J533" s="66"/>
      <c r="K533" s="66"/>
      <c r="L533" s="163" t="s">
        <v>3</v>
      </c>
      <c r="M533" s="163"/>
      <c r="N533" s="163"/>
      <c r="O533" s="163"/>
    </row>
    <row r="534" spans="1:15">
      <c r="A534" s="1"/>
      <c r="M534" s="2"/>
    </row>
    <row r="535" spans="1:15">
      <c r="A535" s="172" t="s">
        <v>4</v>
      </c>
      <c r="B535" s="174" t="s">
        <v>5</v>
      </c>
      <c r="C535" s="164" t="s">
        <v>6</v>
      </c>
      <c r="D535" s="165"/>
      <c r="E535" s="166"/>
      <c r="F535" s="176" t="s">
        <v>7</v>
      </c>
      <c r="G535" s="167" t="s">
        <v>8</v>
      </c>
      <c r="H535" s="168"/>
      <c r="I535" s="169"/>
      <c r="J535" s="170" t="s">
        <v>9</v>
      </c>
      <c r="K535" s="171"/>
      <c r="L535" s="178" t="s">
        <v>10</v>
      </c>
      <c r="M535" s="178" t="s">
        <v>11</v>
      </c>
      <c r="N535" s="4" t="s">
        <v>12</v>
      </c>
      <c r="O535" s="180" t="s">
        <v>13</v>
      </c>
    </row>
    <row r="536" spans="1:15">
      <c r="A536" s="173"/>
      <c r="B536" s="175"/>
      <c r="C536" s="67" t="s">
        <v>14</v>
      </c>
      <c r="D536" s="67"/>
      <c r="E536" s="67" t="s">
        <v>15</v>
      </c>
      <c r="F536" s="177"/>
      <c r="G536" s="67" t="s">
        <v>16</v>
      </c>
      <c r="H536" s="67"/>
      <c r="I536" s="77" t="s">
        <v>17</v>
      </c>
      <c r="J536" s="67" t="s">
        <v>18</v>
      </c>
      <c r="K536" s="67" t="s">
        <v>19</v>
      </c>
      <c r="L536" s="179"/>
      <c r="M536" s="179"/>
      <c r="N536" s="8" t="s">
        <v>20</v>
      </c>
      <c r="O536" s="181"/>
    </row>
    <row r="537" spans="1:15">
      <c r="A537" s="102" t="s">
        <v>346</v>
      </c>
      <c r="B537" s="46" t="s">
        <v>147</v>
      </c>
      <c r="C537" s="9" t="s">
        <v>148</v>
      </c>
      <c r="D537" s="9"/>
      <c r="E537" s="9" t="s">
        <v>23</v>
      </c>
      <c r="F537" s="9">
        <v>16</v>
      </c>
      <c r="G537" s="68">
        <v>7.1</v>
      </c>
      <c r="H537" s="9"/>
      <c r="I537" s="68">
        <v>7.4</v>
      </c>
      <c r="J537" s="9"/>
      <c r="K537" s="9"/>
      <c r="L537" s="9"/>
      <c r="M537" s="9"/>
      <c r="N537" s="17"/>
      <c r="O537" s="98" t="s">
        <v>347</v>
      </c>
    </row>
    <row r="538" spans="1:15">
      <c r="A538" s="46" t="s">
        <v>146</v>
      </c>
      <c r="B538" s="46"/>
      <c r="C538" s="9" t="s">
        <v>23</v>
      </c>
      <c r="D538" s="9"/>
      <c r="E538" s="9" t="s">
        <v>140</v>
      </c>
      <c r="F538" s="9">
        <v>7</v>
      </c>
      <c r="G538" s="68">
        <v>7.4</v>
      </c>
      <c r="H538" s="9"/>
      <c r="I538" s="68">
        <v>8</v>
      </c>
      <c r="J538" s="9"/>
      <c r="K538" s="9"/>
      <c r="L538" s="9"/>
      <c r="M538" s="9"/>
      <c r="N538" s="9"/>
      <c r="O538" s="15"/>
    </row>
    <row r="539" spans="1:15">
      <c r="A539" s="9"/>
      <c r="B539" s="46"/>
      <c r="C539" s="9" t="s">
        <v>140</v>
      </c>
      <c r="D539" s="9"/>
      <c r="E539" s="9" t="s">
        <v>23</v>
      </c>
      <c r="F539" s="9">
        <v>7</v>
      </c>
      <c r="G539" s="68">
        <v>8.1</v>
      </c>
      <c r="H539" s="9"/>
      <c r="I539" s="68">
        <v>8.3000000000000007</v>
      </c>
      <c r="J539" s="9"/>
      <c r="K539" s="9"/>
      <c r="L539" s="9"/>
      <c r="M539" s="9"/>
      <c r="N539" s="9"/>
      <c r="O539" s="15"/>
    </row>
    <row r="540" spans="1:15">
      <c r="A540" s="9"/>
      <c r="B540" s="46"/>
      <c r="C540" s="9" t="s">
        <v>23</v>
      </c>
      <c r="D540" s="9"/>
      <c r="E540" s="9" t="s">
        <v>24</v>
      </c>
      <c r="F540" s="9">
        <v>17</v>
      </c>
      <c r="G540" s="68">
        <v>8.3000000000000007</v>
      </c>
      <c r="H540" s="9"/>
      <c r="I540" s="68">
        <v>9.15</v>
      </c>
      <c r="J540" s="9"/>
      <c r="K540" s="9"/>
      <c r="L540" s="68"/>
      <c r="M540" s="68"/>
      <c r="N540" s="9"/>
      <c r="O540" s="97" t="s">
        <v>348</v>
      </c>
    </row>
    <row r="541" spans="1:15">
      <c r="A541" s="9"/>
      <c r="B541" s="46"/>
      <c r="C541" s="9" t="s">
        <v>24</v>
      </c>
      <c r="D541" s="9"/>
      <c r="E541" s="9" t="s">
        <v>23</v>
      </c>
      <c r="F541" s="9">
        <v>17</v>
      </c>
      <c r="G541" s="68">
        <v>9.3000000000000007</v>
      </c>
      <c r="H541" s="9"/>
      <c r="I541" s="68">
        <v>10.15</v>
      </c>
      <c r="J541" s="9"/>
      <c r="K541" s="9"/>
      <c r="L541" s="68"/>
      <c r="M541" s="68"/>
      <c r="N541" s="9"/>
      <c r="O541" s="16"/>
    </row>
    <row r="542" spans="1:15">
      <c r="A542" s="9"/>
      <c r="B542" s="46"/>
      <c r="C542" s="9" t="s">
        <v>23</v>
      </c>
      <c r="D542" s="9"/>
      <c r="E542" s="9" t="s">
        <v>124</v>
      </c>
      <c r="F542" s="9">
        <v>28</v>
      </c>
      <c r="G542" s="68">
        <v>10.3</v>
      </c>
      <c r="H542" s="9"/>
      <c r="I542" s="68">
        <v>11.15</v>
      </c>
      <c r="J542" s="9"/>
      <c r="K542" s="9"/>
      <c r="L542" s="9"/>
      <c r="M542" s="9"/>
      <c r="N542" s="9"/>
      <c r="O542" s="15"/>
    </row>
    <row r="543" spans="1:15">
      <c r="A543" s="9"/>
      <c r="B543" s="46"/>
      <c r="C543" s="9" t="s">
        <v>124</v>
      </c>
      <c r="D543" s="9"/>
      <c r="E543" s="9" t="s">
        <v>23</v>
      </c>
      <c r="F543" s="9">
        <v>28</v>
      </c>
      <c r="G543" s="68">
        <v>11.4</v>
      </c>
      <c r="H543" s="9"/>
      <c r="I543" s="68">
        <v>12.2</v>
      </c>
      <c r="J543" s="9"/>
      <c r="K543" s="9"/>
      <c r="L543" s="9"/>
      <c r="M543" s="9"/>
      <c r="N543" s="9"/>
      <c r="O543" s="15"/>
    </row>
    <row r="544" spans="1:15">
      <c r="A544" s="9"/>
      <c r="B544" s="46"/>
      <c r="C544" s="9" t="s">
        <v>23</v>
      </c>
      <c r="D544" s="9"/>
      <c r="E544" s="9" t="s">
        <v>148</v>
      </c>
      <c r="F544" s="9">
        <v>16</v>
      </c>
      <c r="G544" s="68">
        <v>12.2</v>
      </c>
      <c r="H544" s="9"/>
      <c r="I544" s="68">
        <v>13</v>
      </c>
      <c r="J544" s="9"/>
      <c r="K544" s="9"/>
      <c r="L544" s="9"/>
      <c r="M544" s="9"/>
      <c r="N544" s="9"/>
      <c r="O544" s="98" t="s">
        <v>348</v>
      </c>
    </row>
    <row r="545" spans="1:15">
      <c r="A545" s="9"/>
      <c r="B545" s="46"/>
      <c r="C545" s="9" t="s">
        <v>148</v>
      </c>
      <c r="D545" s="9"/>
      <c r="E545" s="9" t="s">
        <v>23</v>
      </c>
      <c r="F545" s="9">
        <v>16</v>
      </c>
      <c r="G545" s="68">
        <v>15</v>
      </c>
      <c r="H545" s="9"/>
      <c r="I545" s="68">
        <v>15.4</v>
      </c>
      <c r="J545" s="9"/>
      <c r="K545" s="9"/>
      <c r="L545" s="9"/>
      <c r="M545" s="9"/>
      <c r="N545" s="9"/>
      <c r="O545" s="16" t="s">
        <v>45</v>
      </c>
    </row>
    <row r="546" spans="1:15">
      <c r="A546" s="9"/>
      <c r="B546" s="46"/>
      <c r="C546" s="9" t="s">
        <v>23</v>
      </c>
      <c r="D546" s="9" t="s">
        <v>149</v>
      </c>
      <c r="E546" s="9" t="s">
        <v>43</v>
      </c>
      <c r="F546" s="9">
        <v>22</v>
      </c>
      <c r="G546" s="68">
        <v>16</v>
      </c>
      <c r="H546" s="9"/>
      <c r="I546" s="68">
        <v>16.45</v>
      </c>
      <c r="J546" s="9"/>
      <c r="K546" s="9"/>
      <c r="L546" s="9"/>
      <c r="M546" s="68"/>
      <c r="N546" s="9"/>
      <c r="O546" s="16"/>
    </row>
    <row r="547" spans="1:15">
      <c r="A547" s="9"/>
      <c r="B547" s="46"/>
      <c r="C547" s="9" t="s">
        <v>43</v>
      </c>
      <c r="D547" s="9" t="s">
        <v>23</v>
      </c>
      <c r="E547" s="9" t="s">
        <v>148</v>
      </c>
      <c r="F547" s="9">
        <v>28</v>
      </c>
      <c r="G547" s="68">
        <v>16.55</v>
      </c>
      <c r="H547" s="9"/>
      <c r="I547" s="68">
        <v>18</v>
      </c>
      <c r="J547" s="9">
        <v>1</v>
      </c>
      <c r="K547" s="9">
        <v>1</v>
      </c>
      <c r="L547" s="68"/>
      <c r="M547" s="16"/>
      <c r="N547" s="7">
        <f>SUM(F537:F547)</f>
        <v>202</v>
      </c>
      <c r="O547" s="42" t="s">
        <v>150</v>
      </c>
    </row>
    <row r="548" spans="1:15">
      <c r="A548" s="34"/>
      <c r="B548" s="43"/>
      <c r="C548" s="34"/>
      <c r="D548" s="34"/>
      <c r="E548" s="34"/>
      <c r="F548" s="34"/>
      <c r="G548" s="84"/>
      <c r="H548" s="34"/>
      <c r="I548" s="84"/>
      <c r="J548" s="34"/>
      <c r="K548" s="34"/>
      <c r="L548" s="82"/>
      <c r="M548" s="87"/>
      <c r="N548" s="34"/>
      <c r="O548" s="44"/>
    </row>
    <row r="549" spans="1:15">
      <c r="A549" s="172" t="s">
        <v>4</v>
      </c>
      <c r="B549" s="174" t="s">
        <v>5</v>
      </c>
      <c r="C549" s="164" t="s">
        <v>6</v>
      </c>
      <c r="D549" s="165"/>
      <c r="E549" s="166"/>
      <c r="F549" s="176" t="s">
        <v>7</v>
      </c>
      <c r="G549" s="167" t="s">
        <v>8</v>
      </c>
      <c r="H549" s="168"/>
      <c r="I549" s="169"/>
      <c r="J549" s="170" t="s">
        <v>9</v>
      </c>
      <c r="K549" s="171"/>
      <c r="L549" s="178" t="s">
        <v>10</v>
      </c>
      <c r="M549" s="178" t="s">
        <v>11</v>
      </c>
      <c r="N549" s="4" t="s">
        <v>12</v>
      </c>
      <c r="O549" s="180" t="s">
        <v>13</v>
      </c>
    </row>
    <row r="550" spans="1:15">
      <c r="A550" s="173"/>
      <c r="B550" s="175"/>
      <c r="C550" s="67" t="s">
        <v>14</v>
      </c>
      <c r="D550" s="67"/>
      <c r="E550" s="67" t="s">
        <v>15</v>
      </c>
      <c r="F550" s="177"/>
      <c r="G550" s="67" t="s">
        <v>16</v>
      </c>
      <c r="H550" s="67"/>
      <c r="I550" s="77" t="s">
        <v>17</v>
      </c>
      <c r="J550" s="67" t="s">
        <v>18</v>
      </c>
      <c r="K550" s="67" t="s">
        <v>19</v>
      </c>
      <c r="L550" s="179"/>
      <c r="M550" s="179"/>
      <c r="N550" s="8" t="s">
        <v>20</v>
      </c>
      <c r="O550" s="181"/>
    </row>
    <row r="551" spans="1:15">
      <c r="A551" s="46" t="s">
        <v>151</v>
      </c>
      <c r="B551" s="46" t="s">
        <v>152</v>
      </c>
      <c r="C551" s="9" t="s">
        <v>353</v>
      </c>
      <c r="D551" s="9"/>
      <c r="E551" s="9" t="s">
        <v>23</v>
      </c>
      <c r="F551" s="9">
        <v>20</v>
      </c>
      <c r="G551" s="68">
        <v>8</v>
      </c>
      <c r="H551" s="9"/>
      <c r="I551" s="68">
        <v>8.3000000000000007</v>
      </c>
      <c r="J551" s="9"/>
      <c r="K551" s="9"/>
      <c r="L551" s="68"/>
      <c r="M551" s="68"/>
      <c r="N551" s="17"/>
      <c r="O551" s="31"/>
    </row>
    <row r="552" spans="1:15" ht="15.75" customHeight="1">
      <c r="A552" s="9"/>
      <c r="B552" s="46"/>
      <c r="C552" s="9" t="s">
        <v>23</v>
      </c>
      <c r="D552" s="9"/>
      <c r="E552" s="9" t="s">
        <v>43</v>
      </c>
      <c r="F552" s="9">
        <v>12</v>
      </c>
      <c r="G552" s="68">
        <v>8.3000000000000007</v>
      </c>
      <c r="H552" s="9"/>
      <c r="I552" s="68">
        <v>8.5</v>
      </c>
      <c r="J552" s="9"/>
      <c r="K552" s="9"/>
      <c r="L552" s="68"/>
      <c r="M552" s="68"/>
      <c r="N552" s="9"/>
      <c r="O552" s="15"/>
    </row>
    <row r="553" spans="1:15">
      <c r="A553" s="9"/>
      <c r="B553" s="46"/>
      <c r="C553" s="9" t="s">
        <v>43</v>
      </c>
      <c r="D553" s="9"/>
      <c r="E553" s="9" t="s">
        <v>23</v>
      </c>
      <c r="F553" s="9">
        <v>12</v>
      </c>
      <c r="G553" s="68">
        <v>9.3000000000000007</v>
      </c>
      <c r="H553" s="9"/>
      <c r="I553" s="68">
        <v>9.5</v>
      </c>
      <c r="J553" s="9"/>
      <c r="K553" s="9"/>
      <c r="L553" s="68"/>
      <c r="M553" s="68"/>
      <c r="N553" s="9"/>
      <c r="O553" s="16"/>
    </row>
    <row r="554" spans="1:15">
      <c r="A554" s="9"/>
      <c r="B554" s="46"/>
      <c r="C554" s="9" t="s">
        <v>23</v>
      </c>
      <c r="D554" s="9"/>
      <c r="E554" s="9" t="s">
        <v>24</v>
      </c>
      <c r="F554" s="9">
        <v>17</v>
      </c>
      <c r="G554" s="68">
        <v>11.15</v>
      </c>
      <c r="H554" s="9"/>
      <c r="I554" s="68">
        <v>12</v>
      </c>
      <c r="J554" s="9"/>
      <c r="K554" s="9"/>
      <c r="L554" s="68"/>
      <c r="M554" s="68"/>
      <c r="N554" s="9"/>
      <c r="O554" s="15"/>
    </row>
    <row r="555" spans="1:15">
      <c r="A555" s="9"/>
      <c r="B555" s="46"/>
      <c r="C555" s="9" t="s">
        <v>24</v>
      </c>
      <c r="D555" s="9"/>
      <c r="E555" s="9" t="s">
        <v>23</v>
      </c>
      <c r="F555" s="9">
        <v>17</v>
      </c>
      <c r="G555" s="68">
        <v>12.15</v>
      </c>
      <c r="H555" s="9"/>
      <c r="I555" s="68">
        <v>13</v>
      </c>
      <c r="J555" s="9"/>
      <c r="K555" s="9"/>
      <c r="L555" s="68"/>
      <c r="M555" s="68"/>
      <c r="N555" s="9"/>
      <c r="O555" s="15"/>
    </row>
    <row r="556" spans="1:15">
      <c r="A556" s="9"/>
      <c r="B556" s="46"/>
      <c r="C556" s="9" t="s">
        <v>23</v>
      </c>
      <c r="D556" s="9"/>
      <c r="E556" s="9" t="s">
        <v>43</v>
      </c>
      <c r="F556" s="9">
        <v>12</v>
      </c>
      <c r="G556" s="68">
        <v>13</v>
      </c>
      <c r="H556" s="9"/>
      <c r="I556" s="68">
        <v>13.3</v>
      </c>
      <c r="J556" s="9"/>
      <c r="K556" s="9"/>
      <c r="L556" s="68"/>
      <c r="M556" s="68"/>
      <c r="N556" s="9"/>
      <c r="O556" s="15"/>
    </row>
    <row r="557" spans="1:15">
      <c r="A557" s="9"/>
      <c r="B557" s="46"/>
      <c r="C557" s="9" t="s">
        <v>43</v>
      </c>
      <c r="D557" s="9"/>
      <c r="E557" s="9" t="s">
        <v>23</v>
      </c>
      <c r="F557" s="9">
        <v>12</v>
      </c>
      <c r="G557" s="68">
        <v>14.3</v>
      </c>
      <c r="H557" s="9"/>
      <c r="I557" s="68">
        <v>15</v>
      </c>
      <c r="J557" s="9"/>
      <c r="K557" s="9"/>
      <c r="L557" s="68"/>
      <c r="M557" s="68"/>
      <c r="N557" s="9"/>
      <c r="O557" s="16"/>
    </row>
    <row r="558" spans="1:15">
      <c r="A558" s="9"/>
      <c r="B558" s="46"/>
      <c r="C558" s="9" t="s">
        <v>23</v>
      </c>
      <c r="D558" s="9"/>
      <c r="E558" s="9" t="s">
        <v>24</v>
      </c>
      <c r="F558" s="9">
        <v>17</v>
      </c>
      <c r="G558" s="68">
        <v>16.399999999999999</v>
      </c>
      <c r="H558" s="9"/>
      <c r="I558" s="68">
        <v>17.25</v>
      </c>
      <c r="J558" s="9"/>
      <c r="K558" s="9"/>
      <c r="L558" s="68"/>
      <c r="M558" s="68"/>
      <c r="N558" s="9"/>
      <c r="O558" s="15"/>
    </row>
    <row r="559" spans="1:15">
      <c r="A559" s="9"/>
      <c r="B559" s="46"/>
      <c r="C559" s="9" t="s">
        <v>24</v>
      </c>
      <c r="D559" s="9"/>
      <c r="E559" s="9" t="s">
        <v>23</v>
      </c>
      <c r="F559" s="9">
        <v>17</v>
      </c>
      <c r="G559" s="68">
        <v>17.3</v>
      </c>
      <c r="H559" s="9"/>
      <c r="I559" s="68">
        <v>18.149999999999999</v>
      </c>
      <c r="J559" s="9"/>
      <c r="K559" s="9"/>
      <c r="L559" s="68"/>
      <c r="M559" s="68"/>
      <c r="N559" s="9"/>
      <c r="O559" s="16" t="s">
        <v>45</v>
      </c>
    </row>
    <row r="560" spans="1:15">
      <c r="A560" s="9"/>
      <c r="B560" s="46"/>
      <c r="C560" s="9" t="s">
        <v>23</v>
      </c>
      <c r="D560" s="9"/>
      <c r="E560" s="9" t="s">
        <v>353</v>
      </c>
      <c r="F560" s="9">
        <v>20</v>
      </c>
      <c r="G560" s="68">
        <v>18.2</v>
      </c>
      <c r="H560" s="9"/>
      <c r="I560" s="68">
        <v>19.05</v>
      </c>
      <c r="J560" s="9">
        <v>1</v>
      </c>
      <c r="K560" s="9">
        <v>1</v>
      </c>
      <c r="L560" s="68"/>
      <c r="M560" s="68"/>
      <c r="N560" s="7">
        <f>SUM(F551:F560)</f>
        <v>156</v>
      </c>
      <c r="O560" s="42" t="s">
        <v>356</v>
      </c>
    </row>
    <row r="561" spans="1:15">
      <c r="A561" s="34"/>
      <c r="B561" s="43"/>
      <c r="C561" s="34"/>
      <c r="D561" s="34"/>
      <c r="E561" s="34"/>
      <c r="F561" s="34"/>
      <c r="G561" s="84"/>
      <c r="H561" s="34"/>
      <c r="I561" s="84"/>
      <c r="J561" s="34"/>
      <c r="K561" s="34"/>
      <c r="L561" s="82"/>
      <c r="M561" s="82"/>
      <c r="N561" s="34"/>
      <c r="O561" s="50"/>
    </row>
    <row r="562" spans="1:15">
      <c r="A562" s="34"/>
      <c r="B562" s="43"/>
      <c r="C562" s="34"/>
      <c r="D562" s="34"/>
      <c r="E562" s="34"/>
      <c r="F562" s="34"/>
      <c r="G562" s="84"/>
      <c r="H562" s="34"/>
      <c r="I562" s="84"/>
      <c r="J562" s="34"/>
      <c r="K562" s="34"/>
      <c r="L562" s="82"/>
      <c r="M562" s="82"/>
      <c r="N562" s="34"/>
      <c r="O562" s="50"/>
    </row>
    <row r="563" spans="1:15">
      <c r="A563" s="34"/>
      <c r="B563" s="43"/>
      <c r="C563" s="34"/>
      <c r="D563" s="34"/>
      <c r="E563" s="34"/>
      <c r="F563" s="34"/>
      <c r="G563" s="84"/>
      <c r="H563" s="34"/>
      <c r="I563" s="84"/>
      <c r="J563" s="34"/>
      <c r="K563" s="34"/>
      <c r="L563" s="82"/>
      <c r="M563" s="82"/>
      <c r="N563" s="34"/>
      <c r="O563" s="50"/>
    </row>
    <row r="564" spans="1:15">
      <c r="A564" s="160" t="s">
        <v>330</v>
      </c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  <c r="N564" s="161"/>
      <c r="O564" s="161"/>
    </row>
    <row r="565" spans="1:15">
      <c r="A565" s="162" t="s">
        <v>1</v>
      </c>
      <c r="B565" s="162"/>
      <c r="C565" s="162"/>
      <c r="D565" s="162"/>
      <c r="E565" s="162"/>
      <c r="F565" s="162"/>
      <c r="G565" s="162"/>
      <c r="H565" s="162"/>
      <c r="I565" s="162"/>
      <c r="J565" s="162"/>
      <c r="K565" s="162"/>
      <c r="L565" s="162"/>
      <c r="M565" s="162"/>
      <c r="N565" s="162"/>
      <c r="O565" s="162"/>
    </row>
    <row r="566" spans="1:15" ht="15.75" customHeight="1">
      <c r="A566" s="162" t="s">
        <v>2</v>
      </c>
      <c r="B566" s="162"/>
      <c r="C566" s="162"/>
      <c r="D566" s="162"/>
      <c r="E566" s="162"/>
      <c r="F566" s="162"/>
      <c r="G566" s="162"/>
      <c r="H566" s="162"/>
      <c r="I566" s="162"/>
      <c r="J566" s="162"/>
      <c r="K566" s="162"/>
      <c r="L566" s="162"/>
      <c r="M566" s="162"/>
      <c r="N566" s="162"/>
      <c r="O566" s="162"/>
    </row>
    <row r="567" spans="1:15">
      <c r="A567" s="34"/>
      <c r="B567" s="65"/>
      <c r="C567" s="99" t="s">
        <v>328</v>
      </c>
      <c r="D567" s="66"/>
      <c r="E567" s="66"/>
      <c r="F567" s="66"/>
      <c r="G567" s="66"/>
      <c r="H567" s="66"/>
      <c r="I567" s="76"/>
      <c r="J567" s="66"/>
      <c r="K567" s="66"/>
      <c r="L567" s="163" t="s">
        <v>3</v>
      </c>
      <c r="M567" s="163"/>
      <c r="N567" s="163"/>
      <c r="O567" s="163"/>
    </row>
    <row r="568" spans="1:15">
      <c r="A568" s="1"/>
      <c r="M568" s="2"/>
    </row>
    <row r="569" spans="1:15">
      <c r="A569" s="172" t="s">
        <v>4</v>
      </c>
      <c r="B569" s="174" t="s">
        <v>5</v>
      </c>
      <c r="C569" s="164" t="s">
        <v>6</v>
      </c>
      <c r="D569" s="165"/>
      <c r="E569" s="166"/>
      <c r="F569" s="176" t="s">
        <v>7</v>
      </c>
      <c r="G569" s="167" t="s">
        <v>8</v>
      </c>
      <c r="H569" s="168"/>
      <c r="I569" s="169"/>
      <c r="J569" s="170" t="s">
        <v>9</v>
      </c>
      <c r="K569" s="171"/>
      <c r="L569" s="178" t="s">
        <v>10</v>
      </c>
      <c r="M569" s="178" t="s">
        <v>11</v>
      </c>
      <c r="N569" s="4" t="s">
        <v>12</v>
      </c>
      <c r="O569" s="180" t="s">
        <v>13</v>
      </c>
    </row>
    <row r="570" spans="1:15">
      <c r="A570" s="173"/>
      <c r="B570" s="175"/>
      <c r="C570" s="67" t="s">
        <v>14</v>
      </c>
      <c r="D570" s="67"/>
      <c r="E570" s="67" t="s">
        <v>15</v>
      </c>
      <c r="F570" s="177"/>
      <c r="G570" s="67" t="s">
        <v>16</v>
      </c>
      <c r="H570" s="67"/>
      <c r="I570" s="77" t="s">
        <v>17</v>
      </c>
      <c r="J570" s="67" t="s">
        <v>18</v>
      </c>
      <c r="K570" s="67" t="s">
        <v>19</v>
      </c>
      <c r="L570" s="179"/>
      <c r="M570" s="179"/>
      <c r="N570" s="8" t="s">
        <v>20</v>
      </c>
      <c r="O570" s="181"/>
    </row>
    <row r="571" spans="1:15">
      <c r="A571" s="46" t="s">
        <v>154</v>
      </c>
      <c r="B571" s="46" t="s">
        <v>155</v>
      </c>
      <c r="C571" s="9" t="s">
        <v>156</v>
      </c>
      <c r="D571" s="9"/>
      <c r="E571" s="9" t="s">
        <v>96</v>
      </c>
      <c r="F571" s="9">
        <v>17</v>
      </c>
      <c r="G571" s="68">
        <v>7</v>
      </c>
      <c r="H571" s="88"/>
      <c r="I571" s="9">
        <v>7.45</v>
      </c>
      <c r="J571" s="9"/>
      <c r="K571" s="9"/>
      <c r="L571" s="68"/>
      <c r="M571" s="68"/>
      <c r="N571" s="9"/>
      <c r="O571" s="42"/>
    </row>
    <row r="572" spans="1:15">
      <c r="A572" s="9"/>
      <c r="B572" s="46"/>
      <c r="C572" s="9" t="s">
        <v>96</v>
      </c>
      <c r="D572" s="9" t="s">
        <v>23</v>
      </c>
      <c r="E572" s="9" t="s">
        <v>354</v>
      </c>
      <c r="F572" s="9">
        <v>41</v>
      </c>
      <c r="G572" s="68">
        <v>8</v>
      </c>
      <c r="H572" s="88"/>
      <c r="I572" s="68">
        <v>9.1999999999999993</v>
      </c>
      <c r="J572" s="9"/>
      <c r="K572" s="9"/>
      <c r="L572" s="68"/>
      <c r="M572" s="68"/>
      <c r="N572" s="9"/>
      <c r="O572" s="15"/>
    </row>
    <row r="573" spans="1:15">
      <c r="A573" s="9"/>
      <c r="B573" s="46"/>
      <c r="C573" s="9" t="s">
        <v>354</v>
      </c>
      <c r="D573" s="9" t="s">
        <v>23</v>
      </c>
      <c r="E573" s="9" t="s">
        <v>96</v>
      </c>
      <c r="F573" s="9">
        <v>45</v>
      </c>
      <c r="G573" s="68">
        <v>9.3000000000000007</v>
      </c>
      <c r="H573" s="88">
        <v>9.4499999999999993</v>
      </c>
      <c r="I573" s="68">
        <v>11</v>
      </c>
      <c r="J573" s="9"/>
      <c r="K573" s="9"/>
      <c r="L573" s="9"/>
      <c r="M573" s="9"/>
      <c r="N573" s="9"/>
      <c r="O573" s="16"/>
    </row>
    <row r="574" spans="1:15">
      <c r="A574" s="9"/>
      <c r="B574" s="46"/>
      <c r="C574" s="9" t="s">
        <v>96</v>
      </c>
      <c r="D574" s="9"/>
      <c r="E574" s="9" t="s">
        <v>23</v>
      </c>
      <c r="F574" s="9">
        <v>40</v>
      </c>
      <c r="G574" s="68">
        <v>11.3</v>
      </c>
      <c r="H574" s="88"/>
      <c r="I574" s="9">
        <v>12.45</v>
      </c>
      <c r="J574" s="9"/>
      <c r="K574" s="9"/>
      <c r="L574" s="9"/>
      <c r="M574" s="9"/>
      <c r="N574" s="9"/>
      <c r="O574" s="15"/>
    </row>
    <row r="575" spans="1:15">
      <c r="A575" s="9"/>
      <c r="B575" s="46"/>
      <c r="C575" s="9" t="s">
        <v>23</v>
      </c>
      <c r="D575" s="9"/>
      <c r="E575" s="9" t="s">
        <v>24</v>
      </c>
      <c r="F575" s="9">
        <v>17</v>
      </c>
      <c r="G575" s="68">
        <v>15.1</v>
      </c>
      <c r="H575" s="88"/>
      <c r="I575" s="68">
        <v>15.55</v>
      </c>
      <c r="J575" s="9"/>
      <c r="K575" s="9"/>
      <c r="L575" s="9"/>
      <c r="M575" s="9"/>
      <c r="N575" s="9"/>
      <c r="O575" s="15"/>
    </row>
    <row r="576" spans="1:15">
      <c r="A576" s="9"/>
      <c r="B576" s="46"/>
      <c r="C576" s="9" t="s">
        <v>24</v>
      </c>
      <c r="D576" s="9"/>
      <c r="E576" s="9" t="s">
        <v>23</v>
      </c>
      <c r="F576" s="9">
        <v>17</v>
      </c>
      <c r="G576" s="9">
        <v>16.45</v>
      </c>
      <c r="H576" s="88"/>
      <c r="I576" s="9">
        <v>17.3</v>
      </c>
      <c r="J576" s="9"/>
      <c r="K576" s="9"/>
      <c r="L576" s="9"/>
      <c r="M576" s="9"/>
      <c r="N576" s="9"/>
      <c r="O576" s="16" t="s">
        <v>45</v>
      </c>
    </row>
    <row r="577" spans="1:15">
      <c r="A577" s="9"/>
      <c r="B577" s="46"/>
      <c r="C577" s="9" t="s">
        <v>23</v>
      </c>
      <c r="D577" s="9"/>
      <c r="E577" s="9" t="s">
        <v>96</v>
      </c>
      <c r="F577" s="9">
        <v>40</v>
      </c>
      <c r="G577" s="68">
        <v>17.3</v>
      </c>
      <c r="H577" s="88"/>
      <c r="I577" s="68">
        <v>18.45</v>
      </c>
      <c r="J577" s="9"/>
      <c r="K577" s="9"/>
      <c r="L577" s="9"/>
      <c r="M577" s="9"/>
      <c r="N577" s="9"/>
      <c r="O577" s="16"/>
    </row>
    <row r="578" spans="1:15">
      <c r="A578" s="9"/>
      <c r="B578" s="46"/>
      <c r="C578" s="9" t="s">
        <v>96</v>
      </c>
      <c r="D578" s="9"/>
      <c r="E578" s="9" t="s">
        <v>156</v>
      </c>
      <c r="F578" s="9">
        <v>17</v>
      </c>
      <c r="G578" s="68">
        <v>19</v>
      </c>
      <c r="H578" s="16"/>
      <c r="I578" s="9">
        <v>19.45</v>
      </c>
      <c r="J578" s="9">
        <v>1</v>
      </c>
      <c r="K578" s="9">
        <v>1</v>
      </c>
      <c r="L578" s="68"/>
      <c r="M578" s="68"/>
      <c r="N578" s="7">
        <f>SUM(F571:F578)</f>
        <v>234</v>
      </c>
      <c r="O578" s="42" t="s">
        <v>158</v>
      </c>
    </row>
    <row r="579" spans="1:15">
      <c r="A579" s="34"/>
      <c r="B579" s="43"/>
      <c r="C579" s="34"/>
      <c r="D579" s="34"/>
      <c r="E579" s="34"/>
      <c r="F579" s="34"/>
      <c r="G579" s="84"/>
      <c r="H579" s="34"/>
      <c r="I579" s="84"/>
      <c r="J579" s="34"/>
      <c r="K579" s="34"/>
      <c r="L579" s="34"/>
      <c r="M579" s="34"/>
      <c r="N579" s="34"/>
      <c r="O579" s="50"/>
    </row>
    <row r="580" spans="1:15">
      <c r="A580" s="34"/>
      <c r="B580" s="43"/>
      <c r="C580" s="34"/>
      <c r="D580" s="34"/>
      <c r="E580" s="34"/>
      <c r="F580" s="34"/>
      <c r="G580" s="84"/>
      <c r="H580" s="34"/>
      <c r="I580" s="84"/>
      <c r="J580" s="34"/>
      <c r="K580" s="34"/>
      <c r="L580" s="34"/>
      <c r="M580" s="34"/>
      <c r="N580" s="34"/>
      <c r="O580" s="50"/>
    </row>
    <row r="581" spans="1:15">
      <c r="A581" s="172" t="s">
        <v>4</v>
      </c>
      <c r="B581" s="174" t="s">
        <v>5</v>
      </c>
      <c r="C581" s="164" t="s">
        <v>6</v>
      </c>
      <c r="D581" s="165"/>
      <c r="E581" s="166"/>
      <c r="F581" s="176" t="s">
        <v>7</v>
      </c>
      <c r="G581" s="167" t="s">
        <v>8</v>
      </c>
      <c r="H581" s="168"/>
      <c r="I581" s="169"/>
      <c r="J581" s="170" t="s">
        <v>9</v>
      </c>
      <c r="K581" s="171"/>
      <c r="L581" s="178" t="s">
        <v>10</v>
      </c>
      <c r="M581" s="178" t="s">
        <v>11</v>
      </c>
      <c r="N581" s="4" t="s">
        <v>12</v>
      </c>
      <c r="O581" s="180" t="s">
        <v>13</v>
      </c>
    </row>
    <row r="582" spans="1:15">
      <c r="A582" s="173"/>
      <c r="B582" s="175"/>
      <c r="C582" s="67" t="s">
        <v>14</v>
      </c>
      <c r="D582" s="67"/>
      <c r="E582" s="67" t="s">
        <v>15</v>
      </c>
      <c r="F582" s="177"/>
      <c r="G582" s="67" t="s">
        <v>16</v>
      </c>
      <c r="H582" s="67"/>
      <c r="I582" s="77" t="s">
        <v>17</v>
      </c>
      <c r="J582" s="67" t="s">
        <v>18</v>
      </c>
      <c r="K582" s="67" t="s">
        <v>19</v>
      </c>
      <c r="L582" s="179"/>
      <c r="M582" s="179"/>
      <c r="N582" s="8" t="s">
        <v>20</v>
      </c>
      <c r="O582" s="181"/>
    </row>
    <row r="583" spans="1:15">
      <c r="A583" s="46" t="s">
        <v>159</v>
      </c>
      <c r="B583" s="46" t="s">
        <v>160</v>
      </c>
      <c r="C583" s="9" t="s">
        <v>31</v>
      </c>
      <c r="D583" s="9"/>
      <c r="E583" s="9" t="s">
        <v>23</v>
      </c>
      <c r="F583" s="9">
        <v>15</v>
      </c>
      <c r="G583" s="68">
        <v>7.3</v>
      </c>
      <c r="H583" s="9"/>
      <c r="I583" s="68">
        <v>8.25</v>
      </c>
      <c r="J583" s="9"/>
      <c r="K583" s="9"/>
      <c r="L583" s="9"/>
      <c r="M583" s="9"/>
      <c r="N583" s="9"/>
      <c r="O583" s="15"/>
    </row>
    <row r="584" spans="1:15">
      <c r="A584" s="9"/>
      <c r="B584" s="46"/>
      <c r="C584" s="9" t="s">
        <v>23</v>
      </c>
      <c r="D584" s="9" t="s">
        <v>25</v>
      </c>
      <c r="E584" s="9" t="s">
        <v>26</v>
      </c>
      <c r="F584" s="9">
        <v>37</v>
      </c>
      <c r="G584" s="68">
        <v>8.5500000000000007</v>
      </c>
      <c r="H584" s="9"/>
      <c r="I584" s="68">
        <v>10.15</v>
      </c>
      <c r="J584" s="9"/>
      <c r="K584" s="9"/>
      <c r="L584" s="9"/>
      <c r="M584" s="9"/>
      <c r="N584" s="9"/>
      <c r="O584" s="15"/>
    </row>
    <row r="585" spans="1:15">
      <c r="A585" s="9"/>
      <c r="B585" s="46"/>
      <c r="C585" s="9" t="s">
        <v>26</v>
      </c>
      <c r="D585" s="9" t="s">
        <v>23</v>
      </c>
      <c r="E585" s="9" t="s">
        <v>33</v>
      </c>
      <c r="F585" s="9">
        <v>65</v>
      </c>
      <c r="G585" s="68">
        <v>11.15</v>
      </c>
      <c r="H585" s="9"/>
      <c r="I585" s="68">
        <v>13.15</v>
      </c>
      <c r="J585" s="9"/>
      <c r="K585" s="9"/>
      <c r="L585" s="9"/>
      <c r="M585" s="68"/>
      <c r="N585" s="9"/>
      <c r="O585" s="15"/>
    </row>
    <row r="586" spans="1:15" ht="15.75" customHeight="1">
      <c r="A586" s="9"/>
      <c r="B586" s="46"/>
      <c r="C586" s="9" t="s">
        <v>33</v>
      </c>
      <c r="D586" s="9"/>
      <c r="E586" s="9" t="s">
        <v>23</v>
      </c>
      <c r="F586" s="9">
        <v>28</v>
      </c>
      <c r="G586" s="9">
        <v>15.45</v>
      </c>
      <c r="H586" s="9"/>
      <c r="I586" s="68">
        <v>16.2</v>
      </c>
      <c r="J586" s="9"/>
      <c r="K586" s="9"/>
      <c r="L586" s="9"/>
      <c r="M586" s="68"/>
      <c r="N586" s="9"/>
      <c r="O586" s="16"/>
    </row>
    <row r="587" spans="1:15">
      <c r="A587" s="17"/>
      <c r="B587" s="69"/>
      <c r="C587" s="9" t="s">
        <v>23</v>
      </c>
      <c r="D587" s="9" t="s">
        <v>25</v>
      </c>
      <c r="E587" s="9" t="s">
        <v>26</v>
      </c>
      <c r="F587" s="17">
        <v>37</v>
      </c>
      <c r="G587" s="70">
        <v>16.2</v>
      </c>
      <c r="H587" s="17"/>
      <c r="I587" s="70">
        <v>17.45</v>
      </c>
      <c r="J587" s="17"/>
      <c r="K587" s="17"/>
      <c r="L587" s="17"/>
      <c r="M587" s="78"/>
      <c r="N587" s="17"/>
      <c r="O587" s="16" t="s">
        <v>45</v>
      </c>
    </row>
    <row r="588" spans="1:15">
      <c r="A588" s="9"/>
      <c r="B588" s="46"/>
      <c r="C588" s="9" t="s">
        <v>26</v>
      </c>
      <c r="D588" s="9" t="s">
        <v>23</v>
      </c>
      <c r="E588" s="9" t="s">
        <v>31</v>
      </c>
      <c r="F588" s="9">
        <v>52</v>
      </c>
      <c r="G588" s="68">
        <v>18.100000000000001</v>
      </c>
      <c r="H588" s="9"/>
      <c r="I588" s="68">
        <v>20</v>
      </c>
      <c r="J588" s="9">
        <v>1</v>
      </c>
      <c r="K588" s="9">
        <v>1</v>
      </c>
      <c r="L588" s="9"/>
      <c r="M588" s="79"/>
      <c r="N588" s="7">
        <f>SUM(F583:F588)</f>
        <v>234</v>
      </c>
      <c r="O588" s="25" t="s">
        <v>161</v>
      </c>
    </row>
    <row r="595" spans="1:15">
      <c r="A595" s="1"/>
    </row>
    <row r="596" spans="1:15" ht="15.75" customHeight="1">
      <c r="A596" s="161" t="s">
        <v>0</v>
      </c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  <c r="N596" s="161"/>
      <c r="O596" s="161"/>
    </row>
    <row r="597" spans="1:15">
      <c r="A597" s="162" t="s">
        <v>1</v>
      </c>
      <c r="B597" s="162"/>
      <c r="C597" s="162"/>
      <c r="D597" s="162"/>
      <c r="E597" s="162"/>
      <c r="F597" s="162"/>
      <c r="G597" s="162"/>
      <c r="H597" s="162"/>
      <c r="I597" s="162"/>
      <c r="J597" s="162"/>
      <c r="K597" s="162"/>
      <c r="L597" s="162"/>
      <c r="M597" s="162"/>
      <c r="N597" s="162"/>
      <c r="O597" s="162"/>
    </row>
    <row r="598" spans="1:15">
      <c r="A598" s="162" t="s">
        <v>2</v>
      </c>
      <c r="B598" s="162"/>
      <c r="C598" s="162"/>
      <c r="D598" s="162"/>
      <c r="E598" s="162"/>
      <c r="F598" s="162"/>
      <c r="G598" s="162"/>
      <c r="H598" s="162"/>
      <c r="I598" s="162"/>
      <c r="J598" s="162"/>
      <c r="K598" s="162"/>
      <c r="L598" s="162"/>
      <c r="M598" s="162"/>
      <c r="N598" s="162"/>
      <c r="O598" s="162"/>
    </row>
    <row r="599" spans="1:15">
      <c r="A599" s="34"/>
      <c r="B599" s="65"/>
      <c r="C599" s="65" t="s">
        <v>36</v>
      </c>
      <c r="D599" s="66"/>
      <c r="E599" s="66"/>
      <c r="F599" s="66"/>
      <c r="G599" s="66"/>
      <c r="H599" s="66"/>
      <c r="I599" s="76"/>
      <c r="J599" s="66"/>
      <c r="K599" s="66"/>
      <c r="L599" s="163" t="s">
        <v>3</v>
      </c>
      <c r="M599" s="163"/>
      <c r="N599" s="163"/>
      <c r="O599" s="163"/>
    </row>
    <row r="600" spans="1:15">
      <c r="A600" s="1"/>
      <c r="M600" s="2"/>
    </row>
    <row r="601" spans="1:15">
      <c r="A601" s="172" t="s">
        <v>4</v>
      </c>
      <c r="B601" s="174" t="s">
        <v>5</v>
      </c>
      <c r="C601" s="164" t="s">
        <v>6</v>
      </c>
      <c r="D601" s="165"/>
      <c r="E601" s="166"/>
      <c r="F601" s="176" t="s">
        <v>7</v>
      </c>
      <c r="G601" s="167" t="s">
        <v>8</v>
      </c>
      <c r="H601" s="168"/>
      <c r="I601" s="169"/>
      <c r="J601" s="170" t="s">
        <v>9</v>
      </c>
      <c r="K601" s="171"/>
      <c r="L601" s="178" t="s">
        <v>10</v>
      </c>
      <c r="M601" s="178" t="s">
        <v>11</v>
      </c>
      <c r="N601" s="4" t="s">
        <v>12</v>
      </c>
      <c r="O601" s="180" t="s">
        <v>13</v>
      </c>
    </row>
    <row r="602" spans="1:15">
      <c r="A602" s="173"/>
      <c r="B602" s="175"/>
      <c r="C602" s="67" t="s">
        <v>14</v>
      </c>
      <c r="D602" s="67"/>
      <c r="E602" s="67" t="s">
        <v>15</v>
      </c>
      <c r="F602" s="177"/>
      <c r="G602" s="67" t="s">
        <v>16</v>
      </c>
      <c r="H602" s="67"/>
      <c r="I602" s="77" t="s">
        <v>17</v>
      </c>
      <c r="J602" s="67" t="s">
        <v>18</v>
      </c>
      <c r="K602" s="67" t="s">
        <v>19</v>
      </c>
      <c r="L602" s="179"/>
      <c r="M602" s="179"/>
      <c r="N602" s="8" t="s">
        <v>20</v>
      </c>
      <c r="O602" s="181"/>
    </row>
    <row r="603" spans="1:15">
      <c r="A603" s="46" t="s">
        <v>162</v>
      </c>
      <c r="B603" s="46" t="s">
        <v>163</v>
      </c>
      <c r="C603" s="9" t="s">
        <v>164</v>
      </c>
      <c r="D603" s="9" t="s">
        <v>331</v>
      </c>
      <c r="E603" s="9" t="s">
        <v>23</v>
      </c>
      <c r="F603" s="9">
        <v>18</v>
      </c>
      <c r="G603" s="68">
        <v>6.3</v>
      </c>
      <c r="H603" s="68">
        <v>7</v>
      </c>
      <c r="I603" s="68">
        <v>7.2</v>
      </c>
      <c r="J603" s="9"/>
      <c r="K603" s="9"/>
      <c r="L603" s="9"/>
      <c r="M603" s="9"/>
      <c r="N603" s="9"/>
      <c r="O603" s="15"/>
    </row>
    <row r="604" spans="1:15">
      <c r="A604" s="9"/>
      <c r="B604" s="46"/>
      <c r="C604" s="9" t="s">
        <v>23</v>
      </c>
      <c r="D604" s="9"/>
      <c r="E604" s="9" t="s">
        <v>26</v>
      </c>
      <c r="F604" s="9">
        <v>37</v>
      </c>
      <c r="G604" s="68">
        <v>7.4</v>
      </c>
      <c r="H604" s="9"/>
      <c r="I604" s="68">
        <v>8.5500000000000007</v>
      </c>
      <c r="J604" s="9"/>
      <c r="K604" s="9"/>
      <c r="L604" s="9"/>
      <c r="M604" s="9"/>
      <c r="N604" s="9"/>
      <c r="O604" s="15"/>
    </row>
    <row r="605" spans="1:15">
      <c r="A605" s="9"/>
      <c r="B605" s="46"/>
      <c r="C605" s="9" t="s">
        <v>26</v>
      </c>
      <c r="D605" s="9" t="s">
        <v>23</v>
      </c>
      <c r="E605" s="9" t="s">
        <v>331</v>
      </c>
      <c r="F605" s="9">
        <v>50</v>
      </c>
      <c r="G605" s="68">
        <v>11.25</v>
      </c>
      <c r="H605" s="9"/>
      <c r="I605" s="68">
        <v>13.1</v>
      </c>
      <c r="J605" s="9"/>
      <c r="K605" s="9"/>
      <c r="L605" s="9"/>
      <c r="M605" s="68"/>
      <c r="N605" s="9"/>
      <c r="O605" s="15"/>
    </row>
    <row r="606" spans="1:15">
      <c r="A606" s="9"/>
      <c r="B606" s="46"/>
      <c r="C606" s="9" t="s">
        <v>331</v>
      </c>
      <c r="D606" s="9"/>
      <c r="E606" s="9" t="s">
        <v>23</v>
      </c>
      <c r="F606" s="9">
        <v>15</v>
      </c>
      <c r="G606" s="68">
        <v>13.25</v>
      </c>
      <c r="H606" s="9"/>
      <c r="I606" s="68">
        <v>13.55</v>
      </c>
      <c r="J606" s="9"/>
      <c r="K606" s="9"/>
      <c r="L606" s="9"/>
      <c r="M606" s="68"/>
      <c r="N606" s="9"/>
      <c r="O606" s="16"/>
    </row>
    <row r="607" spans="1:15">
      <c r="A607" s="17"/>
      <c r="B607" s="69"/>
      <c r="C607" s="9" t="s">
        <v>23</v>
      </c>
      <c r="D607" s="17" t="s">
        <v>25</v>
      </c>
      <c r="E607" s="9" t="s">
        <v>26</v>
      </c>
      <c r="F607" s="17">
        <v>37</v>
      </c>
      <c r="G607" s="70">
        <v>14.1</v>
      </c>
      <c r="H607" s="17"/>
      <c r="I607" s="70">
        <v>15.25</v>
      </c>
      <c r="J607" s="17"/>
      <c r="K607" s="17"/>
      <c r="L607" s="17"/>
      <c r="M607" s="78"/>
      <c r="N607" s="17"/>
      <c r="O607" s="20"/>
    </row>
    <row r="608" spans="1:15">
      <c r="A608" s="9"/>
      <c r="B608" s="46"/>
      <c r="C608" s="9" t="s">
        <v>26</v>
      </c>
      <c r="D608" s="9" t="s">
        <v>25</v>
      </c>
      <c r="E608" s="9" t="s">
        <v>23</v>
      </c>
      <c r="F608" s="9">
        <v>37</v>
      </c>
      <c r="G608" s="68">
        <v>15.4</v>
      </c>
      <c r="H608" s="9"/>
      <c r="I608" s="68">
        <v>16.55</v>
      </c>
      <c r="J608" s="9"/>
      <c r="K608" s="9"/>
      <c r="L608" s="9"/>
      <c r="M608" s="79"/>
      <c r="N608" s="9"/>
      <c r="O608" s="16" t="s">
        <v>45</v>
      </c>
    </row>
    <row r="609" spans="1:15">
      <c r="A609" s="9"/>
      <c r="B609" s="46"/>
      <c r="C609" s="9" t="s">
        <v>23</v>
      </c>
      <c r="D609" s="17"/>
      <c r="E609" s="9" t="s">
        <v>164</v>
      </c>
      <c r="F609" s="9">
        <v>18</v>
      </c>
      <c r="G609" s="68">
        <v>17.05</v>
      </c>
      <c r="H609" s="68"/>
      <c r="I609" s="68">
        <v>17.5</v>
      </c>
      <c r="J609" s="9">
        <v>1</v>
      </c>
      <c r="K609" s="9">
        <v>1</v>
      </c>
      <c r="L609" s="9"/>
      <c r="M609" s="79"/>
      <c r="N609" s="7">
        <f>SUM(F603:F609)</f>
        <v>212</v>
      </c>
      <c r="O609" s="25" t="s">
        <v>165</v>
      </c>
    </row>
    <row r="612" spans="1:15">
      <c r="A612" s="172" t="s">
        <v>4</v>
      </c>
      <c r="B612" s="174" t="s">
        <v>5</v>
      </c>
      <c r="C612" s="164" t="s">
        <v>6</v>
      </c>
      <c r="D612" s="165"/>
      <c r="E612" s="166"/>
      <c r="F612" s="176" t="s">
        <v>7</v>
      </c>
      <c r="G612" s="167" t="s">
        <v>8</v>
      </c>
      <c r="H612" s="168"/>
      <c r="I612" s="169"/>
      <c r="J612" s="170" t="s">
        <v>9</v>
      </c>
      <c r="K612" s="171"/>
      <c r="L612" s="178" t="s">
        <v>10</v>
      </c>
      <c r="M612" s="178" t="s">
        <v>11</v>
      </c>
      <c r="N612" s="4" t="s">
        <v>12</v>
      </c>
      <c r="O612" s="180" t="s">
        <v>13</v>
      </c>
    </row>
    <row r="613" spans="1:15">
      <c r="A613" s="173"/>
      <c r="B613" s="175"/>
      <c r="C613" s="67" t="s">
        <v>14</v>
      </c>
      <c r="D613" s="67"/>
      <c r="E613" s="67" t="s">
        <v>15</v>
      </c>
      <c r="F613" s="177"/>
      <c r="G613" s="67" t="s">
        <v>16</v>
      </c>
      <c r="H613" s="67"/>
      <c r="I613" s="77" t="s">
        <v>17</v>
      </c>
      <c r="J613" s="67" t="s">
        <v>18</v>
      </c>
      <c r="K613" s="67" t="s">
        <v>19</v>
      </c>
      <c r="L613" s="179"/>
      <c r="M613" s="179"/>
      <c r="N613" s="8" t="s">
        <v>20</v>
      </c>
      <c r="O613" s="181"/>
    </row>
    <row r="614" spans="1:15">
      <c r="A614" s="46" t="s">
        <v>166</v>
      </c>
      <c r="B614" s="46" t="s">
        <v>167</v>
      </c>
      <c r="C614" s="9" t="s">
        <v>168</v>
      </c>
      <c r="D614" s="9"/>
      <c r="E614" s="9" t="s">
        <v>26</v>
      </c>
      <c r="F614" s="9">
        <v>20</v>
      </c>
      <c r="G614" s="68">
        <v>7.1</v>
      </c>
      <c r="H614" s="68"/>
      <c r="I614" s="68">
        <v>7.55</v>
      </c>
      <c r="J614" s="9"/>
      <c r="K614" s="9"/>
      <c r="L614" s="9"/>
      <c r="M614" s="9"/>
      <c r="N614" s="9"/>
      <c r="O614" s="15"/>
    </row>
    <row r="615" spans="1:15">
      <c r="A615" s="9"/>
      <c r="B615" s="46"/>
      <c r="C615" s="9" t="s">
        <v>26</v>
      </c>
      <c r="D615" s="9" t="s">
        <v>25</v>
      </c>
      <c r="E615" s="9" t="s">
        <v>23</v>
      </c>
      <c r="F615" s="9">
        <v>37</v>
      </c>
      <c r="G615" s="68">
        <v>8.1</v>
      </c>
      <c r="H615" s="9"/>
      <c r="I615" s="68">
        <v>9.25</v>
      </c>
      <c r="J615" s="9"/>
      <c r="K615" s="9"/>
      <c r="L615" s="9"/>
      <c r="M615" s="9"/>
      <c r="N615" s="9"/>
      <c r="O615" s="15"/>
    </row>
    <row r="616" spans="1:15">
      <c r="A616" s="9"/>
      <c r="B616" s="46"/>
      <c r="C616" s="9" t="s">
        <v>23</v>
      </c>
      <c r="D616" s="9"/>
      <c r="E616" s="9" t="s">
        <v>353</v>
      </c>
      <c r="F616" s="9">
        <v>15</v>
      </c>
      <c r="G616" s="68">
        <v>9.5500000000000007</v>
      </c>
      <c r="H616" s="9"/>
      <c r="I616" s="68">
        <v>10.35</v>
      </c>
      <c r="J616" s="9"/>
      <c r="K616" s="9"/>
      <c r="L616" s="9"/>
      <c r="M616" s="68"/>
      <c r="N616" s="9"/>
      <c r="O616" s="15"/>
    </row>
    <row r="617" spans="1:15">
      <c r="A617" s="9"/>
      <c r="B617" s="46"/>
      <c r="C617" s="9" t="s">
        <v>353</v>
      </c>
      <c r="D617" s="9"/>
      <c r="E617" s="9" t="s">
        <v>23</v>
      </c>
      <c r="F617" s="9">
        <v>15</v>
      </c>
      <c r="G617" s="68">
        <v>10.5</v>
      </c>
      <c r="H617" s="9"/>
      <c r="I617" s="68">
        <v>11.3</v>
      </c>
      <c r="J617" s="9"/>
      <c r="K617" s="9"/>
      <c r="L617" s="9"/>
      <c r="M617" s="68"/>
      <c r="N617" s="9"/>
      <c r="O617" s="16"/>
    </row>
    <row r="618" spans="1:15" ht="15.75" customHeight="1">
      <c r="A618" s="17"/>
      <c r="B618" s="69"/>
      <c r="C618" s="9" t="s">
        <v>23</v>
      </c>
      <c r="D618" s="17" t="s">
        <v>25</v>
      </c>
      <c r="E618" s="9" t="s">
        <v>26</v>
      </c>
      <c r="F618" s="17">
        <v>37</v>
      </c>
      <c r="G618" s="70">
        <v>13.15</v>
      </c>
      <c r="H618" s="17"/>
      <c r="I618" s="70">
        <v>14.3</v>
      </c>
      <c r="J618" s="17"/>
      <c r="K618" s="17"/>
      <c r="L618" s="17"/>
      <c r="M618" s="78"/>
      <c r="N618" s="17"/>
      <c r="O618" s="20"/>
    </row>
    <row r="619" spans="1:15">
      <c r="A619" s="9"/>
      <c r="B619" s="46"/>
      <c r="C619" s="9" t="s">
        <v>26</v>
      </c>
      <c r="D619" s="9" t="s">
        <v>23</v>
      </c>
      <c r="E619" s="9" t="s">
        <v>33</v>
      </c>
      <c r="F619" s="9">
        <v>65</v>
      </c>
      <c r="G619" s="68">
        <v>14.55</v>
      </c>
      <c r="H619" s="9"/>
      <c r="I619" s="68">
        <v>16.55</v>
      </c>
      <c r="J619" s="9"/>
      <c r="K619" s="9"/>
      <c r="L619" s="9"/>
      <c r="M619" s="79"/>
      <c r="N619" s="9"/>
      <c r="O619" s="20"/>
    </row>
    <row r="620" spans="1:15">
      <c r="A620" s="9"/>
      <c r="B620" s="46"/>
      <c r="C620" s="9" t="s">
        <v>33</v>
      </c>
      <c r="D620" s="17" t="s">
        <v>23</v>
      </c>
      <c r="E620" s="9" t="s">
        <v>26</v>
      </c>
      <c r="F620" s="9">
        <v>65</v>
      </c>
      <c r="G620" s="68">
        <v>17.149999999999999</v>
      </c>
      <c r="H620" s="9"/>
      <c r="I620" s="68">
        <v>19.149999999999999</v>
      </c>
      <c r="J620" s="9"/>
      <c r="K620" s="9"/>
      <c r="L620" s="9"/>
      <c r="M620" s="79"/>
      <c r="N620" s="9"/>
      <c r="O620" s="16" t="s">
        <v>45</v>
      </c>
    </row>
    <row r="621" spans="1:15">
      <c r="A621" s="9"/>
      <c r="B621" s="46"/>
      <c r="C621" s="9" t="s">
        <v>26</v>
      </c>
      <c r="D621" s="17"/>
      <c r="E621" s="9" t="s">
        <v>169</v>
      </c>
      <c r="F621" s="9">
        <v>20</v>
      </c>
      <c r="G621" s="68">
        <v>19.149999999999999</v>
      </c>
      <c r="H621" s="9"/>
      <c r="I621" s="68">
        <v>20</v>
      </c>
      <c r="J621" s="9">
        <v>1</v>
      </c>
      <c r="K621" s="9">
        <v>1</v>
      </c>
      <c r="L621" s="9"/>
      <c r="M621" s="79"/>
      <c r="N621" s="7">
        <f>SUM(F614:F621)</f>
        <v>274</v>
      </c>
      <c r="O621" s="20" t="s">
        <v>170</v>
      </c>
    </row>
    <row r="629" spans="1:15" ht="15.75" customHeight="1">
      <c r="A629" s="1"/>
    </row>
    <row r="630" spans="1:15">
      <c r="A630" s="161" t="s">
        <v>0</v>
      </c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  <c r="N630" s="161"/>
      <c r="O630" s="161"/>
    </row>
    <row r="631" spans="1:15">
      <c r="A631" s="162" t="s">
        <v>1</v>
      </c>
      <c r="B631" s="162"/>
      <c r="C631" s="162"/>
      <c r="D631" s="162"/>
      <c r="E631" s="162"/>
      <c r="F631" s="162"/>
      <c r="G631" s="162"/>
      <c r="H631" s="162"/>
      <c r="I631" s="162"/>
      <c r="J631" s="162"/>
      <c r="K631" s="162"/>
      <c r="L631" s="162"/>
      <c r="M631" s="162"/>
      <c r="N631" s="162"/>
      <c r="O631" s="162"/>
    </row>
    <row r="632" spans="1:15">
      <c r="A632" s="162" t="s">
        <v>2</v>
      </c>
      <c r="B632" s="162"/>
      <c r="C632" s="162"/>
      <c r="D632" s="162"/>
      <c r="E632" s="162"/>
      <c r="F632" s="162"/>
      <c r="G632" s="162"/>
      <c r="H632" s="162"/>
      <c r="I632" s="162"/>
      <c r="J632" s="162"/>
      <c r="K632" s="162"/>
      <c r="L632" s="162"/>
      <c r="M632" s="162"/>
      <c r="N632" s="162"/>
      <c r="O632" s="162"/>
    </row>
    <row r="633" spans="1:15">
      <c r="A633" s="34"/>
      <c r="B633" s="65"/>
      <c r="C633" s="65" t="s">
        <v>36</v>
      </c>
      <c r="D633" s="66"/>
      <c r="E633" s="66"/>
      <c r="F633" s="66"/>
      <c r="G633" s="66"/>
      <c r="H633" s="66"/>
      <c r="I633" s="76"/>
      <c r="J633" s="66"/>
      <c r="K633" s="66"/>
      <c r="L633" s="163" t="s">
        <v>3</v>
      </c>
      <c r="M633" s="163"/>
      <c r="N633" s="163"/>
      <c r="O633" s="163"/>
    </row>
    <row r="634" spans="1:15">
      <c r="A634" s="1"/>
      <c r="M634" s="2"/>
    </row>
    <row r="635" spans="1:15">
      <c r="A635" s="172" t="s">
        <v>4</v>
      </c>
      <c r="B635" s="174" t="s">
        <v>5</v>
      </c>
      <c r="C635" s="164" t="s">
        <v>6</v>
      </c>
      <c r="D635" s="165"/>
      <c r="E635" s="166"/>
      <c r="F635" s="176" t="s">
        <v>7</v>
      </c>
      <c r="G635" s="167" t="s">
        <v>8</v>
      </c>
      <c r="H635" s="168"/>
      <c r="I635" s="169"/>
      <c r="J635" s="170" t="s">
        <v>9</v>
      </c>
      <c r="K635" s="171"/>
      <c r="L635" s="178" t="s">
        <v>10</v>
      </c>
      <c r="M635" s="178" t="s">
        <v>11</v>
      </c>
      <c r="N635" s="4" t="s">
        <v>12</v>
      </c>
      <c r="O635" s="180" t="s">
        <v>13</v>
      </c>
    </row>
    <row r="636" spans="1:15">
      <c r="A636" s="173"/>
      <c r="B636" s="175"/>
      <c r="C636" s="67" t="s">
        <v>14</v>
      </c>
      <c r="D636" s="67"/>
      <c r="E636" s="67" t="s">
        <v>15</v>
      </c>
      <c r="F636" s="177"/>
      <c r="G636" s="67" t="s">
        <v>16</v>
      </c>
      <c r="H636" s="67"/>
      <c r="I636" s="77" t="s">
        <v>17</v>
      </c>
      <c r="J636" s="67" t="s">
        <v>18</v>
      </c>
      <c r="K636" s="67" t="s">
        <v>19</v>
      </c>
      <c r="L636" s="179"/>
      <c r="M636" s="179"/>
      <c r="N636" s="8" t="s">
        <v>20</v>
      </c>
      <c r="O636" s="181"/>
    </row>
    <row r="637" spans="1:15">
      <c r="A637" s="46" t="s">
        <v>171</v>
      </c>
      <c r="B637" s="46" t="s">
        <v>172</v>
      </c>
      <c r="C637" s="9" t="s">
        <v>140</v>
      </c>
      <c r="D637" s="9" t="s">
        <v>23</v>
      </c>
      <c r="E637" s="9" t="s">
        <v>26</v>
      </c>
      <c r="F637" s="9">
        <v>45</v>
      </c>
      <c r="G637" s="68">
        <v>6.5</v>
      </c>
      <c r="H637" s="68"/>
      <c r="I637" s="68">
        <v>8.1999999999999993</v>
      </c>
      <c r="J637" s="9"/>
      <c r="K637" s="9"/>
      <c r="L637" s="9"/>
      <c r="M637" s="9"/>
      <c r="N637" s="9"/>
      <c r="O637" s="15"/>
    </row>
    <row r="638" spans="1:15">
      <c r="A638" s="9"/>
      <c r="B638" s="46"/>
      <c r="C638" s="9" t="s">
        <v>26</v>
      </c>
      <c r="D638" s="9" t="s">
        <v>23</v>
      </c>
      <c r="E638" s="9" t="s">
        <v>58</v>
      </c>
      <c r="F638" s="9">
        <v>41</v>
      </c>
      <c r="G638" s="68">
        <v>8.35</v>
      </c>
      <c r="H638" s="9"/>
      <c r="I638" s="68">
        <v>10.050000000000001</v>
      </c>
      <c r="J638" s="9"/>
      <c r="K638" s="9"/>
      <c r="L638" s="9"/>
      <c r="M638" s="9"/>
      <c r="N638" s="9"/>
      <c r="O638" s="15"/>
    </row>
    <row r="639" spans="1:15">
      <c r="A639" s="9"/>
      <c r="B639" s="46"/>
      <c r="C639" s="9" t="s">
        <v>58</v>
      </c>
      <c r="D639" s="9" t="s">
        <v>23</v>
      </c>
      <c r="E639" s="9" t="s">
        <v>26</v>
      </c>
      <c r="F639" s="9">
        <v>41</v>
      </c>
      <c r="G639" s="68">
        <v>10.25</v>
      </c>
      <c r="H639" s="9"/>
      <c r="I639" s="68">
        <v>11.55</v>
      </c>
      <c r="J639" s="9"/>
      <c r="K639" s="9"/>
      <c r="L639" s="9"/>
      <c r="M639" s="68"/>
      <c r="N639" s="9"/>
      <c r="O639" s="15"/>
    </row>
    <row r="640" spans="1:15">
      <c r="A640" s="9"/>
      <c r="B640" s="46"/>
      <c r="C640" s="9" t="s">
        <v>26</v>
      </c>
      <c r="D640" s="9" t="s">
        <v>23</v>
      </c>
      <c r="E640" s="9" t="s">
        <v>140</v>
      </c>
      <c r="F640" s="9">
        <v>45</v>
      </c>
      <c r="G640" s="68">
        <v>12.2</v>
      </c>
      <c r="H640" s="9"/>
      <c r="I640" s="68">
        <v>13.5</v>
      </c>
      <c r="J640" s="9"/>
      <c r="K640" s="9"/>
      <c r="L640" s="9"/>
      <c r="M640" s="68"/>
      <c r="N640" s="9"/>
      <c r="O640" s="16"/>
    </row>
    <row r="641" spans="1:15">
      <c r="A641" s="17"/>
      <c r="B641" s="69"/>
      <c r="C641" s="9" t="s">
        <v>140</v>
      </c>
      <c r="D641" s="17"/>
      <c r="E641" s="9" t="s">
        <v>72</v>
      </c>
      <c r="F641" s="17">
        <v>15</v>
      </c>
      <c r="G641" s="70">
        <v>15.3</v>
      </c>
      <c r="H641" s="17"/>
      <c r="I641" s="70">
        <v>16</v>
      </c>
      <c r="J641" s="17"/>
      <c r="K641" s="17"/>
      <c r="L641" s="17"/>
      <c r="M641" s="78"/>
      <c r="N641" s="17"/>
      <c r="O641" s="20"/>
    </row>
    <row r="642" spans="1:15">
      <c r="A642" s="9"/>
      <c r="B642" s="46"/>
      <c r="C642" s="9" t="s">
        <v>72</v>
      </c>
      <c r="D642" s="9" t="s">
        <v>23</v>
      </c>
      <c r="E642" s="9" t="s">
        <v>26</v>
      </c>
      <c r="F642" s="9">
        <v>41</v>
      </c>
      <c r="G642" s="68">
        <v>16.100000000000001</v>
      </c>
      <c r="H642" s="9"/>
      <c r="I642" s="68">
        <v>17.399999999999999</v>
      </c>
      <c r="J642" s="9"/>
      <c r="K642" s="9"/>
      <c r="L642" s="9"/>
      <c r="M642" s="79"/>
      <c r="N642" s="9"/>
      <c r="O642" s="16" t="s">
        <v>45</v>
      </c>
    </row>
    <row r="643" spans="1:15">
      <c r="A643" s="9"/>
      <c r="B643" s="46"/>
      <c r="C643" s="9" t="s">
        <v>26</v>
      </c>
      <c r="D643" s="17" t="s">
        <v>23</v>
      </c>
      <c r="E643" s="9" t="s">
        <v>140</v>
      </c>
      <c r="F643" s="9">
        <v>45</v>
      </c>
      <c r="G643" s="68">
        <v>18.05</v>
      </c>
      <c r="H643" s="9"/>
      <c r="I643" s="68">
        <v>19.45</v>
      </c>
      <c r="J643" s="9">
        <v>1</v>
      </c>
      <c r="K643" s="9">
        <v>1</v>
      </c>
      <c r="L643" s="9"/>
      <c r="M643" s="79"/>
      <c r="N643" s="7">
        <f>SUM(F637:F643)</f>
        <v>273</v>
      </c>
      <c r="O643" s="20" t="s">
        <v>173</v>
      </c>
    </row>
    <row r="646" spans="1:15">
      <c r="A646" s="172" t="s">
        <v>4</v>
      </c>
      <c r="B646" s="174" t="s">
        <v>5</v>
      </c>
      <c r="C646" s="164" t="s">
        <v>6</v>
      </c>
      <c r="D646" s="165"/>
      <c r="E646" s="166"/>
      <c r="F646" s="176" t="s">
        <v>7</v>
      </c>
      <c r="G646" s="167" t="s">
        <v>8</v>
      </c>
      <c r="H646" s="168"/>
      <c r="I646" s="169"/>
      <c r="J646" s="170" t="s">
        <v>9</v>
      </c>
      <c r="K646" s="171"/>
      <c r="L646" s="178" t="s">
        <v>10</v>
      </c>
      <c r="M646" s="178" t="s">
        <v>11</v>
      </c>
      <c r="N646" s="4" t="s">
        <v>12</v>
      </c>
      <c r="O646" s="180" t="s">
        <v>13</v>
      </c>
    </row>
    <row r="647" spans="1:15">
      <c r="A647" s="173"/>
      <c r="B647" s="175"/>
      <c r="C647" s="67" t="s">
        <v>14</v>
      </c>
      <c r="D647" s="67"/>
      <c r="E647" s="67" t="s">
        <v>15</v>
      </c>
      <c r="F647" s="177"/>
      <c r="G647" s="67" t="s">
        <v>16</v>
      </c>
      <c r="H647" s="67"/>
      <c r="I647" s="77" t="s">
        <v>17</v>
      </c>
      <c r="J647" s="67" t="s">
        <v>18</v>
      </c>
      <c r="K647" s="67" t="s">
        <v>19</v>
      </c>
      <c r="L647" s="179"/>
      <c r="M647" s="179"/>
      <c r="N647" s="8" t="s">
        <v>20</v>
      </c>
      <c r="O647" s="181"/>
    </row>
    <row r="648" spans="1:15">
      <c r="A648" s="46" t="s">
        <v>174</v>
      </c>
      <c r="B648" s="46" t="s">
        <v>175</v>
      </c>
      <c r="C648" s="9" t="s">
        <v>65</v>
      </c>
      <c r="D648" s="9"/>
      <c r="E648" s="9" t="s">
        <v>23</v>
      </c>
      <c r="F648" s="9">
        <v>4</v>
      </c>
      <c r="G648" s="68">
        <v>7.1</v>
      </c>
      <c r="H648" s="68"/>
      <c r="I648" s="68">
        <v>7.2</v>
      </c>
      <c r="J648" s="9"/>
      <c r="K648" s="9"/>
      <c r="L648" s="9"/>
      <c r="M648" s="9"/>
      <c r="N648" s="9"/>
      <c r="O648" s="15"/>
    </row>
    <row r="649" spans="1:15">
      <c r="A649" s="9"/>
      <c r="B649" s="46"/>
      <c r="C649" s="9" t="s">
        <v>23</v>
      </c>
      <c r="D649" s="9" t="s">
        <v>25</v>
      </c>
      <c r="E649" s="9" t="s">
        <v>26</v>
      </c>
      <c r="F649" s="9">
        <v>37</v>
      </c>
      <c r="G649" s="68">
        <v>7.3</v>
      </c>
      <c r="H649" s="9"/>
      <c r="I649" s="68">
        <v>8.4499999999999993</v>
      </c>
      <c r="J649" s="9"/>
      <c r="K649" s="9"/>
      <c r="L649" s="9"/>
      <c r="M649" s="9"/>
      <c r="N649" s="9"/>
      <c r="O649" s="15"/>
    </row>
    <row r="650" spans="1:15">
      <c r="A650" s="9"/>
      <c r="B650" s="46"/>
      <c r="C650" s="9" t="s">
        <v>26</v>
      </c>
      <c r="D650" s="9" t="s">
        <v>25</v>
      </c>
      <c r="E650" s="9" t="s">
        <v>23</v>
      </c>
      <c r="F650" s="9">
        <v>37</v>
      </c>
      <c r="G650" s="68">
        <v>8.5500000000000007</v>
      </c>
      <c r="H650" s="9"/>
      <c r="I650" s="68">
        <v>10.15</v>
      </c>
      <c r="J650" s="9"/>
      <c r="K650" s="9"/>
      <c r="L650" s="9"/>
      <c r="M650" s="68"/>
      <c r="N650" s="9"/>
      <c r="O650" s="15"/>
    </row>
    <row r="651" spans="1:15">
      <c r="A651" s="9"/>
      <c r="B651" s="46"/>
      <c r="C651" s="9" t="s">
        <v>23</v>
      </c>
      <c r="D651" s="9" t="s">
        <v>25</v>
      </c>
      <c r="E651" s="9" t="s">
        <v>26</v>
      </c>
      <c r="F651" s="9">
        <v>37</v>
      </c>
      <c r="G651" s="68">
        <v>11.15</v>
      </c>
      <c r="H651" s="9"/>
      <c r="I651" s="68">
        <v>12.3</v>
      </c>
      <c r="J651" s="9"/>
      <c r="K651" s="9"/>
      <c r="L651" s="9"/>
      <c r="M651" s="68"/>
      <c r="N651" s="9"/>
      <c r="O651" s="16"/>
    </row>
    <row r="652" spans="1:15" ht="15.75" customHeight="1">
      <c r="A652" s="17"/>
      <c r="B652" s="69"/>
      <c r="C652" s="9" t="s">
        <v>26</v>
      </c>
      <c r="D652" s="17" t="s">
        <v>25</v>
      </c>
      <c r="E652" s="9" t="s">
        <v>23</v>
      </c>
      <c r="F652" s="17">
        <v>37</v>
      </c>
      <c r="G652" s="70">
        <v>12.45</v>
      </c>
      <c r="H652" s="17"/>
      <c r="I652" s="70">
        <v>14</v>
      </c>
      <c r="J652" s="17"/>
      <c r="K652" s="17"/>
      <c r="L652" s="17"/>
      <c r="M652" s="78"/>
      <c r="N652" s="17"/>
      <c r="O652" s="20"/>
    </row>
    <row r="653" spans="1:15">
      <c r="A653" s="9"/>
      <c r="B653" s="46"/>
      <c r="C653" s="9" t="s">
        <v>23</v>
      </c>
      <c r="D653" s="9"/>
      <c r="E653" s="9" t="s">
        <v>72</v>
      </c>
      <c r="F653" s="9">
        <v>4</v>
      </c>
      <c r="G653" s="68">
        <v>15</v>
      </c>
      <c r="H653" s="9"/>
      <c r="I653" s="68">
        <v>15.1</v>
      </c>
      <c r="J653" s="9"/>
      <c r="K653" s="9"/>
      <c r="L653" s="9"/>
      <c r="M653" s="79"/>
      <c r="N653" s="9"/>
      <c r="O653" s="20"/>
    </row>
    <row r="654" spans="1:15">
      <c r="A654" s="9"/>
      <c r="B654" s="46"/>
      <c r="C654" s="9" t="s">
        <v>72</v>
      </c>
      <c r="D654" s="17"/>
      <c r="E654" s="9" t="s">
        <v>23</v>
      </c>
      <c r="F654" s="9">
        <v>4</v>
      </c>
      <c r="G654" s="68">
        <v>15.1</v>
      </c>
      <c r="H654" s="9"/>
      <c r="I654" s="68">
        <v>15.3</v>
      </c>
      <c r="J654" s="9"/>
      <c r="K654" s="9"/>
      <c r="L654" s="9"/>
      <c r="M654" s="79"/>
      <c r="N654" s="9"/>
      <c r="O654" s="20"/>
    </row>
    <row r="655" spans="1:15">
      <c r="A655" s="9"/>
      <c r="B655" s="46"/>
      <c r="C655" s="9" t="s">
        <v>23</v>
      </c>
      <c r="D655" s="17" t="s">
        <v>25</v>
      </c>
      <c r="E655" s="9" t="s">
        <v>26</v>
      </c>
      <c r="F655" s="9">
        <v>37</v>
      </c>
      <c r="G655" s="68">
        <v>15.3</v>
      </c>
      <c r="H655" s="9"/>
      <c r="I655" s="68">
        <v>16.45</v>
      </c>
      <c r="J655" s="9"/>
      <c r="K655" s="9"/>
      <c r="L655" s="9"/>
      <c r="M655" s="79"/>
      <c r="N655" s="9"/>
      <c r="O655" s="16" t="s">
        <v>45</v>
      </c>
    </row>
    <row r="656" spans="1:15">
      <c r="A656" s="9"/>
      <c r="B656" s="46"/>
      <c r="C656" s="9" t="s">
        <v>26</v>
      </c>
      <c r="D656" s="17" t="s">
        <v>23</v>
      </c>
      <c r="E656" s="9" t="s">
        <v>65</v>
      </c>
      <c r="F656" s="9">
        <v>41</v>
      </c>
      <c r="G656" s="68">
        <v>17.25</v>
      </c>
      <c r="H656" s="9"/>
      <c r="I656" s="68">
        <v>19</v>
      </c>
      <c r="J656" s="9">
        <v>1</v>
      </c>
      <c r="K656" s="9">
        <v>1</v>
      </c>
      <c r="L656" s="9"/>
      <c r="M656" s="79"/>
      <c r="N656" s="7">
        <f>SUM(F648:F656)</f>
        <v>238</v>
      </c>
      <c r="O656" s="20" t="s">
        <v>176</v>
      </c>
    </row>
    <row r="662" spans="1:16" ht="15.75" customHeight="1">
      <c r="A662" s="1"/>
    </row>
    <row r="663" spans="1:16">
      <c r="A663" s="161" t="s">
        <v>0</v>
      </c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  <c r="N663" s="161"/>
      <c r="O663" s="161"/>
    </row>
    <row r="664" spans="1:16">
      <c r="A664" s="162" t="s">
        <v>1</v>
      </c>
      <c r="B664" s="162"/>
      <c r="C664" s="162"/>
      <c r="D664" s="162"/>
      <c r="E664" s="162"/>
      <c r="F664" s="162"/>
      <c r="G664" s="162"/>
      <c r="H664" s="162"/>
      <c r="I664" s="162"/>
      <c r="J664" s="162"/>
      <c r="K664" s="162"/>
      <c r="L664" s="162"/>
      <c r="M664" s="162"/>
      <c r="N664" s="162"/>
      <c r="O664" s="162"/>
    </row>
    <row r="665" spans="1:16">
      <c r="A665" s="162" t="s">
        <v>2</v>
      </c>
      <c r="B665" s="162"/>
      <c r="C665" s="162"/>
      <c r="D665" s="162"/>
      <c r="E665" s="162"/>
      <c r="F665" s="162"/>
      <c r="G665" s="162"/>
      <c r="H665" s="162"/>
      <c r="I665" s="162"/>
      <c r="J665" s="162"/>
      <c r="K665" s="162"/>
      <c r="L665" s="162"/>
      <c r="M665" s="162"/>
      <c r="N665" s="162"/>
      <c r="O665" s="162"/>
    </row>
    <row r="666" spans="1:16">
      <c r="A666" s="34"/>
      <c r="B666" s="65"/>
      <c r="C666" s="65" t="s">
        <v>36</v>
      </c>
      <c r="D666" s="66"/>
      <c r="E666" s="66"/>
      <c r="F666" s="66"/>
      <c r="G666" s="66"/>
      <c r="H666" s="66"/>
      <c r="I666" s="76"/>
      <c r="J666" s="66"/>
      <c r="K666" s="66"/>
      <c r="L666" s="163" t="s">
        <v>3</v>
      </c>
      <c r="M666" s="163"/>
      <c r="N666" s="163"/>
      <c r="O666" s="163"/>
    </row>
    <row r="667" spans="1:16">
      <c r="A667" s="1"/>
      <c r="M667" s="2"/>
    </row>
    <row r="668" spans="1:16">
      <c r="A668" s="172" t="s">
        <v>4</v>
      </c>
      <c r="B668" s="174" t="s">
        <v>5</v>
      </c>
      <c r="C668" s="164" t="s">
        <v>6</v>
      </c>
      <c r="D668" s="165"/>
      <c r="E668" s="166"/>
      <c r="F668" s="176" t="s">
        <v>7</v>
      </c>
      <c r="G668" s="167" t="s">
        <v>8</v>
      </c>
      <c r="H668" s="168"/>
      <c r="I668" s="169"/>
      <c r="J668" s="170" t="s">
        <v>9</v>
      </c>
      <c r="K668" s="171"/>
      <c r="L668" s="178" t="s">
        <v>10</v>
      </c>
      <c r="M668" s="178" t="s">
        <v>11</v>
      </c>
      <c r="N668" s="4" t="s">
        <v>12</v>
      </c>
      <c r="O668" s="180" t="s">
        <v>13</v>
      </c>
    </row>
    <row r="669" spans="1:16">
      <c r="A669" s="173"/>
      <c r="B669" s="175"/>
      <c r="C669" s="67" t="s">
        <v>14</v>
      </c>
      <c r="D669" s="67"/>
      <c r="E669" s="67" t="s">
        <v>15</v>
      </c>
      <c r="F669" s="177"/>
      <c r="G669" s="67" t="s">
        <v>16</v>
      </c>
      <c r="H669" s="67"/>
      <c r="I669" s="77" t="s">
        <v>17</v>
      </c>
      <c r="J669" s="67" t="s">
        <v>18</v>
      </c>
      <c r="K669" s="67" t="s">
        <v>19</v>
      </c>
      <c r="L669" s="179"/>
      <c r="M669" s="179"/>
      <c r="N669" s="8" t="s">
        <v>20</v>
      </c>
      <c r="O669" s="181"/>
    </row>
    <row r="670" spans="1:16">
      <c r="A670" s="46" t="s">
        <v>177</v>
      </c>
      <c r="B670" s="46" t="s">
        <v>178</v>
      </c>
      <c r="C670" s="9" t="s">
        <v>179</v>
      </c>
      <c r="D670" s="9" t="s">
        <v>23</v>
      </c>
      <c r="E670" s="9" t="s">
        <v>26</v>
      </c>
      <c r="F670" s="9">
        <v>50</v>
      </c>
      <c r="G670" s="68">
        <v>7</v>
      </c>
      <c r="H670" s="68"/>
      <c r="I670" s="68">
        <v>8.4499999999999993</v>
      </c>
      <c r="J670" s="9"/>
      <c r="K670" s="9"/>
      <c r="L670" s="9"/>
      <c r="M670" s="9"/>
      <c r="N670" s="9"/>
      <c r="O670" s="15"/>
    </row>
    <row r="671" spans="1:16">
      <c r="A671" s="9"/>
      <c r="B671" s="46"/>
      <c r="C671" s="9" t="s">
        <v>26</v>
      </c>
      <c r="D671" s="9" t="s">
        <v>25</v>
      </c>
      <c r="E671" s="9" t="s">
        <v>23</v>
      </c>
      <c r="F671" s="9">
        <v>37</v>
      </c>
      <c r="G671" s="68">
        <v>9.3000000000000007</v>
      </c>
      <c r="H671" s="9"/>
      <c r="I671" s="68">
        <v>11</v>
      </c>
      <c r="J671" s="9"/>
      <c r="K671" s="9"/>
      <c r="L671" s="9"/>
      <c r="M671" s="9"/>
      <c r="N671" s="9"/>
      <c r="O671" s="15"/>
    </row>
    <row r="672" spans="1:16">
      <c r="A672" s="9"/>
      <c r="B672" s="46"/>
      <c r="C672" s="9" t="s">
        <v>23</v>
      </c>
      <c r="D672" s="9"/>
      <c r="E672" s="9" t="s">
        <v>179</v>
      </c>
      <c r="F672" s="9">
        <v>13</v>
      </c>
      <c r="G672" s="68">
        <v>12.3</v>
      </c>
      <c r="H672" s="9"/>
      <c r="I672" s="68">
        <v>13</v>
      </c>
      <c r="J672" s="9"/>
      <c r="K672" s="9"/>
      <c r="L672" s="9"/>
      <c r="M672" s="68"/>
      <c r="N672" s="9"/>
      <c r="O672" s="15"/>
      <c r="P672" s="3">
        <v>0</v>
      </c>
    </row>
    <row r="673" spans="1:15">
      <c r="A673" s="9"/>
      <c r="B673" s="46"/>
      <c r="C673" s="9" t="s">
        <v>179</v>
      </c>
      <c r="D673" s="9" t="s">
        <v>23</v>
      </c>
      <c r="E673" s="9" t="s">
        <v>26</v>
      </c>
      <c r="F673" s="9">
        <v>50</v>
      </c>
      <c r="G673" s="68">
        <v>14.15</v>
      </c>
      <c r="H673" s="9"/>
      <c r="I673" s="68">
        <v>16</v>
      </c>
      <c r="J673" s="9"/>
      <c r="K673" s="9"/>
      <c r="L673" s="9"/>
      <c r="M673" s="68"/>
      <c r="N673" s="9"/>
      <c r="O673" s="16" t="s">
        <v>45</v>
      </c>
    </row>
    <row r="674" spans="1:15">
      <c r="A674" s="17"/>
      <c r="B674" s="69"/>
      <c r="C674" s="9" t="s">
        <v>26</v>
      </c>
      <c r="D674" s="17" t="s">
        <v>23</v>
      </c>
      <c r="E674" s="9" t="s">
        <v>179</v>
      </c>
      <c r="F674" s="17">
        <v>50</v>
      </c>
      <c r="G674" s="70">
        <v>17.399999999999999</v>
      </c>
      <c r="H674" s="17"/>
      <c r="I674" s="70">
        <v>19.25</v>
      </c>
      <c r="J674" s="9">
        <v>1</v>
      </c>
      <c r="K674" s="9">
        <v>1</v>
      </c>
      <c r="L674" s="17"/>
      <c r="M674" s="78"/>
      <c r="N674" s="7">
        <f>SUM(F670:F674)</f>
        <v>200</v>
      </c>
      <c r="O674" s="20" t="s">
        <v>180</v>
      </c>
    </row>
    <row r="677" spans="1:15">
      <c r="A677" s="172" t="s">
        <v>4</v>
      </c>
      <c r="B677" s="174" t="s">
        <v>5</v>
      </c>
      <c r="C677" s="164" t="s">
        <v>6</v>
      </c>
      <c r="D677" s="165"/>
      <c r="E677" s="166"/>
      <c r="F677" s="176" t="s">
        <v>7</v>
      </c>
      <c r="G677" s="167" t="s">
        <v>8</v>
      </c>
      <c r="H677" s="168"/>
      <c r="I677" s="169"/>
      <c r="J677" s="170" t="s">
        <v>9</v>
      </c>
      <c r="K677" s="171"/>
      <c r="L677" s="178" t="s">
        <v>10</v>
      </c>
      <c r="M677" s="178" t="s">
        <v>11</v>
      </c>
      <c r="N677" s="4" t="s">
        <v>12</v>
      </c>
      <c r="O677" s="180" t="s">
        <v>13</v>
      </c>
    </row>
    <row r="678" spans="1:15">
      <c r="A678" s="173"/>
      <c r="B678" s="175"/>
      <c r="C678" s="67" t="s">
        <v>14</v>
      </c>
      <c r="D678" s="67"/>
      <c r="E678" s="67" t="s">
        <v>15</v>
      </c>
      <c r="F678" s="177"/>
      <c r="G678" s="67" t="s">
        <v>16</v>
      </c>
      <c r="H678" s="67"/>
      <c r="I678" s="77" t="s">
        <v>17</v>
      </c>
      <c r="J678" s="67" t="s">
        <v>18</v>
      </c>
      <c r="K678" s="67" t="s">
        <v>19</v>
      </c>
      <c r="L678" s="179"/>
      <c r="M678" s="179"/>
      <c r="N678" s="8" t="s">
        <v>20</v>
      </c>
      <c r="O678" s="181"/>
    </row>
    <row r="679" spans="1:15">
      <c r="A679" s="46" t="s">
        <v>181</v>
      </c>
      <c r="B679" s="46" t="s">
        <v>182</v>
      </c>
      <c r="C679" s="9" t="s">
        <v>183</v>
      </c>
      <c r="D679" s="9"/>
      <c r="E679" s="9" t="s">
        <v>26</v>
      </c>
      <c r="F679" s="9">
        <v>25</v>
      </c>
      <c r="G679" s="68">
        <v>7.05</v>
      </c>
      <c r="H679" s="68"/>
      <c r="I679" s="68">
        <v>8.1</v>
      </c>
      <c r="J679" s="9"/>
      <c r="K679" s="9"/>
      <c r="L679" s="9"/>
      <c r="M679" s="9"/>
      <c r="N679" s="9"/>
      <c r="O679" s="15"/>
    </row>
    <row r="680" spans="1:15">
      <c r="A680" s="9"/>
      <c r="B680" s="46"/>
      <c r="C680" s="9" t="s">
        <v>26</v>
      </c>
      <c r="D680" s="9" t="s">
        <v>25</v>
      </c>
      <c r="E680" s="9" t="s">
        <v>184</v>
      </c>
      <c r="F680" s="9">
        <v>40</v>
      </c>
      <c r="G680" s="68">
        <v>8.15</v>
      </c>
      <c r="H680" s="9"/>
      <c r="I680" s="68">
        <v>9.4499999999999993</v>
      </c>
      <c r="J680" s="9"/>
      <c r="K680" s="9"/>
      <c r="L680" s="9"/>
      <c r="M680" s="9"/>
      <c r="N680" s="9"/>
      <c r="O680" s="15"/>
    </row>
    <row r="681" spans="1:15">
      <c r="A681" s="9"/>
      <c r="B681" s="46"/>
      <c r="C681" s="9" t="s">
        <v>184</v>
      </c>
      <c r="D681" s="9" t="s">
        <v>25</v>
      </c>
      <c r="E681" s="9" t="s">
        <v>26</v>
      </c>
      <c r="F681" s="9">
        <v>40</v>
      </c>
      <c r="G681" s="68">
        <v>9.5500000000000007</v>
      </c>
      <c r="H681" s="9"/>
      <c r="I681" s="68">
        <v>11.25</v>
      </c>
      <c r="J681" s="9"/>
      <c r="K681" s="9"/>
      <c r="L681" s="9"/>
      <c r="M681" s="68"/>
      <c r="N681" s="9"/>
      <c r="O681" s="15"/>
    </row>
    <row r="682" spans="1:15">
      <c r="A682" s="9"/>
      <c r="B682" s="46"/>
      <c r="C682" s="9" t="s">
        <v>26</v>
      </c>
      <c r="D682" s="9" t="s">
        <v>23</v>
      </c>
      <c r="E682" s="9" t="s">
        <v>72</v>
      </c>
      <c r="F682" s="9">
        <v>41</v>
      </c>
      <c r="G682" s="68">
        <v>11.55</v>
      </c>
      <c r="H682" s="9"/>
      <c r="I682" s="68">
        <v>13.3</v>
      </c>
      <c r="J682" s="9"/>
      <c r="K682" s="9"/>
      <c r="L682" s="9"/>
      <c r="M682" s="68"/>
      <c r="N682" s="9"/>
      <c r="O682" s="16"/>
    </row>
    <row r="683" spans="1:15">
      <c r="A683" s="17"/>
      <c r="B683" s="69"/>
      <c r="C683" s="9" t="s">
        <v>72</v>
      </c>
      <c r="D683" s="9" t="s">
        <v>23</v>
      </c>
      <c r="E683" s="9" t="s">
        <v>26</v>
      </c>
      <c r="F683" s="17">
        <v>41</v>
      </c>
      <c r="G683" s="70">
        <v>14.1</v>
      </c>
      <c r="H683" s="17"/>
      <c r="I683" s="70">
        <v>15.45</v>
      </c>
      <c r="J683" s="17"/>
      <c r="K683" s="17"/>
      <c r="L683" s="17"/>
      <c r="M683" s="78"/>
      <c r="N683" s="17"/>
      <c r="O683" s="16" t="s">
        <v>45</v>
      </c>
    </row>
    <row r="684" spans="1:15">
      <c r="A684" s="9"/>
      <c r="B684" s="46"/>
      <c r="C684" s="9" t="s">
        <v>26</v>
      </c>
      <c r="D684" s="9"/>
      <c r="E684" s="9" t="s">
        <v>183</v>
      </c>
      <c r="F684" s="9">
        <v>25</v>
      </c>
      <c r="G684" s="68">
        <v>17.2</v>
      </c>
      <c r="H684" s="9"/>
      <c r="I684" s="68">
        <v>18.25</v>
      </c>
      <c r="J684" s="9">
        <v>1</v>
      </c>
      <c r="K684" s="9">
        <v>1</v>
      </c>
      <c r="L684" s="9"/>
      <c r="M684" s="79"/>
      <c r="N684" s="7">
        <f>SUM(F679:F684)</f>
        <v>212</v>
      </c>
      <c r="O684" s="20" t="s">
        <v>185</v>
      </c>
    </row>
    <row r="686" spans="1:15">
      <c r="A686" s="1"/>
    </row>
    <row r="687" spans="1:15">
      <c r="A687" s="1"/>
    </row>
    <row r="688" spans="1:15">
      <c r="A688" s="1"/>
    </row>
    <row r="689" spans="1:15">
      <c r="A689" s="1"/>
    </row>
    <row r="690" spans="1:15">
      <c r="A690" s="1"/>
    </row>
    <row r="691" spans="1:15">
      <c r="A691" s="1"/>
    </row>
    <row r="692" spans="1:15">
      <c r="A692" s="1"/>
    </row>
    <row r="693" spans="1:15">
      <c r="A693" s="1"/>
    </row>
    <row r="694" spans="1:15">
      <c r="A694" s="1"/>
    </row>
    <row r="695" spans="1:15">
      <c r="A695" s="1"/>
    </row>
    <row r="696" spans="1:15">
      <c r="A696" s="161" t="s">
        <v>0</v>
      </c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  <c r="N696" s="161"/>
      <c r="O696" s="161"/>
    </row>
    <row r="697" spans="1:15">
      <c r="A697" s="162" t="s">
        <v>1</v>
      </c>
      <c r="B697" s="162"/>
      <c r="C697" s="162"/>
      <c r="D697" s="162"/>
      <c r="E697" s="162"/>
      <c r="F697" s="162"/>
      <c r="G697" s="162"/>
      <c r="H697" s="162"/>
      <c r="I697" s="162"/>
      <c r="J697" s="162"/>
      <c r="K697" s="162"/>
      <c r="L697" s="162"/>
      <c r="M697" s="162"/>
      <c r="N697" s="162"/>
      <c r="O697" s="162"/>
    </row>
    <row r="698" spans="1:15">
      <c r="A698" s="162" t="s">
        <v>2</v>
      </c>
      <c r="B698" s="162"/>
      <c r="C698" s="162"/>
      <c r="D698" s="162"/>
      <c r="E698" s="162"/>
      <c r="F698" s="162"/>
      <c r="G698" s="162"/>
      <c r="H698" s="162"/>
      <c r="I698" s="162"/>
      <c r="J698" s="162"/>
      <c r="K698" s="162"/>
      <c r="L698" s="162"/>
      <c r="M698" s="162"/>
      <c r="N698" s="162"/>
      <c r="O698" s="162"/>
    </row>
    <row r="699" spans="1:15">
      <c r="A699" s="34"/>
      <c r="B699" s="65"/>
      <c r="C699" s="65" t="s">
        <v>36</v>
      </c>
      <c r="D699" s="66"/>
      <c r="E699" s="66"/>
      <c r="F699" s="66"/>
      <c r="G699" s="66"/>
      <c r="H699" s="66"/>
      <c r="I699" s="76"/>
      <c r="J699" s="66"/>
      <c r="K699" s="66"/>
      <c r="L699" s="163" t="s">
        <v>3</v>
      </c>
      <c r="M699" s="163"/>
      <c r="N699" s="163"/>
      <c r="O699" s="163"/>
    </row>
    <row r="700" spans="1:15">
      <c r="A700" s="1"/>
      <c r="M700" s="2"/>
    </row>
    <row r="701" spans="1:15">
      <c r="A701" s="172" t="s">
        <v>4</v>
      </c>
      <c r="B701" s="174" t="s">
        <v>5</v>
      </c>
      <c r="C701" s="164" t="s">
        <v>6</v>
      </c>
      <c r="D701" s="165"/>
      <c r="E701" s="166"/>
      <c r="F701" s="176" t="s">
        <v>7</v>
      </c>
      <c r="G701" s="167" t="s">
        <v>8</v>
      </c>
      <c r="H701" s="168"/>
      <c r="I701" s="169"/>
      <c r="J701" s="170" t="s">
        <v>9</v>
      </c>
      <c r="K701" s="171"/>
      <c r="L701" s="178" t="s">
        <v>10</v>
      </c>
      <c r="M701" s="178" t="s">
        <v>11</v>
      </c>
      <c r="N701" s="4" t="s">
        <v>12</v>
      </c>
      <c r="O701" s="180" t="s">
        <v>13</v>
      </c>
    </row>
    <row r="702" spans="1:15">
      <c r="A702" s="173"/>
      <c r="B702" s="175"/>
      <c r="C702" s="67" t="s">
        <v>14</v>
      </c>
      <c r="D702" s="67"/>
      <c r="E702" s="67" t="s">
        <v>15</v>
      </c>
      <c r="F702" s="177"/>
      <c r="G702" s="67" t="s">
        <v>16</v>
      </c>
      <c r="H702" s="67"/>
      <c r="I702" s="77" t="s">
        <v>17</v>
      </c>
      <c r="J702" s="67" t="s">
        <v>18</v>
      </c>
      <c r="K702" s="67" t="s">
        <v>19</v>
      </c>
      <c r="L702" s="179"/>
      <c r="M702" s="179"/>
      <c r="N702" s="8" t="s">
        <v>20</v>
      </c>
      <c r="O702" s="181"/>
    </row>
    <row r="703" spans="1:15">
      <c r="A703" s="46" t="s">
        <v>186</v>
      </c>
      <c r="B703" s="46" t="s">
        <v>187</v>
      </c>
      <c r="C703" s="9" t="s">
        <v>188</v>
      </c>
      <c r="D703" s="9"/>
      <c r="E703" s="9" t="s">
        <v>72</v>
      </c>
      <c r="F703" s="9">
        <v>10</v>
      </c>
      <c r="G703" s="68">
        <v>7</v>
      </c>
      <c r="H703" s="68"/>
      <c r="I703" s="68">
        <v>7.3</v>
      </c>
      <c r="J703" s="9"/>
      <c r="K703" s="9"/>
      <c r="L703" s="9"/>
      <c r="M703" s="9"/>
      <c r="N703" s="9"/>
      <c r="O703" s="15"/>
    </row>
    <row r="704" spans="1:15">
      <c r="A704" s="9"/>
      <c r="B704" s="46"/>
      <c r="C704" s="9" t="s">
        <v>72</v>
      </c>
      <c r="D704" s="9"/>
      <c r="E704" s="9" t="s">
        <v>23</v>
      </c>
      <c r="F704" s="9">
        <v>4</v>
      </c>
      <c r="G704" s="68">
        <v>7.45</v>
      </c>
      <c r="H704" s="9"/>
      <c r="I704" s="68">
        <v>8</v>
      </c>
      <c r="J704" s="9"/>
      <c r="K704" s="9"/>
      <c r="L704" s="9"/>
      <c r="M704" s="9"/>
      <c r="N704" s="9"/>
      <c r="O704" s="15"/>
    </row>
    <row r="705" spans="1:15">
      <c r="A705" s="9"/>
      <c r="B705" s="46"/>
      <c r="C705" s="9" t="s">
        <v>23</v>
      </c>
      <c r="D705" s="9" t="s">
        <v>25</v>
      </c>
      <c r="E705" s="9" t="s">
        <v>26</v>
      </c>
      <c r="F705" s="9">
        <v>37</v>
      </c>
      <c r="G705" s="68">
        <v>8.1</v>
      </c>
      <c r="H705" s="9"/>
      <c r="I705" s="68">
        <v>9.25</v>
      </c>
      <c r="J705" s="9"/>
      <c r="K705" s="9"/>
      <c r="L705" s="9"/>
      <c r="M705" s="68"/>
      <c r="N705" s="9"/>
      <c r="O705" s="15"/>
    </row>
    <row r="706" spans="1:15">
      <c r="A706" s="9"/>
      <c r="B706" s="46"/>
      <c r="C706" s="9" t="s">
        <v>26</v>
      </c>
      <c r="D706" s="9" t="s">
        <v>23</v>
      </c>
      <c r="E706" s="9" t="s">
        <v>72</v>
      </c>
      <c r="F706" s="9">
        <v>41</v>
      </c>
      <c r="G706" s="68">
        <v>10.050000000000001</v>
      </c>
      <c r="H706" s="9"/>
      <c r="I706" s="68">
        <v>11.25</v>
      </c>
      <c r="J706" s="9"/>
      <c r="K706" s="9"/>
      <c r="L706" s="9"/>
      <c r="M706" s="68"/>
      <c r="N706" s="9"/>
      <c r="O706" s="16"/>
    </row>
    <row r="707" spans="1:15">
      <c r="A707" s="17"/>
      <c r="B707" s="69"/>
      <c r="C707" s="9" t="s">
        <v>72</v>
      </c>
      <c r="D707" s="9" t="s">
        <v>23</v>
      </c>
      <c r="E707" s="9" t="s">
        <v>26</v>
      </c>
      <c r="F707" s="17">
        <v>41</v>
      </c>
      <c r="G707" s="70">
        <v>12</v>
      </c>
      <c r="H707" s="17"/>
      <c r="I707" s="70">
        <v>13.3</v>
      </c>
      <c r="J707" s="17"/>
      <c r="K707" s="17"/>
      <c r="L707" s="17"/>
      <c r="M707" s="78"/>
      <c r="N707" s="17"/>
      <c r="O707" s="20"/>
    </row>
    <row r="708" spans="1:15">
      <c r="A708" s="9"/>
      <c r="B708" s="46"/>
      <c r="C708" s="9" t="s">
        <v>26</v>
      </c>
      <c r="D708" s="9" t="s">
        <v>23</v>
      </c>
      <c r="E708" s="9" t="s">
        <v>72</v>
      </c>
      <c r="F708" s="9">
        <v>41</v>
      </c>
      <c r="G708" s="68">
        <v>14.15</v>
      </c>
      <c r="H708" s="9"/>
      <c r="I708" s="68">
        <v>15.3</v>
      </c>
      <c r="J708" s="9"/>
      <c r="K708" s="9"/>
      <c r="L708" s="9"/>
      <c r="M708" s="79"/>
      <c r="N708" s="9"/>
      <c r="O708" s="20"/>
    </row>
    <row r="709" spans="1:15">
      <c r="A709" s="9"/>
      <c r="B709" s="46"/>
      <c r="C709" s="9" t="s">
        <v>72</v>
      </c>
      <c r="D709" s="17"/>
      <c r="E709" s="9" t="s">
        <v>23</v>
      </c>
      <c r="F709" s="9">
        <v>4</v>
      </c>
      <c r="G709" s="68">
        <v>15.45</v>
      </c>
      <c r="H709" s="9"/>
      <c r="I709" s="68">
        <v>16</v>
      </c>
      <c r="J709" s="9"/>
      <c r="K709" s="9"/>
      <c r="L709" s="9"/>
      <c r="M709" s="79"/>
      <c r="N709" s="9"/>
      <c r="O709" s="20"/>
    </row>
    <row r="710" spans="1:15">
      <c r="A710" s="9"/>
      <c r="B710" s="46"/>
      <c r="C710" s="9" t="s">
        <v>23</v>
      </c>
      <c r="D710" s="17"/>
      <c r="E710" s="9" t="s">
        <v>140</v>
      </c>
      <c r="F710" s="9">
        <v>10</v>
      </c>
      <c r="G710" s="68">
        <v>16.3</v>
      </c>
      <c r="H710" s="9"/>
      <c r="I710" s="68">
        <v>16.45</v>
      </c>
      <c r="J710" s="9"/>
      <c r="K710" s="9"/>
      <c r="L710" s="9"/>
      <c r="M710" s="79"/>
      <c r="N710" s="9"/>
      <c r="O710" s="20"/>
    </row>
    <row r="711" spans="1:15">
      <c r="A711" s="9"/>
      <c r="B711" s="46"/>
      <c r="C711" s="9" t="s">
        <v>140</v>
      </c>
      <c r="D711" s="17"/>
      <c r="E711" s="9" t="s">
        <v>23</v>
      </c>
      <c r="F711" s="9">
        <v>10</v>
      </c>
      <c r="G711" s="68">
        <v>17</v>
      </c>
      <c r="H711" s="9"/>
      <c r="I711" s="68">
        <v>17.149999999999999</v>
      </c>
      <c r="J711" s="9"/>
      <c r="K711" s="9"/>
      <c r="L711" s="9"/>
      <c r="M711" s="79"/>
      <c r="N711" s="9"/>
      <c r="O711" s="16" t="s">
        <v>45</v>
      </c>
    </row>
    <row r="712" spans="1:15">
      <c r="A712" s="9"/>
      <c r="B712" s="46"/>
      <c r="C712" s="9" t="s">
        <v>23</v>
      </c>
      <c r="D712" s="17"/>
      <c r="E712" s="9" t="s">
        <v>188</v>
      </c>
      <c r="F712" s="9">
        <v>10</v>
      </c>
      <c r="G712" s="68">
        <v>17.399999999999999</v>
      </c>
      <c r="H712" s="9"/>
      <c r="I712" s="68">
        <v>18</v>
      </c>
      <c r="J712" s="9">
        <v>1</v>
      </c>
      <c r="K712" s="9">
        <v>1</v>
      </c>
      <c r="L712" s="9"/>
      <c r="M712" s="79"/>
      <c r="N712" s="7">
        <f>SUM(F703:F712)</f>
        <v>208</v>
      </c>
      <c r="O712" s="20" t="s">
        <v>189</v>
      </c>
    </row>
    <row r="715" spans="1:15">
      <c r="A715" s="172" t="s">
        <v>4</v>
      </c>
      <c r="B715" s="174" t="s">
        <v>5</v>
      </c>
      <c r="C715" s="164" t="s">
        <v>6</v>
      </c>
      <c r="D715" s="165"/>
      <c r="E715" s="166"/>
      <c r="F715" s="176" t="s">
        <v>7</v>
      </c>
      <c r="G715" s="167" t="s">
        <v>8</v>
      </c>
      <c r="H715" s="168"/>
      <c r="I715" s="169"/>
      <c r="J715" s="170" t="s">
        <v>9</v>
      </c>
      <c r="K715" s="171"/>
      <c r="L715" s="178" t="s">
        <v>10</v>
      </c>
      <c r="M715" s="178" t="s">
        <v>11</v>
      </c>
      <c r="N715" s="4" t="s">
        <v>12</v>
      </c>
      <c r="O715" s="180" t="s">
        <v>13</v>
      </c>
    </row>
    <row r="716" spans="1:15">
      <c r="A716" s="173"/>
      <c r="B716" s="175"/>
      <c r="C716" s="67" t="s">
        <v>14</v>
      </c>
      <c r="D716" s="67"/>
      <c r="E716" s="67" t="s">
        <v>15</v>
      </c>
      <c r="F716" s="177"/>
      <c r="G716" s="67" t="s">
        <v>16</v>
      </c>
      <c r="H716" s="67"/>
      <c r="I716" s="77" t="s">
        <v>17</v>
      </c>
      <c r="J716" s="67" t="s">
        <v>18</v>
      </c>
      <c r="K716" s="67" t="s">
        <v>19</v>
      </c>
      <c r="L716" s="179"/>
      <c r="M716" s="179"/>
      <c r="N716" s="8" t="s">
        <v>20</v>
      </c>
      <c r="O716" s="181"/>
    </row>
    <row r="717" spans="1:15">
      <c r="A717" s="46" t="s">
        <v>190</v>
      </c>
      <c r="B717" s="46" t="s">
        <v>191</v>
      </c>
      <c r="C717" s="9" t="s">
        <v>23</v>
      </c>
      <c r="D717" s="9"/>
      <c r="E717" s="90" t="s">
        <v>349</v>
      </c>
      <c r="F717" s="9">
        <v>15</v>
      </c>
      <c r="G717" s="68">
        <v>7.35</v>
      </c>
      <c r="H717" s="68"/>
      <c r="I717" s="68">
        <v>8</v>
      </c>
      <c r="J717" s="9"/>
      <c r="K717" s="9"/>
      <c r="L717" s="9"/>
      <c r="M717" s="9"/>
      <c r="N717" s="9"/>
      <c r="O717" s="15"/>
    </row>
    <row r="718" spans="1:15" ht="15.75" customHeight="1">
      <c r="A718" s="9"/>
      <c r="B718" s="46"/>
      <c r="C718" s="90" t="s">
        <v>349</v>
      </c>
      <c r="D718" s="9"/>
      <c r="E718" s="9" t="s">
        <v>23</v>
      </c>
      <c r="F718" s="9">
        <v>15</v>
      </c>
      <c r="G718" s="68">
        <v>8.4</v>
      </c>
      <c r="H718" s="9"/>
      <c r="I718" s="68">
        <v>9.15</v>
      </c>
      <c r="J718" s="9"/>
      <c r="K718" s="9"/>
      <c r="L718" s="9"/>
      <c r="M718" s="9"/>
      <c r="N718" s="9"/>
      <c r="O718" s="15"/>
    </row>
    <row r="719" spans="1:15">
      <c r="A719" s="9"/>
      <c r="B719" s="46"/>
      <c r="C719" s="9" t="s">
        <v>23</v>
      </c>
      <c r="D719" s="9" t="s">
        <v>25</v>
      </c>
      <c r="E719" s="9" t="s">
        <v>26</v>
      </c>
      <c r="F719" s="9">
        <v>37</v>
      </c>
      <c r="G719" s="68">
        <v>9.4</v>
      </c>
      <c r="H719" s="9"/>
      <c r="I719" s="68">
        <v>11</v>
      </c>
      <c r="J719" s="9"/>
      <c r="K719" s="9"/>
      <c r="L719" s="9"/>
      <c r="M719" s="68"/>
      <c r="N719" s="9"/>
      <c r="O719" s="15"/>
    </row>
    <row r="720" spans="1:15">
      <c r="A720" s="9"/>
      <c r="B720" s="46"/>
      <c r="C720" s="9" t="s">
        <v>26</v>
      </c>
      <c r="D720" s="9" t="s">
        <v>25</v>
      </c>
      <c r="E720" s="9" t="s">
        <v>23</v>
      </c>
      <c r="F720" s="9">
        <v>37</v>
      </c>
      <c r="G720" s="68">
        <v>13.05</v>
      </c>
      <c r="H720" s="9"/>
      <c r="I720" s="68">
        <v>14.2</v>
      </c>
      <c r="J720" s="9"/>
      <c r="K720" s="9"/>
      <c r="L720" s="9"/>
      <c r="M720" s="68"/>
      <c r="N720" s="9"/>
      <c r="O720" s="16"/>
    </row>
    <row r="721" spans="1:15">
      <c r="A721" s="17"/>
      <c r="B721" s="69"/>
      <c r="C721" s="9" t="s">
        <v>23</v>
      </c>
      <c r="D721" s="9"/>
      <c r="E721" s="105" t="s">
        <v>349</v>
      </c>
      <c r="F721" s="17">
        <v>15</v>
      </c>
      <c r="G721" s="70">
        <v>14.2</v>
      </c>
      <c r="H721" s="17"/>
      <c r="I721" s="70">
        <v>14.5</v>
      </c>
      <c r="J721" s="17"/>
      <c r="K721" s="17"/>
      <c r="L721" s="17"/>
      <c r="M721" s="78"/>
      <c r="N721" s="17"/>
      <c r="O721" s="20"/>
    </row>
    <row r="722" spans="1:15">
      <c r="A722" s="9"/>
      <c r="B722" s="46"/>
      <c r="C722" s="105" t="s">
        <v>349</v>
      </c>
      <c r="D722" s="9"/>
      <c r="E722" s="9" t="s">
        <v>23</v>
      </c>
      <c r="F722" s="9">
        <v>15</v>
      </c>
      <c r="G722" s="68">
        <v>15.05</v>
      </c>
      <c r="H722" s="9"/>
      <c r="I722" s="68">
        <v>15.35</v>
      </c>
      <c r="J722" s="9"/>
      <c r="K722" s="9"/>
      <c r="L722" s="9"/>
      <c r="M722" s="79"/>
      <c r="N722" s="9"/>
      <c r="O722" s="20"/>
    </row>
    <row r="723" spans="1:15">
      <c r="A723" s="9"/>
      <c r="B723" s="46"/>
      <c r="C723" s="9" t="s">
        <v>23</v>
      </c>
      <c r="D723" s="17" t="s">
        <v>25</v>
      </c>
      <c r="E723" s="9" t="s">
        <v>26</v>
      </c>
      <c r="F723" s="9">
        <v>37</v>
      </c>
      <c r="G723" s="68">
        <v>16.05</v>
      </c>
      <c r="H723" s="9"/>
      <c r="I723" s="68">
        <v>17.2</v>
      </c>
      <c r="J723" s="9"/>
      <c r="K723" s="9"/>
      <c r="L723" s="9"/>
      <c r="M723" s="79"/>
      <c r="N723" s="9"/>
      <c r="O723" s="16" t="s">
        <v>45</v>
      </c>
    </row>
    <row r="724" spans="1:15">
      <c r="A724" s="9"/>
      <c r="B724" s="46"/>
      <c r="C724" s="9" t="s">
        <v>26</v>
      </c>
      <c r="D724" s="17" t="s">
        <v>25</v>
      </c>
      <c r="E724" s="9" t="s">
        <v>23</v>
      </c>
      <c r="F724" s="9">
        <v>37</v>
      </c>
      <c r="G724" s="68">
        <v>17.55</v>
      </c>
      <c r="H724" s="9"/>
      <c r="I724" s="68">
        <v>19.149999999999999</v>
      </c>
      <c r="J724" s="9">
        <v>1</v>
      </c>
      <c r="K724" s="9">
        <v>1</v>
      </c>
      <c r="L724" s="9"/>
      <c r="M724" s="79"/>
      <c r="N724" s="7">
        <f>SUM(F717:F724)</f>
        <v>208</v>
      </c>
      <c r="O724" s="20" t="s">
        <v>27</v>
      </c>
    </row>
    <row r="728" spans="1:15">
      <c r="A728" s="161" t="s">
        <v>0</v>
      </c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  <c r="N728" s="161"/>
      <c r="O728" s="161"/>
    </row>
    <row r="729" spans="1:15">
      <c r="A729" s="162" t="s">
        <v>1</v>
      </c>
      <c r="B729" s="162"/>
      <c r="C729" s="162"/>
      <c r="D729" s="162"/>
      <c r="E729" s="162"/>
      <c r="F729" s="162"/>
      <c r="G729" s="162"/>
      <c r="H729" s="162"/>
      <c r="I729" s="162"/>
      <c r="J729" s="162"/>
      <c r="K729" s="162"/>
      <c r="L729" s="162"/>
      <c r="M729" s="162"/>
      <c r="N729" s="162"/>
      <c r="O729" s="162"/>
    </row>
    <row r="730" spans="1:15">
      <c r="A730" s="162" t="s">
        <v>2</v>
      </c>
      <c r="B730" s="162"/>
      <c r="C730" s="162"/>
      <c r="D730" s="162"/>
      <c r="E730" s="162"/>
      <c r="F730" s="162"/>
      <c r="G730" s="162"/>
      <c r="H730" s="162"/>
      <c r="I730" s="162"/>
      <c r="J730" s="162"/>
      <c r="K730" s="162"/>
      <c r="L730" s="162"/>
      <c r="M730" s="162"/>
      <c r="N730" s="162"/>
      <c r="O730" s="162"/>
    </row>
    <row r="731" spans="1:15" ht="15.75" customHeight="1">
      <c r="A731" s="34"/>
      <c r="B731" s="65"/>
      <c r="C731" s="65" t="s">
        <v>36</v>
      </c>
      <c r="D731" s="66"/>
      <c r="E731" s="66"/>
      <c r="F731" s="66"/>
      <c r="G731" s="66"/>
      <c r="H731" s="66"/>
      <c r="I731" s="76"/>
      <c r="J731" s="66"/>
      <c r="K731" s="66"/>
      <c r="L731" s="163" t="s">
        <v>3</v>
      </c>
      <c r="M731" s="163"/>
      <c r="N731" s="163"/>
      <c r="O731" s="163"/>
    </row>
    <row r="732" spans="1:15">
      <c r="A732" s="1"/>
      <c r="M732" s="2"/>
    </row>
    <row r="733" spans="1:15">
      <c r="A733" s="172" t="s">
        <v>4</v>
      </c>
      <c r="B733" s="174" t="s">
        <v>5</v>
      </c>
      <c r="C733" s="164" t="s">
        <v>6</v>
      </c>
      <c r="D733" s="165"/>
      <c r="E733" s="166"/>
      <c r="F733" s="176" t="s">
        <v>7</v>
      </c>
      <c r="G733" s="167" t="s">
        <v>8</v>
      </c>
      <c r="H733" s="168"/>
      <c r="I733" s="169"/>
      <c r="J733" s="170" t="s">
        <v>9</v>
      </c>
      <c r="K733" s="171"/>
      <c r="L733" s="178" t="s">
        <v>10</v>
      </c>
      <c r="M733" s="178" t="s">
        <v>11</v>
      </c>
      <c r="N733" s="4" t="s">
        <v>12</v>
      </c>
      <c r="O733" s="180" t="s">
        <v>13</v>
      </c>
    </row>
    <row r="734" spans="1:15">
      <c r="A734" s="173"/>
      <c r="B734" s="175"/>
      <c r="C734" s="67" t="s">
        <v>14</v>
      </c>
      <c r="D734" s="67"/>
      <c r="E734" s="67" t="s">
        <v>15</v>
      </c>
      <c r="F734" s="177"/>
      <c r="G734" s="67" t="s">
        <v>16</v>
      </c>
      <c r="H734" s="67"/>
      <c r="I734" s="77" t="s">
        <v>17</v>
      </c>
      <c r="J734" s="67" t="s">
        <v>18</v>
      </c>
      <c r="K734" s="67" t="s">
        <v>19</v>
      </c>
      <c r="L734" s="179"/>
      <c r="M734" s="179"/>
      <c r="N734" s="8" t="s">
        <v>20</v>
      </c>
      <c r="O734" s="181"/>
    </row>
    <row r="735" spans="1:15">
      <c r="A735" s="46" t="s">
        <v>193</v>
      </c>
      <c r="B735" s="46" t="s">
        <v>194</v>
      </c>
      <c r="C735" s="9" t="s">
        <v>195</v>
      </c>
      <c r="D735" s="9"/>
      <c r="E735" s="9" t="s">
        <v>26</v>
      </c>
      <c r="F735" s="9">
        <v>20</v>
      </c>
      <c r="G735" s="68">
        <v>6.15</v>
      </c>
      <c r="H735" s="68"/>
      <c r="I735" s="68">
        <v>7</v>
      </c>
      <c r="J735" s="9"/>
      <c r="K735" s="9"/>
      <c r="L735" s="9"/>
      <c r="M735" s="9"/>
      <c r="N735" s="9"/>
      <c r="O735" s="15"/>
    </row>
    <row r="736" spans="1:15">
      <c r="A736" s="9"/>
      <c r="B736" s="46"/>
      <c r="C736" s="9" t="s">
        <v>26</v>
      </c>
      <c r="D736" s="9" t="s">
        <v>23</v>
      </c>
      <c r="E736" s="75" t="s">
        <v>72</v>
      </c>
      <c r="F736" s="9">
        <v>41</v>
      </c>
      <c r="G736" s="68">
        <v>7.35</v>
      </c>
      <c r="H736" s="9"/>
      <c r="I736" s="68">
        <v>9</v>
      </c>
      <c r="J736" s="9"/>
      <c r="K736" s="9"/>
      <c r="L736" s="9"/>
      <c r="M736" s="9"/>
      <c r="N736" s="9"/>
      <c r="O736" s="15"/>
    </row>
    <row r="737" spans="1:15">
      <c r="A737" s="9"/>
      <c r="B737" s="46"/>
      <c r="C737" s="75" t="s">
        <v>72</v>
      </c>
      <c r="D737" s="9" t="s">
        <v>23</v>
      </c>
      <c r="E737" s="75" t="s">
        <v>23</v>
      </c>
      <c r="F737" s="9">
        <v>4</v>
      </c>
      <c r="G737" s="68">
        <v>9.3000000000000007</v>
      </c>
      <c r="H737" s="9"/>
      <c r="I737" s="68">
        <v>9.4499999999999993</v>
      </c>
      <c r="J737" s="9"/>
      <c r="K737" s="9"/>
      <c r="L737" s="9"/>
      <c r="M737" s="68"/>
      <c r="N737" s="9"/>
      <c r="O737" s="15"/>
    </row>
    <row r="738" spans="1:15">
      <c r="A738" s="9"/>
      <c r="B738" s="46"/>
      <c r="C738" s="75" t="s">
        <v>23</v>
      </c>
      <c r="D738" s="9" t="s">
        <v>25</v>
      </c>
      <c r="E738" s="9" t="s">
        <v>26</v>
      </c>
      <c r="F738" s="9">
        <v>37</v>
      </c>
      <c r="G738" s="68">
        <v>10</v>
      </c>
      <c r="H738" s="9"/>
      <c r="I738" s="68">
        <v>11.15</v>
      </c>
      <c r="J738" s="9"/>
      <c r="K738" s="9"/>
      <c r="L738" s="9"/>
      <c r="M738" s="68"/>
      <c r="N738" s="9"/>
      <c r="O738" s="16"/>
    </row>
    <row r="739" spans="1:15">
      <c r="A739" s="17"/>
      <c r="B739" s="69"/>
      <c r="C739" s="9" t="s">
        <v>26</v>
      </c>
      <c r="D739" s="9" t="s">
        <v>25</v>
      </c>
      <c r="E739" s="75" t="s">
        <v>23</v>
      </c>
      <c r="F739" s="17">
        <v>37</v>
      </c>
      <c r="G739" s="70">
        <v>11.45</v>
      </c>
      <c r="H739" s="17"/>
      <c r="I739" s="70">
        <v>13</v>
      </c>
      <c r="J739" s="17"/>
      <c r="K739" s="17"/>
      <c r="L739" s="17"/>
      <c r="M739" s="78"/>
      <c r="N739" s="17"/>
      <c r="O739" s="20"/>
    </row>
    <row r="740" spans="1:15">
      <c r="A740" s="9"/>
      <c r="B740" s="46"/>
      <c r="C740" s="75" t="s">
        <v>23</v>
      </c>
      <c r="D740" s="9" t="s">
        <v>25</v>
      </c>
      <c r="E740" s="9" t="s">
        <v>26</v>
      </c>
      <c r="F740" s="9">
        <v>37</v>
      </c>
      <c r="G740" s="68">
        <v>13.15</v>
      </c>
      <c r="H740" s="9"/>
      <c r="I740" s="68">
        <v>14.3</v>
      </c>
      <c r="J740" s="9"/>
      <c r="K740" s="9"/>
      <c r="L740" s="9"/>
      <c r="M740" s="79"/>
      <c r="N740" s="9"/>
      <c r="O740" s="20"/>
    </row>
    <row r="741" spans="1:15">
      <c r="A741" s="9"/>
      <c r="B741" s="46"/>
      <c r="C741" s="9" t="s">
        <v>26</v>
      </c>
      <c r="D741" s="17" t="s">
        <v>23</v>
      </c>
      <c r="E741" s="9" t="s">
        <v>72</v>
      </c>
      <c r="F741" s="9">
        <v>41</v>
      </c>
      <c r="G741" s="68">
        <v>15.15</v>
      </c>
      <c r="H741" s="9"/>
      <c r="I741" s="68">
        <v>16.3</v>
      </c>
      <c r="J741" s="9"/>
      <c r="K741" s="9"/>
      <c r="L741" s="9"/>
      <c r="M741" s="79"/>
      <c r="N741" s="9"/>
      <c r="O741" s="20"/>
    </row>
    <row r="742" spans="1:15">
      <c r="A742" s="9"/>
      <c r="B742" s="46"/>
      <c r="C742" s="9" t="s">
        <v>72</v>
      </c>
      <c r="D742" s="17"/>
      <c r="E742" s="9" t="s">
        <v>23</v>
      </c>
      <c r="F742" s="9">
        <v>4</v>
      </c>
      <c r="G742" s="68">
        <v>16.399999999999999</v>
      </c>
      <c r="H742" s="9"/>
      <c r="I742" s="68">
        <v>16.55</v>
      </c>
      <c r="J742" s="9"/>
      <c r="K742" s="9"/>
      <c r="L742" s="9"/>
      <c r="M742" s="79"/>
      <c r="N742" s="9"/>
      <c r="O742" s="20"/>
    </row>
    <row r="743" spans="1:15">
      <c r="A743" s="9"/>
      <c r="B743" s="46"/>
      <c r="C743" s="9" t="s">
        <v>23</v>
      </c>
      <c r="D743" s="17" t="s">
        <v>25</v>
      </c>
      <c r="E743" s="9" t="s">
        <v>26</v>
      </c>
      <c r="F743" s="9">
        <v>37</v>
      </c>
      <c r="G743" s="68">
        <v>17.149999999999999</v>
      </c>
      <c r="H743" s="9"/>
      <c r="I743" s="68">
        <v>18.3</v>
      </c>
      <c r="J743" s="9"/>
      <c r="K743" s="9"/>
      <c r="L743" s="9"/>
      <c r="M743" s="79"/>
      <c r="N743" s="9"/>
      <c r="O743" s="16" t="s">
        <v>45</v>
      </c>
    </row>
    <row r="744" spans="1:15">
      <c r="A744" s="9"/>
      <c r="B744" s="46"/>
      <c r="C744" s="9" t="s">
        <v>26</v>
      </c>
      <c r="D744" s="17"/>
      <c r="E744" s="9" t="s">
        <v>195</v>
      </c>
      <c r="F744" s="9">
        <v>20</v>
      </c>
      <c r="G744" s="68">
        <v>19.149999999999999</v>
      </c>
      <c r="H744" s="9"/>
      <c r="I744" s="68">
        <v>20</v>
      </c>
      <c r="J744" s="9">
        <v>1</v>
      </c>
      <c r="K744" s="9">
        <v>1</v>
      </c>
      <c r="L744" s="9"/>
      <c r="M744" s="79"/>
      <c r="N744" s="7">
        <f>SUM(F735:F744)</f>
        <v>278</v>
      </c>
      <c r="O744" s="20" t="s">
        <v>196</v>
      </c>
    </row>
    <row r="745" spans="1:15">
      <c r="A745" s="34"/>
      <c r="B745" s="43"/>
      <c r="C745" s="34"/>
      <c r="D745" s="34"/>
      <c r="E745" s="34"/>
      <c r="F745" s="34"/>
      <c r="G745" s="82"/>
      <c r="H745" s="34"/>
      <c r="I745" s="82"/>
      <c r="J745" s="34"/>
      <c r="K745" s="34"/>
      <c r="L745" s="34"/>
      <c r="M745" s="83"/>
      <c r="N745" s="43"/>
      <c r="O745" s="52"/>
    </row>
    <row r="746" spans="1:15" ht="16.2" thickBot="1"/>
    <row r="747" spans="1:15">
      <c r="A747" s="172" t="s">
        <v>4</v>
      </c>
      <c r="B747" s="174" t="s">
        <v>5</v>
      </c>
      <c r="C747" s="164" t="s">
        <v>6</v>
      </c>
      <c r="D747" s="165"/>
      <c r="E747" s="166"/>
      <c r="F747" s="176" t="s">
        <v>7</v>
      </c>
      <c r="G747" s="167" t="s">
        <v>8</v>
      </c>
      <c r="H747" s="168"/>
      <c r="I747" s="169"/>
      <c r="J747" s="170" t="s">
        <v>9</v>
      </c>
      <c r="K747" s="171"/>
      <c r="L747" s="178" t="s">
        <v>10</v>
      </c>
      <c r="M747" s="178" t="s">
        <v>11</v>
      </c>
      <c r="N747" s="4" t="s">
        <v>12</v>
      </c>
      <c r="O747" s="180" t="s">
        <v>13</v>
      </c>
    </row>
    <row r="748" spans="1:15" ht="16.2" thickBot="1">
      <c r="A748" s="173"/>
      <c r="B748" s="175"/>
      <c r="C748" s="67" t="s">
        <v>14</v>
      </c>
      <c r="D748" s="67"/>
      <c r="E748" s="67" t="s">
        <v>15</v>
      </c>
      <c r="F748" s="177"/>
      <c r="G748" s="67" t="s">
        <v>16</v>
      </c>
      <c r="H748" s="67"/>
      <c r="I748" s="77" t="s">
        <v>17</v>
      </c>
      <c r="J748" s="67" t="s">
        <v>18</v>
      </c>
      <c r="K748" s="67" t="s">
        <v>19</v>
      </c>
      <c r="L748" s="179"/>
      <c r="M748" s="179"/>
      <c r="N748" s="8" t="s">
        <v>20</v>
      </c>
      <c r="O748" s="181"/>
    </row>
    <row r="749" spans="1:15">
      <c r="A749" s="46" t="s">
        <v>207</v>
      </c>
      <c r="B749" s="46" t="s">
        <v>198</v>
      </c>
      <c r="C749" s="9" t="s">
        <v>209</v>
      </c>
      <c r="D749" s="9"/>
      <c r="E749" s="9" t="s">
        <v>96</v>
      </c>
      <c r="F749" s="9">
        <v>8</v>
      </c>
      <c r="G749" s="68">
        <v>7.2</v>
      </c>
      <c r="H749" s="68"/>
      <c r="I749" s="68">
        <v>7.35</v>
      </c>
      <c r="J749" s="9"/>
      <c r="K749" s="9"/>
      <c r="L749" s="9"/>
      <c r="M749" s="9"/>
      <c r="N749" s="9"/>
      <c r="O749" s="15"/>
    </row>
    <row r="750" spans="1:15">
      <c r="A750" s="9"/>
      <c r="B750" s="46"/>
      <c r="C750" s="9" t="s">
        <v>96</v>
      </c>
      <c r="D750" s="9"/>
      <c r="E750" s="75" t="s">
        <v>26</v>
      </c>
      <c r="F750" s="9">
        <v>24</v>
      </c>
      <c r="G750" s="68">
        <v>7.4</v>
      </c>
      <c r="H750" s="9"/>
      <c r="I750" s="68">
        <v>8.3000000000000007</v>
      </c>
      <c r="J750" s="9"/>
      <c r="K750" s="9"/>
      <c r="L750" s="9"/>
      <c r="M750" s="9"/>
      <c r="N750" s="9"/>
      <c r="O750" s="15"/>
    </row>
    <row r="751" spans="1:15">
      <c r="A751" s="9"/>
      <c r="B751" s="46"/>
      <c r="C751" s="75" t="s">
        <v>26</v>
      </c>
      <c r="D751" s="9"/>
      <c r="E751" s="75" t="s">
        <v>96</v>
      </c>
      <c r="F751" s="9">
        <v>24</v>
      </c>
      <c r="G751" s="68">
        <v>9.0500000000000007</v>
      </c>
      <c r="H751" s="9"/>
      <c r="I751" s="68">
        <v>9.5</v>
      </c>
      <c r="J751" s="9"/>
      <c r="K751" s="9"/>
      <c r="L751" s="9"/>
      <c r="M751" s="68"/>
      <c r="N751" s="9"/>
      <c r="O751" s="15"/>
    </row>
    <row r="752" spans="1:15">
      <c r="A752" s="9"/>
      <c r="B752" s="46"/>
      <c r="C752" s="75" t="s">
        <v>96</v>
      </c>
      <c r="D752" s="9"/>
      <c r="E752" s="9" t="s">
        <v>199</v>
      </c>
      <c r="F752" s="9">
        <v>14</v>
      </c>
      <c r="G752" s="68">
        <v>10.15</v>
      </c>
      <c r="H752" s="9"/>
      <c r="I752" s="68">
        <v>10.45</v>
      </c>
      <c r="J752" s="9"/>
      <c r="K752" s="9"/>
      <c r="L752" s="9"/>
      <c r="M752" s="68"/>
      <c r="N752" s="9"/>
      <c r="O752" s="16"/>
    </row>
    <row r="753" spans="1:15">
      <c r="A753" s="17"/>
      <c r="B753" s="69"/>
      <c r="C753" s="9" t="s">
        <v>199</v>
      </c>
      <c r="D753" s="9"/>
      <c r="E753" s="75" t="s">
        <v>96</v>
      </c>
      <c r="F753" s="17">
        <v>14</v>
      </c>
      <c r="G753" s="70">
        <v>10.55</v>
      </c>
      <c r="H753" s="17"/>
      <c r="I753" s="70">
        <v>11.3</v>
      </c>
      <c r="J753" s="17"/>
      <c r="K753" s="17"/>
      <c r="L753" s="17"/>
      <c r="M753" s="78"/>
      <c r="N753" s="17"/>
      <c r="O753" s="20"/>
    </row>
    <row r="754" spans="1:15">
      <c r="A754" s="9"/>
      <c r="B754" s="46"/>
      <c r="C754" s="75" t="s">
        <v>96</v>
      </c>
      <c r="D754" s="9"/>
      <c r="E754" s="9" t="s">
        <v>26</v>
      </c>
      <c r="F754" s="9">
        <v>24</v>
      </c>
      <c r="G754" s="68">
        <v>11.55</v>
      </c>
      <c r="H754" s="9"/>
      <c r="I754" s="68">
        <v>12.45</v>
      </c>
      <c r="J754" s="9"/>
      <c r="K754" s="9"/>
      <c r="L754" s="9"/>
      <c r="M754" s="79"/>
      <c r="N754" s="9"/>
      <c r="O754" s="20"/>
    </row>
    <row r="755" spans="1:15">
      <c r="A755" s="9"/>
      <c r="B755" s="46"/>
      <c r="C755" s="9" t="s">
        <v>26</v>
      </c>
      <c r="D755" s="17"/>
      <c r="E755" s="9" t="s">
        <v>92</v>
      </c>
      <c r="F755" s="9">
        <v>31</v>
      </c>
      <c r="G755" s="68">
        <v>14</v>
      </c>
      <c r="H755" s="9"/>
      <c r="I755" s="68">
        <v>15</v>
      </c>
      <c r="J755" s="9"/>
      <c r="K755" s="9"/>
      <c r="L755" s="9"/>
      <c r="M755" s="79"/>
      <c r="N755" s="9"/>
      <c r="O755" s="20"/>
    </row>
    <row r="756" spans="1:15">
      <c r="A756" s="9"/>
      <c r="B756" s="46"/>
      <c r="C756" s="9" t="s">
        <v>92</v>
      </c>
      <c r="D756" s="17"/>
      <c r="E756" s="9" t="s">
        <v>96</v>
      </c>
      <c r="F756" s="9">
        <v>7</v>
      </c>
      <c r="G756" s="68">
        <v>15.35</v>
      </c>
      <c r="H756" s="68"/>
      <c r="I756" s="68">
        <v>15.5</v>
      </c>
      <c r="J756" s="9"/>
      <c r="K756" s="9"/>
      <c r="L756" s="9"/>
      <c r="M756" s="79"/>
      <c r="N756" s="9"/>
      <c r="O756" s="20"/>
    </row>
    <row r="757" spans="1:15">
      <c r="A757" s="9"/>
      <c r="B757" s="46"/>
      <c r="C757" s="9" t="s">
        <v>96</v>
      </c>
      <c r="D757" s="17"/>
      <c r="E757" s="9" t="s">
        <v>26</v>
      </c>
      <c r="F757" s="9">
        <v>24</v>
      </c>
      <c r="G757" s="68">
        <v>15.55</v>
      </c>
      <c r="H757" s="9"/>
      <c r="I757" s="68">
        <v>16.399999999999999</v>
      </c>
      <c r="J757" s="9"/>
      <c r="K757" s="9"/>
      <c r="L757" s="9"/>
      <c r="M757" s="79"/>
      <c r="N757" s="9"/>
      <c r="O757" s="16" t="s">
        <v>45</v>
      </c>
    </row>
    <row r="758" spans="1:15">
      <c r="A758" s="9"/>
      <c r="B758" s="46"/>
      <c r="C758" s="9" t="s">
        <v>26</v>
      </c>
      <c r="D758" s="17"/>
      <c r="E758" s="9" t="s">
        <v>209</v>
      </c>
      <c r="F758" s="9">
        <v>32</v>
      </c>
      <c r="G758" s="68">
        <v>17.25</v>
      </c>
      <c r="H758" s="9"/>
      <c r="I758" s="68">
        <v>18.3</v>
      </c>
      <c r="J758" s="9">
        <v>1</v>
      </c>
      <c r="K758" s="9">
        <v>1</v>
      </c>
      <c r="L758" s="9"/>
      <c r="M758" s="79"/>
      <c r="N758" s="7">
        <f>SUM(F749:F758)</f>
        <v>202</v>
      </c>
      <c r="O758" s="20" t="s">
        <v>210</v>
      </c>
    </row>
    <row r="759" spans="1:15">
      <c r="B759" s="3"/>
    </row>
    <row r="760" spans="1:15">
      <c r="A760" s="34"/>
      <c r="B760" s="43"/>
      <c r="C760" s="34"/>
      <c r="D760" s="34"/>
      <c r="E760" s="34"/>
      <c r="F760" s="34"/>
      <c r="G760" s="82"/>
      <c r="H760" s="34"/>
      <c r="I760" s="82"/>
      <c r="J760" s="34"/>
      <c r="K760" s="34"/>
      <c r="L760" s="34"/>
      <c r="M760" s="83"/>
      <c r="N760" s="43"/>
      <c r="O760" s="52"/>
    </row>
    <row r="761" spans="1:15">
      <c r="A761" s="161" t="s">
        <v>0</v>
      </c>
      <c r="B761" s="161"/>
      <c r="C761" s="161"/>
      <c r="D761" s="161"/>
      <c r="E761" s="161"/>
      <c r="F761" s="161"/>
      <c r="G761" s="161"/>
      <c r="H761" s="161"/>
      <c r="I761" s="161"/>
      <c r="J761" s="161"/>
      <c r="K761" s="161"/>
      <c r="L761" s="161"/>
      <c r="M761" s="161"/>
      <c r="N761" s="161"/>
      <c r="O761" s="161"/>
    </row>
    <row r="762" spans="1:15" ht="15.6" customHeight="1">
      <c r="A762" s="162" t="s">
        <v>1</v>
      </c>
      <c r="B762" s="162"/>
      <c r="C762" s="162"/>
      <c r="D762" s="162"/>
      <c r="E762" s="162"/>
      <c r="F762" s="162"/>
      <c r="G762" s="162"/>
      <c r="H762" s="162"/>
      <c r="I762" s="162"/>
      <c r="J762" s="162"/>
      <c r="K762" s="162"/>
      <c r="L762" s="162"/>
      <c r="M762" s="162"/>
      <c r="N762" s="162"/>
      <c r="O762" s="162"/>
    </row>
    <row r="763" spans="1:15">
      <c r="A763" s="162" t="s">
        <v>2</v>
      </c>
      <c r="B763" s="162"/>
      <c r="C763" s="162"/>
      <c r="D763" s="162"/>
      <c r="E763" s="162"/>
      <c r="F763" s="162"/>
      <c r="G763" s="162"/>
      <c r="H763" s="162"/>
      <c r="I763" s="162"/>
      <c r="J763" s="162"/>
      <c r="K763" s="162"/>
      <c r="L763" s="162"/>
      <c r="M763" s="162"/>
      <c r="N763" s="162"/>
      <c r="O763" s="162"/>
    </row>
    <row r="764" spans="1:15">
      <c r="A764" s="34"/>
      <c r="B764" s="65"/>
      <c r="C764" s="65" t="s">
        <v>36</v>
      </c>
      <c r="D764" s="66"/>
      <c r="E764" s="66"/>
      <c r="F764" s="66"/>
      <c r="G764" s="66"/>
      <c r="H764" s="66"/>
      <c r="I764" s="76"/>
      <c r="J764" s="66"/>
      <c r="K764" s="66"/>
      <c r="L764" s="163" t="s">
        <v>3</v>
      </c>
      <c r="M764" s="163"/>
      <c r="N764" s="163"/>
      <c r="O764" s="163"/>
    </row>
    <row r="765" spans="1:15" ht="16.2" thickBot="1">
      <c r="A765" s="34"/>
      <c r="B765" s="65"/>
      <c r="C765" s="65"/>
      <c r="D765" s="66"/>
      <c r="E765" s="66"/>
      <c r="F765" s="66"/>
      <c r="G765" s="66"/>
      <c r="H765" s="66"/>
      <c r="I765" s="76"/>
      <c r="J765" s="66"/>
      <c r="K765" s="66"/>
      <c r="L765" s="43"/>
      <c r="M765" s="43"/>
      <c r="N765" s="43"/>
      <c r="O765" s="43"/>
    </row>
    <row r="766" spans="1:15" ht="15.6" customHeight="1">
      <c r="A766" s="172" t="s">
        <v>4</v>
      </c>
      <c r="B766" s="174" t="s">
        <v>5</v>
      </c>
      <c r="C766" s="164" t="s">
        <v>6</v>
      </c>
      <c r="D766" s="165"/>
      <c r="E766" s="166"/>
      <c r="F766" s="176" t="s">
        <v>7</v>
      </c>
      <c r="G766" s="167" t="s">
        <v>8</v>
      </c>
      <c r="H766" s="168"/>
      <c r="I766" s="169"/>
      <c r="J766" s="170" t="s">
        <v>9</v>
      </c>
      <c r="K766" s="171"/>
      <c r="L766" s="178" t="s">
        <v>10</v>
      </c>
      <c r="M766" s="178" t="s">
        <v>11</v>
      </c>
      <c r="N766" s="4" t="s">
        <v>12</v>
      </c>
      <c r="O766" s="180" t="s">
        <v>13</v>
      </c>
    </row>
    <row r="767" spans="1:15" ht="16.2" thickBot="1">
      <c r="A767" s="173"/>
      <c r="B767" s="175"/>
      <c r="C767" s="67" t="s">
        <v>14</v>
      </c>
      <c r="D767" s="67"/>
      <c r="E767" s="67" t="s">
        <v>15</v>
      </c>
      <c r="F767" s="177"/>
      <c r="G767" s="67" t="s">
        <v>16</v>
      </c>
      <c r="H767" s="67"/>
      <c r="I767" s="77" t="s">
        <v>17</v>
      </c>
      <c r="J767" s="67" t="s">
        <v>18</v>
      </c>
      <c r="K767" s="67" t="s">
        <v>19</v>
      </c>
      <c r="L767" s="179"/>
      <c r="M767" s="179"/>
      <c r="N767" s="8" t="s">
        <v>20</v>
      </c>
      <c r="O767" s="181"/>
    </row>
    <row r="768" spans="1:15">
      <c r="A768" s="46" t="s">
        <v>202</v>
      </c>
      <c r="B768" s="46" t="s">
        <v>203</v>
      </c>
      <c r="C768" s="9" t="s">
        <v>26</v>
      </c>
      <c r="D768" s="9"/>
      <c r="E768" s="75" t="s">
        <v>199</v>
      </c>
      <c r="F768" s="9">
        <v>38</v>
      </c>
      <c r="G768" s="68">
        <v>6.35</v>
      </c>
      <c r="H768" s="9"/>
      <c r="I768" s="68">
        <v>8</v>
      </c>
      <c r="J768" s="9"/>
      <c r="K768" s="9"/>
      <c r="L768" s="9"/>
      <c r="M768" s="9"/>
      <c r="N768" s="9"/>
      <c r="O768" s="15"/>
    </row>
    <row r="769" spans="1:15">
      <c r="A769" s="9"/>
      <c r="B769" s="46"/>
      <c r="C769" s="75" t="s">
        <v>199</v>
      </c>
      <c r="D769" s="9"/>
      <c r="E769" s="75" t="s">
        <v>92</v>
      </c>
      <c r="F769" s="9">
        <v>7</v>
      </c>
      <c r="G769" s="68">
        <v>8.3000000000000007</v>
      </c>
      <c r="H769" s="9"/>
      <c r="I769" s="68">
        <v>8.5</v>
      </c>
      <c r="J769" s="9"/>
      <c r="K769" s="9"/>
      <c r="L769" s="9"/>
      <c r="M769" s="68"/>
      <c r="N769" s="9"/>
      <c r="O769" s="15"/>
    </row>
    <row r="770" spans="1:15">
      <c r="A770" s="9"/>
      <c r="B770" s="46"/>
      <c r="C770" s="75" t="s">
        <v>92</v>
      </c>
      <c r="D770" s="9"/>
      <c r="E770" s="9" t="s">
        <v>96</v>
      </c>
      <c r="F770" s="9">
        <v>7</v>
      </c>
      <c r="G770" s="68">
        <v>8.5500000000000007</v>
      </c>
      <c r="H770" s="9"/>
      <c r="I770" s="68">
        <v>9.0500000000000007</v>
      </c>
      <c r="J770" s="9"/>
      <c r="K770" s="9"/>
      <c r="L770" s="9"/>
      <c r="M770" s="68"/>
      <c r="N770" s="9"/>
      <c r="O770" s="16"/>
    </row>
    <row r="771" spans="1:15">
      <c r="A771" s="17"/>
      <c r="B771" s="69"/>
      <c r="C771" s="9" t="s">
        <v>96</v>
      </c>
      <c r="D771" s="9"/>
      <c r="E771" s="75" t="s">
        <v>26</v>
      </c>
      <c r="F771" s="17">
        <v>24</v>
      </c>
      <c r="G771" s="70">
        <v>9.1</v>
      </c>
      <c r="H771" s="17"/>
      <c r="I771" s="70">
        <v>10</v>
      </c>
      <c r="J771" s="17"/>
      <c r="K771" s="17"/>
      <c r="L771" s="17"/>
      <c r="M771" s="78"/>
      <c r="N771" s="17"/>
      <c r="O771" s="20"/>
    </row>
    <row r="772" spans="1:15">
      <c r="A772" s="9"/>
      <c r="B772" s="46"/>
      <c r="C772" s="75" t="s">
        <v>26</v>
      </c>
      <c r="D772" s="9"/>
      <c r="E772" s="9" t="s">
        <v>199</v>
      </c>
      <c r="F772" s="9">
        <v>38</v>
      </c>
      <c r="G772" s="68">
        <v>10.45</v>
      </c>
      <c r="H772" s="9"/>
      <c r="I772" s="68">
        <v>11.3</v>
      </c>
      <c r="J772" s="9"/>
      <c r="K772" s="9"/>
      <c r="L772" s="9"/>
      <c r="M772" s="79"/>
      <c r="N772" s="9"/>
      <c r="O772" s="20"/>
    </row>
    <row r="773" spans="1:15">
      <c r="A773" s="9"/>
      <c r="B773" s="46"/>
      <c r="C773" s="9" t="s">
        <v>199</v>
      </c>
      <c r="D773" s="17"/>
      <c r="E773" s="9" t="s">
        <v>92</v>
      </c>
      <c r="F773" s="9">
        <v>7</v>
      </c>
      <c r="G773" s="68">
        <v>13.1</v>
      </c>
      <c r="H773" s="9"/>
      <c r="I773" s="68">
        <v>13.3</v>
      </c>
      <c r="J773" s="9"/>
      <c r="K773" s="9"/>
      <c r="L773" s="9"/>
      <c r="M773" s="79"/>
      <c r="N773" s="9"/>
      <c r="O773" s="20"/>
    </row>
    <row r="774" spans="1:15">
      <c r="A774" s="9"/>
      <c r="B774" s="46"/>
      <c r="C774" s="9" t="s">
        <v>92</v>
      </c>
      <c r="D774" s="17"/>
      <c r="E774" s="9" t="s">
        <v>96</v>
      </c>
      <c r="F774" s="9">
        <v>7</v>
      </c>
      <c r="G774" s="68">
        <v>13.4</v>
      </c>
      <c r="H774" s="68"/>
      <c r="I774" s="68">
        <v>13.55</v>
      </c>
      <c r="J774" s="9"/>
      <c r="K774" s="9"/>
      <c r="L774" s="9"/>
      <c r="M774" s="79"/>
      <c r="N774" s="9"/>
      <c r="O774" s="20"/>
    </row>
    <row r="775" spans="1:15">
      <c r="A775" s="9"/>
      <c r="B775" s="46"/>
      <c r="C775" s="9" t="s">
        <v>96</v>
      </c>
      <c r="D775" s="17"/>
      <c r="E775" s="9" t="s">
        <v>26</v>
      </c>
      <c r="F775" s="9">
        <v>24</v>
      </c>
      <c r="G775" s="68">
        <v>14.05</v>
      </c>
      <c r="H775" s="9"/>
      <c r="I775" s="68">
        <v>14.5</v>
      </c>
      <c r="J775" s="9"/>
      <c r="K775" s="9"/>
      <c r="L775" s="9"/>
      <c r="M775" s="79"/>
      <c r="N775" s="9"/>
      <c r="O775" s="20"/>
    </row>
    <row r="776" spans="1:15">
      <c r="A776" s="9"/>
      <c r="B776" s="46"/>
      <c r="C776" s="9" t="s">
        <v>26</v>
      </c>
      <c r="D776" s="17"/>
      <c r="E776" s="9" t="s">
        <v>92</v>
      </c>
      <c r="F776" s="9">
        <v>31</v>
      </c>
      <c r="G776" s="68">
        <v>15.25</v>
      </c>
      <c r="H776" s="9"/>
      <c r="I776" s="68">
        <v>16.25</v>
      </c>
      <c r="J776" s="9"/>
      <c r="K776" s="9"/>
      <c r="L776" s="9"/>
      <c r="M776" s="79"/>
      <c r="N776" s="9"/>
      <c r="O776" s="20"/>
    </row>
    <row r="777" spans="1:15">
      <c r="A777" s="9"/>
      <c r="B777" s="46"/>
      <c r="C777" s="9" t="s">
        <v>92</v>
      </c>
      <c r="D777" s="17"/>
      <c r="E777" s="9" t="s">
        <v>96</v>
      </c>
      <c r="F777" s="9">
        <v>7</v>
      </c>
      <c r="G777" s="68">
        <v>17.100000000000001</v>
      </c>
      <c r="H777" s="68"/>
      <c r="I777" s="68">
        <v>17.2</v>
      </c>
      <c r="J777" s="9"/>
      <c r="K777" s="9"/>
      <c r="L777" s="9"/>
      <c r="M777" s="79"/>
      <c r="N777" s="9"/>
      <c r="O777" s="25"/>
    </row>
    <row r="778" spans="1:15">
      <c r="A778" s="9"/>
      <c r="B778" s="46"/>
      <c r="C778" s="9" t="s">
        <v>96</v>
      </c>
      <c r="D778" s="17"/>
      <c r="E778" s="9" t="s">
        <v>199</v>
      </c>
      <c r="F778" s="9">
        <v>14</v>
      </c>
      <c r="G778" s="68">
        <v>17.3</v>
      </c>
      <c r="H778" s="68"/>
      <c r="I778" s="68">
        <v>18</v>
      </c>
      <c r="J778" s="9"/>
      <c r="K778" s="9"/>
      <c r="L778" s="9"/>
      <c r="M778" s="79"/>
      <c r="N778" s="9"/>
      <c r="O778" s="25"/>
    </row>
    <row r="779" spans="1:15">
      <c r="A779" s="9"/>
      <c r="B779" s="46"/>
      <c r="C779" s="9" t="s">
        <v>199</v>
      </c>
      <c r="D779" s="17"/>
      <c r="E779" s="9" t="s">
        <v>92</v>
      </c>
      <c r="F779" s="9">
        <v>7</v>
      </c>
      <c r="G779" s="68">
        <v>18.2</v>
      </c>
      <c r="H779" s="68"/>
      <c r="I779" s="68">
        <v>18.45</v>
      </c>
      <c r="J779" s="9"/>
      <c r="K779" s="9"/>
      <c r="L779" s="9"/>
      <c r="M779" s="79"/>
      <c r="N779" s="9"/>
      <c r="O779" s="25"/>
    </row>
    <row r="780" spans="1:15">
      <c r="A780" s="9"/>
      <c r="B780" s="46"/>
      <c r="C780" s="9" t="s">
        <v>92</v>
      </c>
      <c r="D780" s="17"/>
      <c r="E780" s="9" t="s">
        <v>96</v>
      </c>
      <c r="F780" s="9">
        <v>7</v>
      </c>
      <c r="G780" s="68">
        <v>18.5</v>
      </c>
      <c r="H780" s="68"/>
      <c r="I780" s="68">
        <v>19</v>
      </c>
      <c r="J780" s="9"/>
      <c r="K780" s="9"/>
      <c r="L780" s="9"/>
      <c r="M780" s="79"/>
      <c r="N780" s="9"/>
      <c r="O780" s="25"/>
    </row>
    <row r="781" spans="1:15">
      <c r="A781" s="9"/>
      <c r="B781" s="46"/>
      <c r="C781" s="9" t="s">
        <v>96</v>
      </c>
      <c r="D781" s="17"/>
      <c r="E781" s="9" t="s">
        <v>26</v>
      </c>
      <c r="F781" s="9">
        <v>24</v>
      </c>
      <c r="G781" s="68">
        <v>19.149999999999999</v>
      </c>
      <c r="H781" s="68"/>
      <c r="I781" s="68">
        <v>20</v>
      </c>
      <c r="J781" s="9"/>
      <c r="K781" s="9"/>
      <c r="L781" s="9"/>
      <c r="M781" s="79"/>
      <c r="N781" s="9"/>
      <c r="O781" s="16" t="s">
        <v>45</v>
      </c>
    </row>
    <row r="782" spans="1:15" ht="15.75" customHeight="1">
      <c r="A782" s="9"/>
      <c r="B782" s="46"/>
      <c r="C782" s="9" t="s">
        <v>26</v>
      </c>
      <c r="D782" s="17"/>
      <c r="E782" s="9" t="s">
        <v>96</v>
      </c>
      <c r="F782" s="9">
        <v>24</v>
      </c>
      <c r="G782" s="68">
        <v>20.149999999999999</v>
      </c>
      <c r="H782" s="68"/>
      <c r="I782" s="68">
        <v>21</v>
      </c>
      <c r="J782" s="9">
        <v>1</v>
      </c>
      <c r="K782" s="9">
        <v>1</v>
      </c>
      <c r="L782" s="9"/>
      <c r="M782" s="79"/>
      <c r="N782" s="7">
        <f>SUM(F768:F782)</f>
        <v>266</v>
      </c>
      <c r="O782" s="25" t="s">
        <v>201</v>
      </c>
    </row>
    <row r="783" spans="1:15" ht="13.2" customHeight="1"/>
    <row r="784" spans="1:15" ht="16.2" thickBot="1">
      <c r="A784" s="1"/>
      <c r="M784" s="2"/>
    </row>
    <row r="785" spans="1:15">
      <c r="A785" s="172" t="s">
        <v>4</v>
      </c>
      <c r="B785" s="174" t="s">
        <v>5</v>
      </c>
      <c r="C785" s="164" t="s">
        <v>6</v>
      </c>
      <c r="D785" s="165"/>
      <c r="E785" s="166"/>
      <c r="F785" s="176" t="s">
        <v>7</v>
      </c>
      <c r="G785" s="167" t="s">
        <v>8</v>
      </c>
      <c r="H785" s="168"/>
      <c r="I785" s="169"/>
      <c r="J785" s="170" t="s">
        <v>9</v>
      </c>
      <c r="K785" s="171"/>
      <c r="L785" s="178" t="s">
        <v>10</v>
      </c>
      <c r="M785" s="178" t="s">
        <v>11</v>
      </c>
      <c r="N785" s="4" t="s">
        <v>12</v>
      </c>
      <c r="O785" s="180" t="s">
        <v>13</v>
      </c>
    </row>
    <row r="786" spans="1:15" ht="16.5" customHeight="1">
      <c r="A786" s="173"/>
      <c r="B786" s="175"/>
      <c r="C786" s="67" t="s">
        <v>14</v>
      </c>
      <c r="D786" s="67"/>
      <c r="E786" s="67" t="s">
        <v>15</v>
      </c>
      <c r="F786" s="177"/>
      <c r="G786" s="67" t="s">
        <v>16</v>
      </c>
      <c r="H786" s="67"/>
      <c r="I786" s="77" t="s">
        <v>17</v>
      </c>
      <c r="J786" s="67" t="s">
        <v>18</v>
      </c>
      <c r="K786" s="67" t="s">
        <v>19</v>
      </c>
      <c r="L786" s="179"/>
      <c r="M786" s="179"/>
      <c r="N786" s="8" t="s">
        <v>20</v>
      </c>
      <c r="O786" s="181"/>
    </row>
    <row r="787" spans="1:15">
      <c r="A787" s="89" t="s">
        <v>326</v>
      </c>
      <c r="B787" s="46" t="s">
        <v>204</v>
      </c>
      <c r="C787" s="90" t="s">
        <v>223</v>
      </c>
      <c r="D787" s="90"/>
      <c r="E787" s="90" t="s">
        <v>86</v>
      </c>
      <c r="F787" s="9">
        <v>45</v>
      </c>
      <c r="G787" s="68">
        <v>8</v>
      </c>
      <c r="H787" s="68"/>
      <c r="I787" s="68">
        <v>9.3000000000000007</v>
      </c>
      <c r="J787" s="9"/>
      <c r="K787" s="9"/>
      <c r="L787" s="9"/>
      <c r="M787" s="9"/>
      <c r="N787" s="9"/>
      <c r="O787" s="15"/>
    </row>
    <row r="788" spans="1:15">
      <c r="A788" s="9"/>
      <c r="B788" s="46"/>
      <c r="C788" s="90" t="s">
        <v>86</v>
      </c>
      <c r="D788" s="90" t="s">
        <v>205</v>
      </c>
      <c r="E788" s="91" t="s">
        <v>327</v>
      </c>
      <c r="F788" s="9">
        <v>54</v>
      </c>
      <c r="G788" s="68">
        <v>9.5</v>
      </c>
      <c r="H788" s="9"/>
      <c r="I788" s="68">
        <v>11.5</v>
      </c>
      <c r="J788" s="9"/>
      <c r="K788" s="9"/>
      <c r="L788" s="9"/>
      <c r="M788" s="9"/>
      <c r="N788" s="9"/>
      <c r="O788" s="15"/>
    </row>
    <row r="789" spans="1:15">
      <c r="A789" s="9"/>
      <c r="B789" s="46"/>
      <c r="C789" s="91" t="s">
        <v>327</v>
      </c>
      <c r="E789" s="90" t="s">
        <v>86</v>
      </c>
      <c r="F789" s="9">
        <v>54</v>
      </c>
      <c r="G789" s="68">
        <v>15.35</v>
      </c>
      <c r="H789" s="9"/>
      <c r="I789" s="68">
        <v>17.3</v>
      </c>
      <c r="J789" s="9"/>
      <c r="K789" s="9"/>
      <c r="L789" s="9"/>
      <c r="M789" s="68"/>
      <c r="N789" s="9"/>
      <c r="O789" s="16" t="s">
        <v>45</v>
      </c>
    </row>
    <row r="790" spans="1:15">
      <c r="A790" s="9"/>
      <c r="B790" s="46"/>
      <c r="C790" s="90" t="s">
        <v>86</v>
      </c>
      <c r="D790" s="9"/>
      <c r="E790" s="91" t="s">
        <v>223</v>
      </c>
      <c r="F790" s="9">
        <v>45</v>
      </c>
      <c r="G790" s="68">
        <v>17.350000000000001</v>
      </c>
      <c r="H790" s="9"/>
      <c r="I790" s="68">
        <v>19</v>
      </c>
      <c r="J790" s="9">
        <v>1</v>
      </c>
      <c r="K790" s="9">
        <v>1</v>
      </c>
      <c r="L790" s="9"/>
      <c r="M790" s="68"/>
      <c r="N790" s="102">
        <v>198</v>
      </c>
      <c r="O790" s="94" t="s">
        <v>223</v>
      </c>
    </row>
    <row r="791" spans="1:15">
      <c r="A791" s="34"/>
      <c r="B791" s="43"/>
      <c r="C791" s="34"/>
      <c r="D791" s="34"/>
      <c r="E791" s="93"/>
      <c r="F791" s="34"/>
      <c r="G791" s="82"/>
      <c r="H791" s="34"/>
      <c r="I791" s="82"/>
      <c r="J791" s="34"/>
      <c r="K791" s="34"/>
      <c r="L791" s="34"/>
      <c r="M791" s="83"/>
      <c r="N791" s="34"/>
      <c r="O791" s="52"/>
    </row>
    <row r="792" spans="1:15">
      <c r="A792" s="34"/>
      <c r="B792" s="43"/>
      <c r="C792" s="93"/>
      <c r="D792" s="34"/>
      <c r="E792" s="34"/>
      <c r="F792" s="34"/>
      <c r="G792" s="82"/>
      <c r="H792" s="34"/>
      <c r="I792" s="82"/>
      <c r="J792" s="34"/>
      <c r="K792" s="34"/>
      <c r="L792" s="34"/>
      <c r="M792" s="83"/>
      <c r="N792" s="34"/>
      <c r="O792" s="52"/>
    </row>
    <row r="793" spans="1:15">
      <c r="B793" s="3"/>
    </row>
    <row r="794" spans="1:15">
      <c r="A794" s="161" t="s">
        <v>0</v>
      </c>
      <c r="B794" s="161"/>
      <c r="C794" s="161"/>
      <c r="D794" s="161"/>
      <c r="E794" s="161"/>
      <c r="F794" s="161"/>
      <c r="G794" s="161"/>
      <c r="H794" s="161"/>
      <c r="I794" s="161"/>
      <c r="J794" s="161"/>
      <c r="K794" s="161"/>
      <c r="L794" s="161"/>
      <c r="M794" s="161"/>
      <c r="N794" s="161"/>
      <c r="O794" s="161"/>
    </row>
    <row r="795" spans="1:15">
      <c r="A795" s="162" t="s">
        <v>1</v>
      </c>
      <c r="B795" s="162"/>
      <c r="C795" s="162"/>
      <c r="D795" s="162"/>
      <c r="E795" s="162"/>
      <c r="F795" s="162"/>
      <c r="G795" s="162"/>
      <c r="H795" s="162"/>
      <c r="I795" s="162"/>
      <c r="J795" s="162"/>
      <c r="K795" s="162"/>
      <c r="L795" s="162"/>
      <c r="M795" s="162"/>
      <c r="N795" s="162"/>
      <c r="O795" s="162"/>
    </row>
    <row r="796" spans="1:15">
      <c r="A796" s="162" t="s">
        <v>2</v>
      </c>
      <c r="B796" s="162"/>
      <c r="C796" s="162"/>
      <c r="D796" s="162"/>
      <c r="E796" s="162"/>
      <c r="F796" s="162"/>
      <c r="G796" s="162"/>
      <c r="H796" s="162"/>
      <c r="I796" s="162"/>
      <c r="J796" s="162"/>
      <c r="K796" s="162"/>
      <c r="L796" s="162"/>
      <c r="M796" s="162"/>
      <c r="N796" s="162"/>
      <c r="O796" s="162"/>
    </row>
    <row r="797" spans="1:15" ht="15.75" customHeight="1">
      <c r="A797" s="34"/>
      <c r="B797" s="65"/>
      <c r="C797" s="65" t="s">
        <v>36</v>
      </c>
      <c r="D797" s="66"/>
      <c r="E797" s="66"/>
      <c r="F797" s="66"/>
      <c r="G797" s="66"/>
      <c r="H797" s="66"/>
      <c r="I797" s="76"/>
      <c r="J797" s="66"/>
      <c r="K797" s="66"/>
      <c r="L797" s="163" t="s">
        <v>3</v>
      </c>
      <c r="M797" s="163"/>
      <c r="N797" s="163"/>
      <c r="O797" s="163"/>
    </row>
    <row r="798" spans="1:15">
      <c r="A798" s="1"/>
      <c r="M798" s="2"/>
    </row>
    <row r="799" spans="1:15">
      <c r="A799" s="172" t="s">
        <v>4</v>
      </c>
      <c r="B799" s="174" t="s">
        <v>5</v>
      </c>
      <c r="C799" s="164" t="s">
        <v>6</v>
      </c>
      <c r="D799" s="165"/>
      <c r="E799" s="166"/>
      <c r="F799" s="176" t="s">
        <v>7</v>
      </c>
      <c r="G799" s="167" t="s">
        <v>8</v>
      </c>
      <c r="H799" s="168"/>
      <c r="I799" s="169"/>
      <c r="J799" s="170" t="s">
        <v>9</v>
      </c>
      <c r="K799" s="171"/>
      <c r="L799" s="178" t="s">
        <v>10</v>
      </c>
      <c r="M799" s="178" t="s">
        <v>11</v>
      </c>
      <c r="N799" s="4" t="s">
        <v>12</v>
      </c>
      <c r="O799" s="180" t="s">
        <v>13</v>
      </c>
    </row>
    <row r="800" spans="1:15">
      <c r="A800" s="173"/>
      <c r="B800" s="175"/>
      <c r="C800" s="67" t="s">
        <v>14</v>
      </c>
      <c r="D800" s="67"/>
      <c r="E800" s="67" t="s">
        <v>15</v>
      </c>
      <c r="F800" s="177"/>
      <c r="G800" s="67" t="s">
        <v>16</v>
      </c>
      <c r="H800" s="67"/>
      <c r="I800" s="77" t="s">
        <v>17</v>
      </c>
      <c r="J800" s="67" t="s">
        <v>18</v>
      </c>
      <c r="K800" s="67" t="s">
        <v>19</v>
      </c>
      <c r="L800" s="179"/>
      <c r="M800" s="179"/>
      <c r="N800" s="8" t="s">
        <v>20</v>
      </c>
      <c r="O800" s="181"/>
    </row>
    <row r="801" spans="1:15">
      <c r="A801" s="46" t="s">
        <v>211</v>
      </c>
      <c r="B801" s="46" t="s">
        <v>206</v>
      </c>
      <c r="C801" s="9" t="s">
        <v>92</v>
      </c>
      <c r="D801" s="9"/>
      <c r="E801" s="9" t="s">
        <v>96</v>
      </c>
      <c r="F801" s="9">
        <v>7</v>
      </c>
      <c r="G801" s="68">
        <v>6.1</v>
      </c>
      <c r="H801" s="68"/>
      <c r="I801" s="68">
        <v>6.25</v>
      </c>
      <c r="J801" s="9"/>
      <c r="K801" s="9"/>
      <c r="L801" s="9"/>
      <c r="M801" s="9"/>
      <c r="N801" s="9"/>
      <c r="O801" s="15"/>
    </row>
    <row r="802" spans="1:15">
      <c r="A802" s="9"/>
      <c r="B802" s="46"/>
      <c r="C802" s="9" t="s">
        <v>96</v>
      </c>
      <c r="D802" s="9"/>
      <c r="E802" s="75" t="s">
        <v>26</v>
      </c>
      <c r="F802" s="9">
        <v>24</v>
      </c>
      <c r="G802" s="68">
        <v>6.35</v>
      </c>
      <c r="H802" s="9"/>
      <c r="I802" s="68">
        <v>7.2</v>
      </c>
      <c r="J802" s="9"/>
      <c r="K802" s="9"/>
      <c r="L802" s="9"/>
      <c r="M802" s="9"/>
      <c r="N802" s="9"/>
      <c r="O802" s="15"/>
    </row>
    <row r="803" spans="1:15">
      <c r="A803" s="9"/>
      <c r="B803" s="46"/>
      <c r="C803" s="75" t="s">
        <v>26</v>
      </c>
      <c r="D803" s="9"/>
      <c r="E803" s="75" t="s">
        <v>96</v>
      </c>
      <c r="F803" s="9">
        <v>24</v>
      </c>
      <c r="G803" s="68">
        <v>7.35</v>
      </c>
      <c r="H803" s="9"/>
      <c r="I803" s="68">
        <v>8.1999999999999993</v>
      </c>
      <c r="J803" s="9"/>
      <c r="K803" s="9"/>
      <c r="L803" s="9"/>
      <c r="M803" s="68"/>
      <c r="N803" s="9"/>
      <c r="O803" s="15"/>
    </row>
    <row r="804" spans="1:15">
      <c r="A804" s="9"/>
      <c r="B804" s="46"/>
      <c r="C804" s="75" t="s">
        <v>96</v>
      </c>
      <c r="D804" s="9"/>
      <c r="E804" s="9" t="s">
        <v>213</v>
      </c>
      <c r="F804" s="9">
        <v>24</v>
      </c>
      <c r="G804" s="68">
        <v>9</v>
      </c>
      <c r="H804" s="9"/>
      <c r="I804" s="68">
        <v>10</v>
      </c>
      <c r="J804" s="9"/>
      <c r="K804" s="9"/>
      <c r="L804" s="9"/>
      <c r="M804" s="68"/>
      <c r="N804" s="9"/>
      <c r="O804" s="16"/>
    </row>
    <row r="805" spans="1:15">
      <c r="A805" s="17"/>
      <c r="B805" s="69"/>
      <c r="C805" s="9" t="s">
        <v>214</v>
      </c>
      <c r="D805" s="9"/>
      <c r="E805" s="75" t="s">
        <v>92</v>
      </c>
      <c r="F805" s="17">
        <v>31</v>
      </c>
      <c r="G805" s="70">
        <v>10.199999999999999</v>
      </c>
      <c r="H805" s="17"/>
      <c r="I805" s="70">
        <v>11</v>
      </c>
      <c r="J805" s="17"/>
      <c r="K805" s="17"/>
      <c r="L805" s="17"/>
      <c r="M805" s="78"/>
      <c r="N805" s="17"/>
      <c r="O805" s="20"/>
    </row>
    <row r="806" spans="1:15">
      <c r="A806" s="9"/>
      <c r="B806" s="46"/>
      <c r="C806" s="75" t="s">
        <v>92</v>
      </c>
      <c r="D806" s="9"/>
      <c r="E806" s="9" t="s">
        <v>96</v>
      </c>
      <c r="F806" s="9">
        <v>7</v>
      </c>
      <c r="G806" s="68">
        <v>11.05</v>
      </c>
      <c r="H806" s="9"/>
      <c r="I806" s="68">
        <v>11.2</v>
      </c>
      <c r="J806" s="9"/>
      <c r="K806" s="9"/>
      <c r="L806" s="9"/>
      <c r="M806" s="79"/>
      <c r="N806" s="9"/>
      <c r="O806" s="20"/>
    </row>
    <row r="807" spans="1:15">
      <c r="A807" s="9"/>
      <c r="B807" s="46"/>
      <c r="C807" s="9" t="s">
        <v>96</v>
      </c>
      <c r="D807" s="17"/>
      <c r="E807" s="9" t="s">
        <v>26</v>
      </c>
      <c r="F807" s="9">
        <v>24</v>
      </c>
      <c r="G807" s="68">
        <v>11.3</v>
      </c>
      <c r="H807" s="9"/>
      <c r="I807" s="68">
        <v>12.15</v>
      </c>
      <c r="J807" s="9"/>
      <c r="K807" s="9"/>
      <c r="L807" s="9"/>
      <c r="M807" s="79"/>
      <c r="N807" s="9"/>
      <c r="O807" s="20"/>
    </row>
    <row r="808" spans="1:15">
      <c r="A808" s="9"/>
      <c r="B808" s="46"/>
      <c r="C808" s="9" t="s">
        <v>26</v>
      </c>
      <c r="D808" s="17"/>
      <c r="E808" s="9" t="s">
        <v>92</v>
      </c>
      <c r="F808" s="9">
        <v>31</v>
      </c>
      <c r="G808" s="68">
        <v>16.2</v>
      </c>
      <c r="H808" s="68"/>
      <c r="I808" s="68">
        <v>17.2</v>
      </c>
      <c r="J808" s="9"/>
      <c r="K808" s="9"/>
      <c r="L808" s="9"/>
      <c r="M808" s="79"/>
      <c r="N808" s="9"/>
      <c r="O808" s="20"/>
    </row>
    <row r="809" spans="1:15">
      <c r="A809" s="9"/>
      <c r="B809" s="46"/>
      <c r="C809" s="9" t="s">
        <v>92</v>
      </c>
      <c r="D809" s="17"/>
      <c r="E809" s="9" t="s">
        <v>96</v>
      </c>
      <c r="F809" s="9">
        <v>7</v>
      </c>
      <c r="G809" s="68">
        <v>18.05</v>
      </c>
      <c r="H809" s="9"/>
      <c r="I809" s="68">
        <v>18.2</v>
      </c>
      <c r="J809" s="9"/>
      <c r="K809" s="9"/>
      <c r="L809" s="9"/>
      <c r="M809" s="79"/>
      <c r="N809" s="9"/>
      <c r="O809" s="20"/>
    </row>
    <row r="810" spans="1:15">
      <c r="A810" s="9"/>
      <c r="B810" s="46"/>
      <c r="C810" s="9" t="s">
        <v>96</v>
      </c>
      <c r="D810" s="17"/>
      <c r="E810" s="9" t="s">
        <v>26</v>
      </c>
      <c r="F810" s="9">
        <v>24</v>
      </c>
      <c r="G810" s="68">
        <v>18.25</v>
      </c>
      <c r="H810" s="9"/>
      <c r="I810" s="68">
        <v>19.100000000000001</v>
      </c>
      <c r="J810" s="9"/>
      <c r="K810" s="9"/>
      <c r="L810" s="9"/>
      <c r="M810" s="79"/>
      <c r="N810" s="9"/>
      <c r="O810" s="16" t="s">
        <v>45</v>
      </c>
    </row>
    <row r="811" spans="1:15">
      <c r="A811" s="9"/>
      <c r="B811" s="46"/>
      <c r="C811" s="9" t="s">
        <v>26</v>
      </c>
      <c r="D811" s="17"/>
      <c r="E811" s="9" t="s">
        <v>92</v>
      </c>
      <c r="F811" s="9">
        <v>31</v>
      </c>
      <c r="G811" s="68">
        <v>19.55</v>
      </c>
      <c r="H811" s="9"/>
      <c r="I811" s="68">
        <v>21</v>
      </c>
      <c r="J811" s="9">
        <v>1</v>
      </c>
      <c r="K811" s="9">
        <v>1</v>
      </c>
      <c r="L811" s="9"/>
      <c r="M811" s="79"/>
      <c r="N811" s="7">
        <f>SUM(F801:F811)</f>
        <v>234</v>
      </c>
      <c r="O811" s="20" t="s">
        <v>215</v>
      </c>
    </row>
    <row r="813" spans="1:15">
      <c r="A813" s="172" t="s">
        <v>4</v>
      </c>
      <c r="B813" s="174" t="s">
        <v>5</v>
      </c>
      <c r="C813" s="164" t="s">
        <v>6</v>
      </c>
      <c r="D813" s="165"/>
      <c r="E813" s="166"/>
      <c r="F813" s="176" t="s">
        <v>7</v>
      </c>
      <c r="G813" s="167" t="s">
        <v>8</v>
      </c>
      <c r="H813" s="168"/>
      <c r="I813" s="169"/>
      <c r="J813" s="170" t="s">
        <v>9</v>
      </c>
      <c r="K813" s="171"/>
      <c r="L813" s="178" t="s">
        <v>10</v>
      </c>
      <c r="M813" s="178" t="s">
        <v>11</v>
      </c>
      <c r="N813" s="4" t="s">
        <v>12</v>
      </c>
      <c r="O813" s="180" t="s">
        <v>13</v>
      </c>
    </row>
    <row r="814" spans="1:15">
      <c r="A814" s="173"/>
      <c r="B814" s="175"/>
      <c r="C814" s="67" t="s">
        <v>14</v>
      </c>
      <c r="D814" s="67"/>
      <c r="E814" s="67" t="s">
        <v>15</v>
      </c>
      <c r="F814" s="177"/>
      <c r="G814" s="67" t="s">
        <v>16</v>
      </c>
      <c r="H814" s="67"/>
      <c r="I814" s="77" t="s">
        <v>17</v>
      </c>
      <c r="J814" s="67" t="s">
        <v>18</v>
      </c>
      <c r="K814" s="67" t="s">
        <v>19</v>
      </c>
      <c r="L814" s="179"/>
      <c r="M814" s="179"/>
      <c r="N814" s="8" t="s">
        <v>20</v>
      </c>
      <c r="O814" s="181"/>
    </row>
    <row r="815" spans="1:15">
      <c r="A815" s="46" t="s">
        <v>216</v>
      </c>
      <c r="B815" s="46" t="s">
        <v>208</v>
      </c>
      <c r="C815" s="9" t="s">
        <v>218</v>
      </c>
      <c r="D815" s="9"/>
      <c r="E815" s="9" t="s">
        <v>92</v>
      </c>
      <c r="F815" s="9">
        <v>4</v>
      </c>
      <c r="G815" s="68">
        <v>7.2</v>
      </c>
      <c r="H815" s="68"/>
      <c r="I815" s="68">
        <v>7.35</v>
      </c>
      <c r="J815" s="9"/>
      <c r="K815" s="9"/>
      <c r="L815" s="9"/>
      <c r="M815" s="9"/>
      <c r="N815" s="9"/>
      <c r="O815" s="15"/>
    </row>
    <row r="816" spans="1:15" ht="15.75" customHeight="1">
      <c r="A816" s="9"/>
      <c r="B816" s="46"/>
      <c r="C816" s="9" t="s">
        <v>92</v>
      </c>
      <c r="D816" s="9"/>
      <c r="E816" s="75" t="s">
        <v>96</v>
      </c>
      <c r="F816" s="9">
        <v>7</v>
      </c>
      <c r="G816" s="68">
        <v>7.45</v>
      </c>
      <c r="H816" s="9"/>
      <c r="I816" s="68">
        <v>8</v>
      </c>
      <c r="J816" s="9"/>
      <c r="K816" s="9"/>
      <c r="L816" s="9"/>
      <c r="M816" s="9"/>
      <c r="N816" s="9"/>
      <c r="O816" s="15"/>
    </row>
    <row r="817" spans="1:15">
      <c r="A817" s="9"/>
      <c r="B817" s="46"/>
      <c r="C817" s="75" t="s">
        <v>96</v>
      </c>
      <c r="D817" s="9"/>
      <c r="E817" s="75" t="s">
        <v>26</v>
      </c>
      <c r="F817" s="9">
        <v>24</v>
      </c>
      <c r="G817" s="68">
        <v>8.1</v>
      </c>
      <c r="H817" s="9"/>
      <c r="I817" s="68">
        <v>9</v>
      </c>
      <c r="J817" s="9"/>
      <c r="K817" s="9"/>
      <c r="L817" s="9"/>
      <c r="M817" s="68"/>
      <c r="N817" s="9"/>
      <c r="O817" s="15"/>
    </row>
    <row r="818" spans="1:15">
      <c r="A818" s="9"/>
      <c r="B818" s="46"/>
      <c r="C818" s="75" t="s">
        <v>26</v>
      </c>
      <c r="D818" s="9"/>
      <c r="E818" s="9" t="s">
        <v>92</v>
      </c>
      <c r="F818" s="9">
        <v>31</v>
      </c>
      <c r="G818" s="68">
        <v>10.199999999999999</v>
      </c>
      <c r="H818" s="9"/>
      <c r="I818" s="68">
        <v>11.2</v>
      </c>
      <c r="J818" s="9"/>
      <c r="K818" s="9"/>
      <c r="L818" s="9"/>
      <c r="M818" s="68"/>
      <c r="N818" s="9"/>
      <c r="O818" s="16"/>
    </row>
    <row r="819" spans="1:15">
      <c r="A819" s="17"/>
      <c r="B819" s="69"/>
      <c r="C819" s="9" t="s">
        <v>92</v>
      </c>
      <c r="D819" s="9"/>
      <c r="E819" s="75" t="s">
        <v>96</v>
      </c>
      <c r="F819" s="17">
        <v>7</v>
      </c>
      <c r="G819" s="70">
        <v>12.55</v>
      </c>
      <c r="H819" s="17"/>
      <c r="I819" s="70">
        <v>13.1</v>
      </c>
      <c r="J819" s="17"/>
      <c r="K819" s="17"/>
      <c r="L819" s="17"/>
      <c r="M819" s="78"/>
      <c r="N819" s="17"/>
      <c r="O819" s="20"/>
    </row>
    <row r="820" spans="1:15">
      <c r="A820" s="9"/>
      <c r="B820" s="46"/>
      <c r="C820" s="75" t="s">
        <v>96</v>
      </c>
      <c r="D820" s="9"/>
      <c r="E820" s="9" t="s">
        <v>26</v>
      </c>
      <c r="F820" s="9">
        <v>24</v>
      </c>
      <c r="G820" s="68">
        <v>13.2</v>
      </c>
      <c r="H820" s="9"/>
      <c r="I820" s="68">
        <v>14</v>
      </c>
      <c r="J820" s="9"/>
      <c r="K820" s="9"/>
      <c r="L820" s="9"/>
      <c r="M820" s="79"/>
      <c r="N820" s="9"/>
      <c r="O820" s="20"/>
    </row>
    <row r="821" spans="1:15">
      <c r="A821" s="9"/>
      <c r="B821" s="46"/>
      <c r="C821" s="9" t="s">
        <v>26</v>
      </c>
      <c r="D821" s="17"/>
      <c r="E821" s="9" t="s">
        <v>92</v>
      </c>
      <c r="F821" s="9">
        <v>31</v>
      </c>
      <c r="G821" s="68">
        <v>14.25</v>
      </c>
      <c r="H821" s="9"/>
      <c r="I821" s="68">
        <v>15.25</v>
      </c>
      <c r="J821" s="9"/>
      <c r="K821" s="9"/>
      <c r="L821" s="9"/>
      <c r="M821" s="79"/>
      <c r="N821" s="9"/>
      <c r="O821" s="20"/>
    </row>
    <row r="822" spans="1:15">
      <c r="A822" s="9"/>
      <c r="B822" s="46"/>
      <c r="C822" s="9" t="s">
        <v>92</v>
      </c>
      <c r="D822" s="17"/>
      <c r="E822" s="9" t="s">
        <v>96</v>
      </c>
      <c r="F822" s="9">
        <v>7</v>
      </c>
      <c r="G822" s="68">
        <v>16.5</v>
      </c>
      <c r="H822" s="68"/>
      <c r="I822" s="68">
        <v>17.100000000000001</v>
      </c>
      <c r="J822" s="9"/>
      <c r="K822" s="9"/>
      <c r="L822" s="9"/>
      <c r="M822" s="79"/>
      <c r="N822" s="9"/>
      <c r="O822" s="20"/>
    </row>
    <row r="823" spans="1:15">
      <c r="A823" s="102" t="s">
        <v>350</v>
      </c>
      <c r="B823" s="46"/>
      <c r="C823" s="9" t="s">
        <v>96</v>
      </c>
      <c r="D823" s="17"/>
      <c r="E823" s="9" t="s">
        <v>26</v>
      </c>
      <c r="F823" s="9">
        <v>24</v>
      </c>
      <c r="G823" s="68">
        <v>17.5</v>
      </c>
      <c r="H823" s="9"/>
      <c r="I823" s="68">
        <v>18</v>
      </c>
      <c r="J823" s="9"/>
      <c r="K823" s="9"/>
      <c r="L823" s="9"/>
      <c r="M823" s="79"/>
      <c r="N823" s="9"/>
      <c r="O823" s="16" t="s">
        <v>45</v>
      </c>
    </row>
    <row r="824" spans="1:15">
      <c r="A824" s="90" t="s">
        <v>351</v>
      </c>
      <c r="B824" s="46"/>
      <c r="C824" s="9" t="s">
        <v>26</v>
      </c>
      <c r="D824" s="17"/>
      <c r="E824" s="9" t="s">
        <v>218</v>
      </c>
      <c r="F824" s="9">
        <v>35</v>
      </c>
      <c r="G824" s="68">
        <v>18.149999999999999</v>
      </c>
      <c r="H824" s="9"/>
      <c r="I824" s="68">
        <v>19.3</v>
      </c>
      <c r="J824" s="9">
        <v>1</v>
      </c>
      <c r="K824" s="9">
        <v>1</v>
      </c>
      <c r="L824" s="9"/>
      <c r="M824" s="79"/>
      <c r="N824" s="7">
        <f>SUM(F815:F824)</f>
        <v>194</v>
      </c>
      <c r="O824" s="20" t="s">
        <v>219</v>
      </c>
    </row>
    <row r="825" spans="1:15">
      <c r="A825" s="95"/>
      <c r="B825" s="43"/>
      <c r="C825" s="34"/>
      <c r="D825" s="34"/>
      <c r="E825" s="34"/>
      <c r="F825" s="34"/>
      <c r="G825" s="82"/>
      <c r="H825" s="34"/>
      <c r="I825" s="82"/>
      <c r="J825" s="34"/>
      <c r="K825" s="34"/>
      <c r="L825" s="34"/>
      <c r="M825" s="83"/>
      <c r="N825" s="43"/>
      <c r="O825" s="52"/>
    </row>
    <row r="826" spans="1:15">
      <c r="A826" s="34"/>
      <c r="B826" s="43"/>
      <c r="C826" s="34"/>
      <c r="D826" s="34"/>
      <c r="E826" s="34"/>
      <c r="F826" s="34"/>
      <c r="G826" s="82"/>
      <c r="H826" s="34"/>
      <c r="I826" s="82"/>
      <c r="J826" s="34"/>
      <c r="K826" s="34"/>
      <c r="L826" s="34"/>
      <c r="M826" s="83"/>
      <c r="N826" s="43"/>
      <c r="O826" s="52"/>
    </row>
    <row r="827" spans="1:15">
      <c r="A827" s="161" t="s">
        <v>0</v>
      </c>
      <c r="B827" s="161"/>
      <c r="C827" s="161"/>
      <c r="D827" s="161"/>
      <c r="E827" s="161"/>
      <c r="F827" s="161"/>
      <c r="G827" s="161"/>
      <c r="H827" s="161"/>
      <c r="I827" s="161"/>
      <c r="J827" s="161"/>
      <c r="K827" s="161"/>
      <c r="L827" s="161"/>
      <c r="M827" s="161"/>
      <c r="N827" s="161"/>
      <c r="O827" s="161"/>
    </row>
    <row r="828" spans="1:15">
      <c r="A828" s="162" t="s">
        <v>1</v>
      </c>
      <c r="B828" s="162"/>
      <c r="C828" s="162"/>
      <c r="D828" s="162"/>
      <c r="E828" s="162"/>
      <c r="F828" s="162"/>
      <c r="G828" s="162"/>
      <c r="H828" s="162"/>
      <c r="I828" s="162"/>
      <c r="J828" s="162"/>
      <c r="K828" s="162"/>
      <c r="L828" s="162"/>
      <c r="M828" s="162"/>
      <c r="N828" s="162"/>
      <c r="O828" s="162"/>
    </row>
    <row r="829" spans="1:15" ht="15.75" customHeight="1">
      <c r="A829" s="162" t="s">
        <v>2</v>
      </c>
      <c r="B829" s="162"/>
      <c r="C829" s="162"/>
      <c r="D829" s="162"/>
      <c r="E829" s="162"/>
      <c r="F829" s="162"/>
      <c r="G829" s="162"/>
      <c r="H829" s="162"/>
      <c r="I829" s="162"/>
      <c r="J829" s="162"/>
      <c r="K829" s="162"/>
      <c r="L829" s="162"/>
      <c r="M829" s="162"/>
      <c r="N829" s="162"/>
      <c r="O829" s="162"/>
    </row>
    <row r="830" spans="1:15">
      <c r="A830" s="34"/>
      <c r="B830" s="65"/>
      <c r="C830" s="65" t="s">
        <v>36</v>
      </c>
      <c r="D830" s="66"/>
      <c r="E830" s="66"/>
      <c r="F830" s="66"/>
      <c r="G830" s="66"/>
      <c r="H830" s="66"/>
      <c r="I830" s="76"/>
      <c r="J830" s="66"/>
      <c r="K830" s="66"/>
      <c r="L830" s="163" t="s">
        <v>3</v>
      </c>
      <c r="M830" s="163"/>
      <c r="N830" s="163"/>
      <c r="O830" s="163"/>
    </row>
    <row r="831" spans="1:15">
      <c r="A831" s="1"/>
      <c r="M831" s="2"/>
    </row>
    <row r="832" spans="1:15">
      <c r="A832" s="172" t="s">
        <v>4</v>
      </c>
      <c r="B832" s="174" t="s">
        <v>5</v>
      </c>
      <c r="C832" s="164" t="s">
        <v>6</v>
      </c>
      <c r="D832" s="165"/>
      <c r="E832" s="166"/>
      <c r="F832" s="176" t="s">
        <v>7</v>
      </c>
      <c r="G832" s="167" t="s">
        <v>8</v>
      </c>
      <c r="H832" s="168"/>
      <c r="I832" s="169"/>
      <c r="J832" s="170" t="s">
        <v>9</v>
      </c>
      <c r="K832" s="171"/>
      <c r="L832" s="178" t="s">
        <v>10</v>
      </c>
      <c r="M832" s="178" t="s">
        <v>11</v>
      </c>
      <c r="N832" s="4" t="s">
        <v>12</v>
      </c>
      <c r="O832" s="180" t="s">
        <v>13</v>
      </c>
    </row>
    <row r="833" spans="1:15">
      <c r="A833" s="173"/>
      <c r="B833" s="175"/>
      <c r="C833" s="67" t="s">
        <v>14</v>
      </c>
      <c r="D833" s="67"/>
      <c r="E833" s="67" t="s">
        <v>15</v>
      </c>
      <c r="F833" s="177"/>
      <c r="G833" s="67" t="s">
        <v>16</v>
      </c>
      <c r="H833" s="67"/>
      <c r="I833" s="77" t="s">
        <v>17</v>
      </c>
      <c r="J833" s="67" t="s">
        <v>18</v>
      </c>
      <c r="K833" s="67" t="s">
        <v>19</v>
      </c>
      <c r="L833" s="179"/>
      <c r="M833" s="179"/>
      <c r="N833" s="8" t="s">
        <v>20</v>
      </c>
      <c r="O833" s="181"/>
    </row>
    <row r="834" spans="1:15">
      <c r="A834" s="46" t="s">
        <v>220</v>
      </c>
      <c r="B834" s="46" t="s">
        <v>212</v>
      </c>
      <c r="C834" s="9" t="s">
        <v>222</v>
      </c>
      <c r="D834" s="9"/>
      <c r="E834" s="9" t="s">
        <v>26</v>
      </c>
      <c r="F834" s="9">
        <v>33</v>
      </c>
      <c r="G834" s="68">
        <v>5.3</v>
      </c>
      <c r="H834" s="68"/>
      <c r="I834" s="68">
        <v>6.3</v>
      </c>
      <c r="J834" s="9"/>
      <c r="K834" s="9"/>
      <c r="L834" s="9"/>
      <c r="M834" s="9"/>
      <c r="N834" s="9"/>
      <c r="O834" s="15"/>
    </row>
    <row r="835" spans="1:15">
      <c r="A835" s="9"/>
      <c r="B835" s="46"/>
      <c r="C835" s="9" t="s">
        <v>26</v>
      </c>
      <c r="D835" s="9"/>
      <c r="E835" s="75" t="s">
        <v>223</v>
      </c>
      <c r="F835" s="9">
        <v>45</v>
      </c>
      <c r="G835" s="68">
        <v>6.35</v>
      </c>
      <c r="H835" s="9"/>
      <c r="I835" s="68">
        <v>8.4499999999999993</v>
      </c>
      <c r="J835" s="9"/>
      <c r="K835" s="9"/>
      <c r="L835" s="9"/>
      <c r="M835" s="9"/>
      <c r="N835" s="9"/>
      <c r="O835" s="107" t="s">
        <v>355</v>
      </c>
    </row>
    <row r="836" spans="1:15">
      <c r="A836" s="9"/>
      <c r="B836" s="46"/>
      <c r="C836" s="75" t="s">
        <v>223</v>
      </c>
      <c r="D836" s="9"/>
      <c r="E836" s="75" t="s">
        <v>96</v>
      </c>
      <c r="F836" s="9">
        <v>20</v>
      </c>
      <c r="G836" s="68">
        <v>9</v>
      </c>
      <c r="H836" s="9"/>
      <c r="I836" s="68">
        <v>10.3</v>
      </c>
      <c r="J836" s="9"/>
      <c r="K836" s="9"/>
      <c r="L836" s="9"/>
      <c r="M836" s="68"/>
      <c r="N836" s="9"/>
      <c r="O836" s="15"/>
    </row>
    <row r="837" spans="1:15">
      <c r="A837" s="9"/>
      <c r="B837" s="46"/>
      <c r="C837" s="75" t="s">
        <v>96</v>
      </c>
      <c r="D837" s="9"/>
      <c r="E837" s="9" t="s">
        <v>223</v>
      </c>
      <c r="F837" s="9">
        <v>20</v>
      </c>
      <c r="G837" s="68">
        <v>11.25</v>
      </c>
      <c r="H837" s="9"/>
      <c r="I837" s="68">
        <v>12.3</v>
      </c>
      <c r="J837" s="9"/>
      <c r="K837" s="9"/>
      <c r="L837" s="9"/>
      <c r="M837" s="68"/>
      <c r="N837" s="9"/>
      <c r="O837" s="107" t="s">
        <v>355</v>
      </c>
    </row>
    <row r="838" spans="1:15">
      <c r="A838" s="17"/>
      <c r="B838" s="69"/>
      <c r="C838" s="9" t="s">
        <v>223</v>
      </c>
      <c r="D838" s="9"/>
      <c r="E838" s="75" t="s">
        <v>96</v>
      </c>
      <c r="F838" s="17">
        <v>20</v>
      </c>
      <c r="G838" s="70">
        <v>13.2</v>
      </c>
      <c r="H838" s="17"/>
      <c r="I838" s="70">
        <v>14.2</v>
      </c>
      <c r="J838" s="17"/>
      <c r="K838" s="17"/>
      <c r="L838" s="17"/>
      <c r="M838" s="78"/>
      <c r="N838" s="17"/>
      <c r="O838" s="20"/>
    </row>
    <row r="839" spans="1:15">
      <c r="A839" s="9"/>
      <c r="B839" s="46"/>
      <c r="C839" s="75" t="s">
        <v>96</v>
      </c>
      <c r="D839" s="9"/>
      <c r="E839" s="9" t="s">
        <v>223</v>
      </c>
      <c r="F839" s="9">
        <v>20</v>
      </c>
      <c r="G839" s="68">
        <v>15</v>
      </c>
      <c r="H839" s="9"/>
      <c r="I839" s="68">
        <v>16</v>
      </c>
      <c r="J839" s="9"/>
      <c r="K839" s="9"/>
      <c r="L839" s="9"/>
      <c r="M839" s="79"/>
      <c r="N839" s="9"/>
      <c r="O839" s="20"/>
    </row>
    <row r="840" spans="1:15">
      <c r="A840" s="9"/>
      <c r="B840" s="46"/>
      <c r="C840" s="9" t="s">
        <v>223</v>
      </c>
      <c r="D840" s="17"/>
      <c r="E840" s="9" t="s">
        <v>26</v>
      </c>
      <c r="F840" s="9">
        <v>45</v>
      </c>
      <c r="G840" s="68">
        <v>16.3</v>
      </c>
      <c r="H840" s="9"/>
      <c r="I840" s="68">
        <v>18</v>
      </c>
      <c r="J840" s="9"/>
      <c r="K840" s="9"/>
      <c r="L840" s="9"/>
      <c r="M840" s="79"/>
      <c r="N840" s="9"/>
      <c r="O840" s="16" t="s">
        <v>45</v>
      </c>
    </row>
    <row r="841" spans="1:15">
      <c r="A841" s="9"/>
      <c r="B841" s="46"/>
      <c r="C841" s="9" t="s">
        <v>26</v>
      </c>
      <c r="D841" s="9"/>
      <c r="E841" s="9" t="s">
        <v>222</v>
      </c>
      <c r="F841" s="9">
        <v>33</v>
      </c>
      <c r="G841" s="68">
        <v>18.3</v>
      </c>
      <c r="H841" s="68"/>
      <c r="I841" s="68">
        <v>19.149999999999999</v>
      </c>
      <c r="J841" s="9">
        <v>1</v>
      </c>
      <c r="K841" s="9">
        <v>1</v>
      </c>
      <c r="L841" s="9"/>
      <c r="M841" s="79"/>
      <c r="N841" s="7">
        <f>SUM(F834:F841)</f>
        <v>236</v>
      </c>
      <c r="O841" s="20"/>
    </row>
    <row r="843" spans="1:15" ht="16.2" thickBot="1"/>
    <row r="844" spans="1:15">
      <c r="A844" s="172" t="s">
        <v>4</v>
      </c>
      <c r="B844" s="174" t="s">
        <v>5</v>
      </c>
      <c r="C844" s="164" t="s">
        <v>6</v>
      </c>
      <c r="D844" s="165"/>
      <c r="E844" s="166"/>
      <c r="F844" s="176" t="s">
        <v>7</v>
      </c>
      <c r="G844" s="167" t="s">
        <v>8</v>
      </c>
      <c r="H844" s="168"/>
      <c r="I844" s="169"/>
      <c r="J844" s="170" t="s">
        <v>9</v>
      </c>
      <c r="K844" s="171"/>
      <c r="L844" s="178" t="s">
        <v>10</v>
      </c>
      <c r="M844" s="178" t="s">
        <v>11</v>
      </c>
      <c r="N844" s="4" t="s">
        <v>12</v>
      </c>
      <c r="O844" s="180" t="s">
        <v>13</v>
      </c>
    </row>
    <row r="845" spans="1:15" ht="16.2" thickBot="1">
      <c r="A845" s="173"/>
      <c r="B845" s="175"/>
      <c r="C845" s="67" t="s">
        <v>14</v>
      </c>
      <c r="D845" s="67"/>
      <c r="E845" s="67" t="s">
        <v>15</v>
      </c>
      <c r="F845" s="177"/>
      <c r="G845" s="67" t="s">
        <v>16</v>
      </c>
      <c r="H845" s="67"/>
      <c r="I845" s="77" t="s">
        <v>17</v>
      </c>
      <c r="J845" s="67" t="s">
        <v>18</v>
      </c>
      <c r="K845" s="67" t="s">
        <v>19</v>
      </c>
      <c r="L845" s="179"/>
      <c r="M845" s="179"/>
      <c r="N845" s="8" t="s">
        <v>20</v>
      </c>
      <c r="O845" s="181"/>
    </row>
    <row r="846" spans="1:15">
      <c r="A846" s="102" t="s">
        <v>352</v>
      </c>
      <c r="B846" s="102" t="s">
        <v>217</v>
      </c>
      <c r="C846" s="9"/>
      <c r="D846" s="9"/>
      <c r="E846" s="9"/>
      <c r="F846" s="9"/>
      <c r="G846" s="68"/>
      <c r="H846" s="68"/>
      <c r="I846" s="68"/>
      <c r="J846" s="9"/>
      <c r="K846" s="9"/>
      <c r="L846" s="9"/>
      <c r="M846" s="9"/>
      <c r="N846" s="9"/>
      <c r="O846" s="15"/>
    </row>
    <row r="847" spans="1:15">
      <c r="A847" s="9"/>
      <c r="B847" s="46"/>
      <c r="C847" s="9"/>
      <c r="D847" s="9"/>
      <c r="E847" s="75"/>
      <c r="F847" s="9"/>
      <c r="G847" s="68"/>
      <c r="H847" s="9"/>
      <c r="I847" s="68"/>
      <c r="J847" s="9"/>
      <c r="K847" s="9"/>
      <c r="L847" s="9"/>
      <c r="M847" s="9"/>
      <c r="N847" s="9"/>
      <c r="O847" s="15"/>
    </row>
    <row r="848" spans="1:15">
      <c r="A848" s="9"/>
      <c r="B848" s="46"/>
      <c r="C848" s="75"/>
      <c r="D848" s="9"/>
      <c r="E848" s="75"/>
      <c r="F848" s="9"/>
      <c r="G848" s="68"/>
      <c r="H848" s="9"/>
      <c r="I848" s="68"/>
      <c r="J848" s="9"/>
      <c r="K848" s="9"/>
      <c r="L848" s="9"/>
      <c r="M848" s="68"/>
      <c r="N848" s="9"/>
      <c r="O848" s="15"/>
    </row>
    <row r="849" spans="1:17">
      <c r="A849" s="9"/>
      <c r="B849" s="46"/>
      <c r="C849" s="75"/>
      <c r="D849" s="9"/>
      <c r="E849" s="9"/>
      <c r="F849" s="9"/>
      <c r="G849" s="68"/>
      <c r="H849" s="9"/>
      <c r="I849" s="68"/>
      <c r="J849" s="9"/>
      <c r="K849" s="9"/>
      <c r="L849" s="9"/>
      <c r="M849" s="68"/>
      <c r="N849" s="9"/>
      <c r="O849" s="16"/>
    </row>
    <row r="850" spans="1:17">
      <c r="A850" s="16"/>
      <c r="B850" s="100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7">
      <c r="A851" s="16"/>
      <c r="B851" s="100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7">
      <c r="A852" s="16"/>
      <c r="B852" s="100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7">
      <c r="A853" s="16"/>
      <c r="B853" s="100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3" t="s">
        <v>357</v>
      </c>
    </row>
    <row r="857" spans="1:17">
      <c r="M857" s="106"/>
      <c r="O857" s="103"/>
      <c r="P857" s="103"/>
      <c r="Q857" s="103"/>
    </row>
    <row r="858" spans="1:17" ht="15.6" customHeight="1">
      <c r="B858" s="3"/>
    </row>
    <row r="859" spans="1:17">
      <c r="B859" s="3"/>
    </row>
    <row r="860" spans="1:17">
      <c r="B860" s="3"/>
    </row>
    <row r="861" spans="1:17">
      <c r="B861" s="3"/>
    </row>
    <row r="862" spans="1:17">
      <c r="B862" s="3"/>
    </row>
    <row r="863" spans="1:17">
      <c r="B863" s="3"/>
    </row>
    <row r="864" spans="1:17">
      <c r="B864" s="3"/>
    </row>
    <row r="871" spans="1:15">
      <c r="A871" s="34"/>
      <c r="B871" s="43"/>
      <c r="C871" s="34"/>
      <c r="D871" s="34"/>
      <c r="E871" s="34"/>
      <c r="F871" s="34"/>
      <c r="G871" s="82"/>
      <c r="H871" s="34"/>
      <c r="I871" s="82"/>
      <c r="J871" s="34"/>
      <c r="K871" s="34"/>
      <c r="L871" s="34"/>
      <c r="M871" s="83"/>
      <c r="N871" s="43"/>
      <c r="O871" s="66"/>
    </row>
    <row r="873" spans="1:15">
      <c r="A873" s="161"/>
      <c r="B873" s="161"/>
      <c r="C873" s="161"/>
      <c r="D873" s="161"/>
      <c r="E873" s="161"/>
      <c r="F873" s="161"/>
      <c r="G873" s="161"/>
      <c r="H873" s="161"/>
      <c r="I873" s="161"/>
      <c r="J873" s="161"/>
      <c r="K873" s="161"/>
      <c r="L873" s="161"/>
      <c r="M873" s="161"/>
      <c r="N873" s="161"/>
      <c r="O873" s="161"/>
    </row>
    <row r="874" spans="1:15">
      <c r="A874" s="162"/>
      <c r="B874" s="162"/>
      <c r="C874" s="162"/>
      <c r="D874" s="162"/>
      <c r="E874" s="162"/>
      <c r="F874" s="162"/>
      <c r="G874" s="162"/>
      <c r="H874" s="162"/>
      <c r="I874" s="162"/>
      <c r="J874" s="162"/>
      <c r="K874" s="162"/>
      <c r="L874" s="162"/>
      <c r="M874" s="162"/>
      <c r="N874" s="162"/>
      <c r="O874" s="162"/>
    </row>
    <row r="875" spans="1:15">
      <c r="A875" s="162"/>
      <c r="B875" s="162"/>
      <c r="C875" s="162"/>
      <c r="D875" s="162"/>
      <c r="E875" s="162"/>
      <c r="F875" s="162"/>
      <c r="G875" s="162"/>
      <c r="H875" s="162"/>
      <c r="I875" s="162"/>
      <c r="J875" s="162"/>
      <c r="K875" s="162"/>
      <c r="L875" s="162"/>
      <c r="M875" s="162"/>
      <c r="N875" s="162"/>
      <c r="O875" s="162"/>
    </row>
    <row r="876" spans="1:15">
      <c r="A876" s="34"/>
      <c r="B876" s="65"/>
      <c r="C876" s="65"/>
      <c r="D876" s="66"/>
      <c r="E876" s="66"/>
      <c r="F876" s="66"/>
      <c r="G876" s="66"/>
      <c r="H876" s="66"/>
      <c r="I876" s="76"/>
      <c r="J876" s="66"/>
      <c r="K876" s="66"/>
      <c r="L876" s="163"/>
      <c r="M876" s="163"/>
      <c r="N876" s="163"/>
      <c r="O876" s="163"/>
    </row>
  </sheetData>
  <mergeCells count="567">
    <mergeCell ref="A827:O827"/>
    <mergeCell ref="A828:O828"/>
    <mergeCell ref="A829:O829"/>
    <mergeCell ref="L830:O830"/>
    <mergeCell ref="C832:E832"/>
    <mergeCell ref="G832:I832"/>
    <mergeCell ref="J832:K832"/>
    <mergeCell ref="F381:F382"/>
    <mergeCell ref="A832:A833"/>
    <mergeCell ref="L381:L382"/>
    <mergeCell ref="B832:B833"/>
    <mergeCell ref="M381:M382"/>
    <mergeCell ref="F832:F833"/>
    <mergeCell ref="O381:O382"/>
    <mergeCell ref="L832:L833"/>
    <mergeCell ref="O832:O833"/>
    <mergeCell ref="M832:M833"/>
    <mergeCell ref="A794:O794"/>
    <mergeCell ref="A795:O795"/>
    <mergeCell ref="A796:O796"/>
    <mergeCell ref="L797:O797"/>
    <mergeCell ref="C799:E799"/>
    <mergeCell ref="G799:I799"/>
    <mergeCell ref="J799:K799"/>
    <mergeCell ref="M799:M800"/>
    <mergeCell ref="M813:M814"/>
    <mergeCell ref="O799:O800"/>
    <mergeCell ref="O813:O814"/>
    <mergeCell ref="A874:O874"/>
    <mergeCell ref="A875:O875"/>
    <mergeCell ref="L876:O876"/>
    <mergeCell ref="A873:O873"/>
    <mergeCell ref="A844:A845"/>
    <mergeCell ref="B844:B845"/>
    <mergeCell ref="C844:E844"/>
    <mergeCell ref="F844:F845"/>
    <mergeCell ref="G844:I844"/>
    <mergeCell ref="J844:K844"/>
    <mergeCell ref="L844:L845"/>
    <mergeCell ref="M844:M845"/>
    <mergeCell ref="O844:O845"/>
    <mergeCell ref="C813:E813"/>
    <mergeCell ref="G813:I813"/>
    <mergeCell ref="J813:K813"/>
    <mergeCell ref="A799:A800"/>
    <mergeCell ref="A813:A814"/>
    <mergeCell ref="B799:B800"/>
    <mergeCell ref="B813:B814"/>
    <mergeCell ref="A747:A748"/>
    <mergeCell ref="B785:B786"/>
    <mergeCell ref="B747:B748"/>
    <mergeCell ref="F785:F786"/>
    <mergeCell ref="F747:F748"/>
    <mergeCell ref="L799:L800"/>
    <mergeCell ref="L813:L814"/>
    <mergeCell ref="F799:F800"/>
    <mergeCell ref="F813:F814"/>
    <mergeCell ref="L785:L786"/>
    <mergeCell ref="L747:L748"/>
    <mergeCell ref="M785:M786"/>
    <mergeCell ref="M747:M748"/>
    <mergeCell ref="O785:O786"/>
    <mergeCell ref="O747:O748"/>
    <mergeCell ref="A761:O761"/>
    <mergeCell ref="A762:O762"/>
    <mergeCell ref="A763:O763"/>
    <mergeCell ref="L764:O764"/>
    <mergeCell ref="A766:A767"/>
    <mergeCell ref="B766:B767"/>
    <mergeCell ref="C766:E766"/>
    <mergeCell ref="F766:F767"/>
    <mergeCell ref="G766:I766"/>
    <mergeCell ref="J766:K766"/>
    <mergeCell ref="L766:L767"/>
    <mergeCell ref="M766:M767"/>
    <mergeCell ref="O766:O767"/>
    <mergeCell ref="C785:E785"/>
    <mergeCell ref="G785:I785"/>
    <mergeCell ref="J785:K785"/>
    <mergeCell ref="C747:E747"/>
    <mergeCell ref="G747:I747"/>
    <mergeCell ref="J747:K747"/>
    <mergeCell ref="A785:A786"/>
    <mergeCell ref="A728:O728"/>
    <mergeCell ref="A729:O729"/>
    <mergeCell ref="A730:O730"/>
    <mergeCell ref="L731:O731"/>
    <mergeCell ref="C733:E733"/>
    <mergeCell ref="G733:I733"/>
    <mergeCell ref="J733:K733"/>
    <mergeCell ref="A733:A734"/>
    <mergeCell ref="B733:B734"/>
    <mergeCell ref="F733:F734"/>
    <mergeCell ref="L733:L734"/>
    <mergeCell ref="M733:M734"/>
    <mergeCell ref="O733:O734"/>
    <mergeCell ref="A696:O696"/>
    <mergeCell ref="A697:O697"/>
    <mergeCell ref="A698:O698"/>
    <mergeCell ref="L699:O699"/>
    <mergeCell ref="C701:E701"/>
    <mergeCell ref="G701:I701"/>
    <mergeCell ref="J701:K701"/>
    <mergeCell ref="C715:E715"/>
    <mergeCell ref="G715:I715"/>
    <mergeCell ref="J715:K715"/>
    <mergeCell ref="A701:A702"/>
    <mergeCell ref="A715:A716"/>
    <mergeCell ref="B701:B702"/>
    <mergeCell ref="B715:B716"/>
    <mergeCell ref="F701:F702"/>
    <mergeCell ref="F715:F716"/>
    <mergeCell ref="L701:L702"/>
    <mergeCell ref="L715:L716"/>
    <mergeCell ref="M701:M702"/>
    <mergeCell ref="M715:M716"/>
    <mergeCell ref="O701:O702"/>
    <mergeCell ref="O715:O716"/>
    <mergeCell ref="A663:O663"/>
    <mergeCell ref="A664:O664"/>
    <mergeCell ref="A665:O665"/>
    <mergeCell ref="L666:O666"/>
    <mergeCell ref="C668:E668"/>
    <mergeCell ref="G668:I668"/>
    <mergeCell ref="J668:K668"/>
    <mergeCell ref="C677:E677"/>
    <mergeCell ref="G677:I677"/>
    <mergeCell ref="J677:K677"/>
    <mergeCell ref="A668:A669"/>
    <mergeCell ref="A677:A678"/>
    <mergeCell ref="B668:B669"/>
    <mergeCell ref="B677:B678"/>
    <mergeCell ref="F668:F669"/>
    <mergeCell ref="F677:F678"/>
    <mergeCell ref="L668:L669"/>
    <mergeCell ref="L677:L678"/>
    <mergeCell ref="M668:M669"/>
    <mergeCell ref="M677:M678"/>
    <mergeCell ref="O668:O669"/>
    <mergeCell ref="O677:O678"/>
    <mergeCell ref="A630:O630"/>
    <mergeCell ref="A631:O631"/>
    <mergeCell ref="A632:O632"/>
    <mergeCell ref="L633:O633"/>
    <mergeCell ref="C635:E635"/>
    <mergeCell ref="G635:I635"/>
    <mergeCell ref="J635:K635"/>
    <mergeCell ref="C646:E646"/>
    <mergeCell ref="G646:I646"/>
    <mergeCell ref="J646:K646"/>
    <mergeCell ref="A635:A636"/>
    <mergeCell ref="A646:A647"/>
    <mergeCell ref="B635:B636"/>
    <mergeCell ref="B646:B647"/>
    <mergeCell ref="F635:F636"/>
    <mergeCell ref="F646:F647"/>
    <mergeCell ref="L635:L636"/>
    <mergeCell ref="L646:L647"/>
    <mergeCell ref="M635:M636"/>
    <mergeCell ref="M646:M647"/>
    <mergeCell ref="O635:O636"/>
    <mergeCell ref="O646:O647"/>
    <mergeCell ref="A596:O596"/>
    <mergeCell ref="A597:O597"/>
    <mergeCell ref="A598:O598"/>
    <mergeCell ref="L599:O599"/>
    <mergeCell ref="C601:E601"/>
    <mergeCell ref="G601:I601"/>
    <mergeCell ref="J601:K601"/>
    <mergeCell ref="C612:E612"/>
    <mergeCell ref="G612:I612"/>
    <mergeCell ref="J612:K612"/>
    <mergeCell ref="A601:A602"/>
    <mergeCell ref="A612:A613"/>
    <mergeCell ref="B601:B602"/>
    <mergeCell ref="B612:B613"/>
    <mergeCell ref="F601:F602"/>
    <mergeCell ref="F612:F613"/>
    <mergeCell ref="L601:L602"/>
    <mergeCell ref="L612:L613"/>
    <mergeCell ref="M601:M602"/>
    <mergeCell ref="M612:M613"/>
    <mergeCell ref="O601:O602"/>
    <mergeCell ref="O612:O613"/>
    <mergeCell ref="A564:O564"/>
    <mergeCell ref="A565:O565"/>
    <mergeCell ref="A566:O566"/>
    <mergeCell ref="L567:O567"/>
    <mergeCell ref="C569:E569"/>
    <mergeCell ref="G569:I569"/>
    <mergeCell ref="J569:K569"/>
    <mergeCell ref="C581:E581"/>
    <mergeCell ref="G581:I581"/>
    <mergeCell ref="J581:K581"/>
    <mergeCell ref="A569:A570"/>
    <mergeCell ref="A581:A582"/>
    <mergeCell ref="B569:B570"/>
    <mergeCell ref="B581:B582"/>
    <mergeCell ref="F569:F570"/>
    <mergeCell ref="F581:F582"/>
    <mergeCell ref="L569:L570"/>
    <mergeCell ref="L581:L582"/>
    <mergeCell ref="M569:M570"/>
    <mergeCell ref="M581:M582"/>
    <mergeCell ref="O569:O570"/>
    <mergeCell ref="O581:O582"/>
    <mergeCell ref="A530:O530"/>
    <mergeCell ref="A531:O531"/>
    <mergeCell ref="A532:O532"/>
    <mergeCell ref="L533:O533"/>
    <mergeCell ref="C535:E535"/>
    <mergeCell ref="G535:I535"/>
    <mergeCell ref="J535:K535"/>
    <mergeCell ref="C549:E549"/>
    <mergeCell ref="G549:I549"/>
    <mergeCell ref="J549:K549"/>
    <mergeCell ref="A535:A536"/>
    <mergeCell ref="A549:A550"/>
    <mergeCell ref="B535:B536"/>
    <mergeCell ref="B549:B550"/>
    <mergeCell ref="F535:F536"/>
    <mergeCell ref="F549:F550"/>
    <mergeCell ref="L535:L536"/>
    <mergeCell ref="L549:L550"/>
    <mergeCell ref="M535:M536"/>
    <mergeCell ref="M549:M550"/>
    <mergeCell ref="O535:O536"/>
    <mergeCell ref="O549:O550"/>
    <mergeCell ref="A497:O497"/>
    <mergeCell ref="A498:O498"/>
    <mergeCell ref="A499:O499"/>
    <mergeCell ref="L500:O500"/>
    <mergeCell ref="C502:E502"/>
    <mergeCell ref="G502:I502"/>
    <mergeCell ref="J502:K502"/>
    <mergeCell ref="C515:E515"/>
    <mergeCell ref="G515:I515"/>
    <mergeCell ref="J515:K515"/>
    <mergeCell ref="A502:A503"/>
    <mergeCell ref="A515:A516"/>
    <mergeCell ref="B502:B503"/>
    <mergeCell ref="B515:B516"/>
    <mergeCell ref="F502:F503"/>
    <mergeCell ref="F515:F516"/>
    <mergeCell ref="L502:L503"/>
    <mergeCell ref="L515:L516"/>
    <mergeCell ref="M502:M503"/>
    <mergeCell ref="M515:M516"/>
    <mergeCell ref="O502:O503"/>
    <mergeCell ref="O515:O516"/>
    <mergeCell ref="A465:O465"/>
    <mergeCell ref="A466:O466"/>
    <mergeCell ref="A467:O467"/>
    <mergeCell ref="L468:O468"/>
    <mergeCell ref="C470:E470"/>
    <mergeCell ref="G470:I470"/>
    <mergeCell ref="J470:K470"/>
    <mergeCell ref="C482:E482"/>
    <mergeCell ref="G482:I482"/>
    <mergeCell ref="J482:K482"/>
    <mergeCell ref="A470:A471"/>
    <mergeCell ref="A482:A483"/>
    <mergeCell ref="B470:B471"/>
    <mergeCell ref="B482:B483"/>
    <mergeCell ref="F470:F471"/>
    <mergeCell ref="F482:F483"/>
    <mergeCell ref="L470:L471"/>
    <mergeCell ref="L482:L483"/>
    <mergeCell ref="M470:M471"/>
    <mergeCell ref="M482:M483"/>
    <mergeCell ref="O470:O471"/>
    <mergeCell ref="O482:O483"/>
    <mergeCell ref="A431:O431"/>
    <mergeCell ref="A432:O432"/>
    <mergeCell ref="A433:O433"/>
    <mergeCell ref="L434:O434"/>
    <mergeCell ref="C436:E436"/>
    <mergeCell ref="G436:I436"/>
    <mergeCell ref="J436:K436"/>
    <mergeCell ref="C451:E451"/>
    <mergeCell ref="G451:I451"/>
    <mergeCell ref="J451:K451"/>
    <mergeCell ref="A436:A437"/>
    <mergeCell ref="A451:A452"/>
    <mergeCell ref="B436:B437"/>
    <mergeCell ref="B451:B452"/>
    <mergeCell ref="F436:F437"/>
    <mergeCell ref="F451:F452"/>
    <mergeCell ref="L436:L437"/>
    <mergeCell ref="L451:L452"/>
    <mergeCell ref="M436:M437"/>
    <mergeCell ref="M451:M452"/>
    <mergeCell ref="O436:O437"/>
    <mergeCell ref="O451:O452"/>
    <mergeCell ref="A397:O397"/>
    <mergeCell ref="A398:O398"/>
    <mergeCell ref="A399:O399"/>
    <mergeCell ref="L400:O400"/>
    <mergeCell ref="C402:E402"/>
    <mergeCell ref="G402:I402"/>
    <mergeCell ref="J402:K402"/>
    <mergeCell ref="C411:E411"/>
    <mergeCell ref="G411:I411"/>
    <mergeCell ref="J411:K411"/>
    <mergeCell ref="A402:A403"/>
    <mergeCell ref="A411:A412"/>
    <mergeCell ref="B402:B403"/>
    <mergeCell ref="B411:B412"/>
    <mergeCell ref="F402:F403"/>
    <mergeCell ref="F411:F412"/>
    <mergeCell ref="L402:L403"/>
    <mergeCell ref="L411:L412"/>
    <mergeCell ref="M402:M403"/>
    <mergeCell ref="M411:M412"/>
    <mergeCell ref="O402:O403"/>
    <mergeCell ref="O411:O412"/>
    <mergeCell ref="A366:O366"/>
    <mergeCell ref="A367:O367"/>
    <mergeCell ref="A368:O368"/>
    <mergeCell ref="L369:O369"/>
    <mergeCell ref="C371:E371"/>
    <mergeCell ref="G371:I371"/>
    <mergeCell ref="J371:K371"/>
    <mergeCell ref="C381:E381"/>
    <mergeCell ref="G381:I381"/>
    <mergeCell ref="J381:K381"/>
    <mergeCell ref="A371:A372"/>
    <mergeCell ref="A381:A382"/>
    <mergeCell ref="B371:B372"/>
    <mergeCell ref="F371:F372"/>
    <mergeCell ref="L371:L372"/>
    <mergeCell ref="M371:M372"/>
    <mergeCell ref="O371:O372"/>
    <mergeCell ref="B381:B382"/>
    <mergeCell ref="A333:O333"/>
    <mergeCell ref="A334:O334"/>
    <mergeCell ref="A335:O335"/>
    <mergeCell ref="L336:O336"/>
    <mergeCell ref="C338:E338"/>
    <mergeCell ref="G338:I338"/>
    <mergeCell ref="J338:K338"/>
    <mergeCell ref="C348:E348"/>
    <mergeCell ref="G348:I348"/>
    <mergeCell ref="J348:K348"/>
    <mergeCell ref="A338:A339"/>
    <mergeCell ref="A348:A349"/>
    <mergeCell ref="B338:B339"/>
    <mergeCell ref="B348:B349"/>
    <mergeCell ref="F338:F339"/>
    <mergeCell ref="F348:F349"/>
    <mergeCell ref="L338:L339"/>
    <mergeCell ref="L348:L349"/>
    <mergeCell ref="M338:M339"/>
    <mergeCell ref="M348:M349"/>
    <mergeCell ref="O338:O339"/>
    <mergeCell ref="O348:O349"/>
    <mergeCell ref="A300:O300"/>
    <mergeCell ref="A301:O301"/>
    <mergeCell ref="A302:O302"/>
    <mergeCell ref="L303:O303"/>
    <mergeCell ref="C305:E305"/>
    <mergeCell ref="G305:I305"/>
    <mergeCell ref="J305:K305"/>
    <mergeCell ref="C318:E318"/>
    <mergeCell ref="G318:I318"/>
    <mergeCell ref="J318:K318"/>
    <mergeCell ref="A305:A306"/>
    <mergeCell ref="A318:A319"/>
    <mergeCell ref="B305:B306"/>
    <mergeCell ref="B318:B319"/>
    <mergeCell ref="F305:F306"/>
    <mergeCell ref="F318:F319"/>
    <mergeCell ref="L305:L306"/>
    <mergeCell ref="L318:L319"/>
    <mergeCell ref="M305:M306"/>
    <mergeCell ref="M318:M319"/>
    <mergeCell ref="O305:O306"/>
    <mergeCell ref="O318:O319"/>
    <mergeCell ref="A269:O269"/>
    <mergeCell ref="A270:O270"/>
    <mergeCell ref="L271:O271"/>
    <mergeCell ref="C273:E273"/>
    <mergeCell ref="G273:I273"/>
    <mergeCell ref="J273:K273"/>
    <mergeCell ref="C285:E285"/>
    <mergeCell ref="G285:I285"/>
    <mergeCell ref="J285:K285"/>
    <mergeCell ref="A285:A286"/>
    <mergeCell ref="A273:A274"/>
    <mergeCell ref="B273:B274"/>
    <mergeCell ref="B285:B286"/>
    <mergeCell ref="F273:F274"/>
    <mergeCell ref="F285:F286"/>
    <mergeCell ref="L273:L274"/>
    <mergeCell ref="L285:L286"/>
    <mergeCell ref="M273:M274"/>
    <mergeCell ref="M285:M286"/>
    <mergeCell ref="O273:O274"/>
    <mergeCell ref="O285:O286"/>
    <mergeCell ref="A237:O237"/>
    <mergeCell ref="L238:O238"/>
    <mergeCell ref="C240:E240"/>
    <mergeCell ref="G240:I240"/>
    <mergeCell ref="J240:K240"/>
    <mergeCell ref="C250:E250"/>
    <mergeCell ref="G250:I250"/>
    <mergeCell ref="J250:K250"/>
    <mergeCell ref="A268:O268"/>
    <mergeCell ref="A240:A241"/>
    <mergeCell ref="A250:A251"/>
    <mergeCell ref="B240:B241"/>
    <mergeCell ref="B250:B251"/>
    <mergeCell ref="F240:F241"/>
    <mergeCell ref="F250:F251"/>
    <mergeCell ref="L240:L241"/>
    <mergeCell ref="L250:L251"/>
    <mergeCell ref="M240:M241"/>
    <mergeCell ref="M250:M251"/>
    <mergeCell ref="O240:O241"/>
    <mergeCell ref="O250:O251"/>
    <mergeCell ref="A202:O202"/>
    <mergeCell ref="A203:O203"/>
    <mergeCell ref="A204:O204"/>
    <mergeCell ref="L205:O205"/>
    <mergeCell ref="C207:E207"/>
    <mergeCell ref="G207:I207"/>
    <mergeCell ref="J207:K207"/>
    <mergeCell ref="A235:O235"/>
    <mergeCell ref="A236:O236"/>
    <mergeCell ref="A207:A208"/>
    <mergeCell ref="B207:B208"/>
    <mergeCell ref="F207:F208"/>
    <mergeCell ref="L207:L208"/>
    <mergeCell ref="M207:M208"/>
    <mergeCell ref="O207:O208"/>
    <mergeCell ref="A170:O170"/>
    <mergeCell ref="A171:O171"/>
    <mergeCell ref="A172:O172"/>
    <mergeCell ref="L173:O173"/>
    <mergeCell ref="C175:E175"/>
    <mergeCell ref="G175:I175"/>
    <mergeCell ref="J175:K175"/>
    <mergeCell ref="C189:E189"/>
    <mergeCell ref="G189:I189"/>
    <mergeCell ref="J189:K189"/>
    <mergeCell ref="A175:A176"/>
    <mergeCell ref="A189:A190"/>
    <mergeCell ref="B175:B176"/>
    <mergeCell ref="B189:B190"/>
    <mergeCell ref="F175:F176"/>
    <mergeCell ref="F189:F190"/>
    <mergeCell ref="L175:L176"/>
    <mergeCell ref="L189:L190"/>
    <mergeCell ref="M175:M176"/>
    <mergeCell ref="M189:M190"/>
    <mergeCell ref="O175:O176"/>
    <mergeCell ref="O189:O190"/>
    <mergeCell ref="A136:O136"/>
    <mergeCell ref="A137:O137"/>
    <mergeCell ref="A138:O138"/>
    <mergeCell ref="L139:O139"/>
    <mergeCell ref="C141:E141"/>
    <mergeCell ref="G141:I141"/>
    <mergeCell ref="J141:K141"/>
    <mergeCell ref="C150:E150"/>
    <mergeCell ref="G150:I150"/>
    <mergeCell ref="J150:K150"/>
    <mergeCell ref="A141:A142"/>
    <mergeCell ref="A150:A151"/>
    <mergeCell ref="B141:B142"/>
    <mergeCell ref="B150:B151"/>
    <mergeCell ref="F141:F142"/>
    <mergeCell ref="F150:F151"/>
    <mergeCell ref="L141:L142"/>
    <mergeCell ref="L150:L151"/>
    <mergeCell ref="M141:M142"/>
    <mergeCell ref="M150:M151"/>
    <mergeCell ref="O141:O142"/>
    <mergeCell ref="O150:O151"/>
    <mergeCell ref="A105:O105"/>
    <mergeCell ref="A106:O106"/>
    <mergeCell ref="A107:O107"/>
    <mergeCell ref="L108:O108"/>
    <mergeCell ref="C110:E110"/>
    <mergeCell ref="G110:I110"/>
    <mergeCell ref="J110:K110"/>
    <mergeCell ref="C120:E120"/>
    <mergeCell ref="G120:I120"/>
    <mergeCell ref="J120:K120"/>
    <mergeCell ref="A110:A111"/>
    <mergeCell ref="A120:A121"/>
    <mergeCell ref="B110:B111"/>
    <mergeCell ref="B120:B121"/>
    <mergeCell ref="F110:F111"/>
    <mergeCell ref="F120:F121"/>
    <mergeCell ref="L110:L111"/>
    <mergeCell ref="L120:L121"/>
    <mergeCell ref="M110:M111"/>
    <mergeCell ref="M120:M121"/>
    <mergeCell ref="O110:O111"/>
    <mergeCell ref="O120:O121"/>
    <mergeCell ref="A71:O71"/>
    <mergeCell ref="A72:O72"/>
    <mergeCell ref="A73:O73"/>
    <mergeCell ref="L74:O74"/>
    <mergeCell ref="C76:E76"/>
    <mergeCell ref="G76:I76"/>
    <mergeCell ref="J76:K76"/>
    <mergeCell ref="C87:E87"/>
    <mergeCell ref="G87:I87"/>
    <mergeCell ref="J87:K87"/>
    <mergeCell ref="A76:A77"/>
    <mergeCell ref="A87:A88"/>
    <mergeCell ref="B76:B77"/>
    <mergeCell ref="B87:B88"/>
    <mergeCell ref="F76:F77"/>
    <mergeCell ref="F87:F88"/>
    <mergeCell ref="L76:L77"/>
    <mergeCell ref="L87:L88"/>
    <mergeCell ref="M76:M77"/>
    <mergeCell ref="M87:M88"/>
    <mergeCell ref="O76:O77"/>
    <mergeCell ref="O87:O88"/>
    <mergeCell ref="A36:O36"/>
    <mergeCell ref="A37:O37"/>
    <mergeCell ref="A38:O38"/>
    <mergeCell ref="L39:O39"/>
    <mergeCell ref="C41:E41"/>
    <mergeCell ref="G41:I41"/>
    <mergeCell ref="J41:K41"/>
    <mergeCell ref="C55:E55"/>
    <mergeCell ref="G55:I55"/>
    <mergeCell ref="J55:K55"/>
    <mergeCell ref="A41:A42"/>
    <mergeCell ref="A55:A56"/>
    <mergeCell ref="B41:B42"/>
    <mergeCell ref="B55:B56"/>
    <mergeCell ref="F41:F42"/>
    <mergeCell ref="F55:F56"/>
    <mergeCell ref="L41:L42"/>
    <mergeCell ref="L55:L56"/>
    <mergeCell ref="M41:M42"/>
    <mergeCell ref="M55:M56"/>
    <mergeCell ref="O41:O42"/>
    <mergeCell ref="O55:O56"/>
    <mergeCell ref="A2:O2"/>
    <mergeCell ref="A3:O3"/>
    <mergeCell ref="A4:O4"/>
    <mergeCell ref="L5:O5"/>
    <mergeCell ref="C7:E7"/>
    <mergeCell ref="G7:I7"/>
    <mergeCell ref="J7:K7"/>
    <mergeCell ref="C19:E19"/>
    <mergeCell ref="G19:I19"/>
    <mergeCell ref="J19:K19"/>
    <mergeCell ref="A7:A8"/>
    <mergeCell ref="A19:A20"/>
    <mergeCell ref="B7:B8"/>
    <mergeCell ref="B19:B20"/>
    <mergeCell ref="F7:F8"/>
    <mergeCell ref="F19:F20"/>
    <mergeCell ref="L7:L8"/>
    <mergeCell ref="L19:L20"/>
    <mergeCell ref="M7:M8"/>
    <mergeCell ref="M19:M20"/>
    <mergeCell ref="O7:O8"/>
    <mergeCell ref="O19:O20"/>
  </mergeCells>
  <pageMargins left="0.56000000000000005" right="0.45" top="0.61" bottom="0.55000000000000004" header="0.3" footer="0.3"/>
  <pageSetup paperSize="5" orientation="landscape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28"/>
  <sheetViews>
    <sheetView workbookViewId="0">
      <selection activeCell="D39" sqref="D39"/>
    </sheetView>
  </sheetViews>
  <sheetFormatPr defaultColWidth="9" defaultRowHeight="14.4"/>
  <cols>
    <col min="1" max="1" width="4.21875" customWidth="1"/>
    <col min="2" max="2" width="14.77734375" customWidth="1"/>
    <col min="3" max="3" width="9.5546875" customWidth="1"/>
    <col min="4" max="4" width="10.21875" customWidth="1"/>
    <col min="5" max="5" width="33.21875" customWidth="1"/>
    <col min="6" max="6" width="7.21875" customWidth="1"/>
    <col min="7" max="7" width="12.21875" customWidth="1"/>
  </cols>
  <sheetData>
    <row r="2" spans="1:7" ht="17.399999999999999">
      <c r="A2" s="56" t="s">
        <v>224</v>
      </c>
      <c r="B2" s="56"/>
      <c r="C2" s="56"/>
      <c r="D2" s="56"/>
    </row>
    <row r="4" spans="1:7" ht="16.8">
      <c r="A4" s="57" t="s">
        <v>225</v>
      </c>
      <c r="B4" s="57" t="s">
        <v>226</v>
      </c>
      <c r="C4" s="57" t="s">
        <v>227</v>
      </c>
      <c r="D4" s="57" t="s">
        <v>228</v>
      </c>
      <c r="E4" s="57" t="s">
        <v>6</v>
      </c>
      <c r="F4" s="57" t="s">
        <v>20</v>
      </c>
      <c r="G4" s="57" t="s">
        <v>229</v>
      </c>
    </row>
    <row r="5" spans="1:7" ht="15.6">
      <c r="A5" s="58">
        <v>1</v>
      </c>
      <c r="B5" s="58" t="s">
        <v>230</v>
      </c>
      <c r="C5" s="58" t="s">
        <v>22</v>
      </c>
      <c r="D5" s="59">
        <v>216</v>
      </c>
      <c r="E5" s="60" t="s">
        <v>231</v>
      </c>
      <c r="F5" s="58">
        <v>37</v>
      </c>
      <c r="G5" s="60"/>
    </row>
    <row r="6" spans="1:7" ht="15.6">
      <c r="A6" s="58"/>
      <c r="B6" s="58"/>
      <c r="C6" s="58"/>
      <c r="D6" s="59"/>
      <c r="E6" s="60" t="s">
        <v>232</v>
      </c>
      <c r="F6" s="58">
        <v>17</v>
      </c>
      <c r="G6" s="60" t="s">
        <v>23</v>
      </c>
    </row>
    <row r="7" spans="1:7" ht="15.6">
      <c r="A7" s="58">
        <v>2</v>
      </c>
      <c r="B7" s="58" t="s">
        <v>233</v>
      </c>
      <c r="C7" s="58" t="s">
        <v>30</v>
      </c>
      <c r="D7" s="59">
        <v>255</v>
      </c>
      <c r="E7" s="60" t="s">
        <v>234</v>
      </c>
      <c r="F7" s="58">
        <v>65</v>
      </c>
      <c r="G7" s="60"/>
    </row>
    <row r="8" spans="1:7" ht="15.6">
      <c r="A8" s="58"/>
      <c r="B8" s="58"/>
      <c r="C8" s="58"/>
      <c r="D8" s="59"/>
      <c r="E8" s="60" t="s">
        <v>235</v>
      </c>
      <c r="F8" s="58">
        <v>55</v>
      </c>
      <c r="G8" s="60"/>
    </row>
    <row r="9" spans="1:7" ht="15.6">
      <c r="A9" s="58"/>
      <c r="B9" s="58"/>
      <c r="C9" s="58"/>
      <c r="D9" s="59"/>
      <c r="E9" s="60" t="s">
        <v>236</v>
      </c>
      <c r="F9" s="58">
        <v>15</v>
      </c>
      <c r="G9" s="60"/>
    </row>
    <row r="10" spans="1:7" ht="15.6">
      <c r="A10" s="58"/>
      <c r="B10" s="58"/>
      <c r="C10" s="58"/>
      <c r="D10" s="59"/>
      <c r="E10" s="60" t="s">
        <v>237</v>
      </c>
      <c r="F10" s="58">
        <v>15</v>
      </c>
      <c r="G10" s="60" t="s">
        <v>23</v>
      </c>
    </row>
    <row r="11" spans="1:7" ht="15.6">
      <c r="A11" s="58">
        <v>3</v>
      </c>
      <c r="B11" s="58" t="s">
        <v>238</v>
      </c>
      <c r="C11" s="58" t="s">
        <v>39</v>
      </c>
      <c r="D11" s="59">
        <v>164</v>
      </c>
      <c r="E11" s="60" t="s">
        <v>239</v>
      </c>
      <c r="F11" s="58">
        <v>13</v>
      </c>
      <c r="G11" s="60"/>
    </row>
    <row r="12" spans="1:7" ht="15.6">
      <c r="A12" s="58"/>
      <c r="B12" s="58"/>
      <c r="C12" s="58"/>
      <c r="D12" s="59"/>
      <c r="E12" s="60" t="s">
        <v>240</v>
      </c>
      <c r="F12" s="58">
        <v>28</v>
      </c>
      <c r="G12" s="60"/>
    </row>
    <row r="13" spans="1:7" ht="15.6">
      <c r="A13" s="58"/>
      <c r="B13" s="58"/>
      <c r="C13" s="58"/>
      <c r="D13" s="59"/>
      <c r="E13" s="60" t="s">
        <v>241</v>
      </c>
      <c r="F13" s="58">
        <v>17</v>
      </c>
      <c r="G13" s="60" t="s">
        <v>242</v>
      </c>
    </row>
    <row r="14" spans="1:7" ht="15.6">
      <c r="A14" s="58">
        <v>4</v>
      </c>
      <c r="B14" s="58" t="s">
        <v>243</v>
      </c>
      <c r="C14" s="58" t="s">
        <v>48</v>
      </c>
      <c r="D14" s="59">
        <v>307</v>
      </c>
      <c r="E14" s="60" t="s">
        <v>239</v>
      </c>
      <c r="F14" s="58">
        <v>13</v>
      </c>
      <c r="G14" s="60"/>
    </row>
    <row r="15" spans="1:7" ht="15.6">
      <c r="A15" s="58"/>
      <c r="B15" s="58"/>
      <c r="C15" s="58"/>
      <c r="D15" s="59"/>
      <c r="E15" s="60" t="s">
        <v>244</v>
      </c>
      <c r="F15" s="58">
        <v>37</v>
      </c>
      <c r="G15" s="60"/>
    </row>
    <row r="16" spans="1:7" ht="15.6">
      <c r="A16" s="58"/>
      <c r="B16" s="58"/>
      <c r="C16" s="58"/>
      <c r="D16" s="59"/>
      <c r="E16" s="60" t="s">
        <v>245</v>
      </c>
      <c r="F16" s="58">
        <v>50</v>
      </c>
      <c r="G16" s="60"/>
    </row>
    <row r="17" spans="1:7" ht="15.6">
      <c r="A17" s="58"/>
      <c r="B17" s="58"/>
      <c r="C17" s="58"/>
      <c r="D17" s="59"/>
      <c r="E17" s="60" t="s">
        <v>246</v>
      </c>
      <c r="F17" s="58">
        <v>20</v>
      </c>
      <c r="G17" s="60"/>
    </row>
    <row r="18" spans="1:7" ht="15.6">
      <c r="A18" s="58"/>
      <c r="B18" s="58"/>
      <c r="C18" s="58"/>
      <c r="D18" s="59"/>
      <c r="E18" s="60" t="s">
        <v>247</v>
      </c>
      <c r="F18" s="58">
        <v>50</v>
      </c>
      <c r="G18" s="60" t="s">
        <v>242</v>
      </c>
    </row>
    <row r="19" spans="1:7" ht="15.6">
      <c r="A19" s="58">
        <v>5</v>
      </c>
      <c r="B19" s="9" t="s">
        <v>248</v>
      </c>
      <c r="C19" s="9" t="s">
        <v>54</v>
      </c>
      <c r="D19" s="59">
        <v>230</v>
      </c>
      <c r="E19" s="42" t="s">
        <v>249</v>
      </c>
      <c r="F19" s="58">
        <v>13</v>
      </c>
      <c r="G19" s="60"/>
    </row>
    <row r="20" spans="1:7">
      <c r="A20" s="61"/>
      <c r="B20" s="61"/>
      <c r="C20" s="61"/>
      <c r="D20" s="62"/>
      <c r="E20" s="62" t="s">
        <v>250</v>
      </c>
      <c r="F20" s="61">
        <v>37</v>
      </c>
      <c r="G20" s="62"/>
    </row>
    <row r="21" spans="1:7">
      <c r="A21" s="61"/>
      <c r="B21" s="61"/>
      <c r="C21" s="61"/>
      <c r="D21" s="62"/>
      <c r="E21" s="62" t="s">
        <v>251</v>
      </c>
      <c r="F21" s="61">
        <v>28</v>
      </c>
      <c r="G21" s="62"/>
    </row>
    <row r="22" spans="1:7" ht="15.6">
      <c r="A22" s="61"/>
      <c r="B22" s="61"/>
      <c r="C22" s="61"/>
      <c r="D22" s="62"/>
      <c r="E22" s="62" t="s">
        <v>252</v>
      </c>
      <c r="F22" s="61">
        <v>50</v>
      </c>
      <c r="G22" s="60" t="s">
        <v>242</v>
      </c>
    </row>
    <row r="23" spans="1:7" ht="15.6">
      <c r="A23" s="59">
        <v>6</v>
      </c>
      <c r="B23" s="9" t="s">
        <v>253</v>
      </c>
      <c r="C23" s="9" t="s">
        <v>57</v>
      </c>
      <c r="D23" s="59">
        <v>260</v>
      </c>
      <c r="E23" s="53" t="s">
        <v>254</v>
      </c>
      <c r="F23" s="63">
        <v>41</v>
      </c>
      <c r="G23" s="53"/>
    </row>
    <row r="24" spans="1:7">
      <c r="A24" s="59"/>
      <c r="B24" s="59"/>
      <c r="C24" s="59"/>
      <c r="D24" s="59"/>
      <c r="E24" s="53" t="s">
        <v>255</v>
      </c>
      <c r="F24" s="63">
        <v>45</v>
      </c>
      <c r="G24" s="53"/>
    </row>
    <row r="25" spans="1:7">
      <c r="A25" s="59"/>
      <c r="B25" s="59"/>
      <c r="C25" s="59"/>
      <c r="D25" s="59"/>
      <c r="E25" s="53" t="s">
        <v>256</v>
      </c>
      <c r="F25" s="63">
        <v>10</v>
      </c>
      <c r="G25" s="53" t="s">
        <v>33</v>
      </c>
    </row>
    <row r="26" spans="1:7" ht="15.6">
      <c r="A26" s="59">
        <v>7</v>
      </c>
      <c r="B26" s="9" t="s">
        <v>257</v>
      </c>
      <c r="C26" s="9" t="s">
        <v>62</v>
      </c>
      <c r="D26" s="59">
        <v>360</v>
      </c>
      <c r="E26" s="64" t="s">
        <v>258</v>
      </c>
      <c r="F26" s="63">
        <v>65</v>
      </c>
      <c r="G26" s="53"/>
    </row>
    <row r="27" spans="1:7">
      <c r="A27" s="59"/>
      <c r="B27" s="59"/>
      <c r="C27" s="59"/>
      <c r="D27" s="59"/>
      <c r="E27" s="53" t="s">
        <v>259</v>
      </c>
      <c r="F27" s="63">
        <v>50</v>
      </c>
      <c r="G27" s="53" t="s">
        <v>33</v>
      </c>
    </row>
    <row r="28" spans="1:7" ht="15.6">
      <c r="A28" s="59">
        <v>8</v>
      </c>
      <c r="B28" s="9" t="s">
        <v>260</v>
      </c>
      <c r="C28" s="9" t="s">
        <v>64</v>
      </c>
      <c r="D28" s="59">
        <v>398</v>
      </c>
      <c r="E28" s="53" t="s">
        <v>261</v>
      </c>
      <c r="F28" s="63">
        <v>65</v>
      </c>
      <c r="G28" s="53"/>
    </row>
    <row r="29" spans="1:7">
      <c r="A29" s="59"/>
      <c r="B29" s="59"/>
      <c r="C29" s="59"/>
      <c r="D29" s="59"/>
      <c r="E29" s="53" t="s">
        <v>262</v>
      </c>
      <c r="F29" s="63">
        <v>40</v>
      </c>
      <c r="G29" s="53"/>
    </row>
    <row r="30" spans="1:7">
      <c r="A30" s="59"/>
      <c r="B30" s="59"/>
      <c r="C30" s="59"/>
      <c r="D30" s="59"/>
      <c r="E30" s="53" t="s">
        <v>263</v>
      </c>
      <c r="F30" s="63">
        <v>30</v>
      </c>
      <c r="G30" s="53" t="s">
        <v>33</v>
      </c>
    </row>
    <row r="31" spans="1:7" ht="15.6">
      <c r="A31" s="59">
        <v>9</v>
      </c>
      <c r="B31" s="9" t="s">
        <v>264</v>
      </c>
      <c r="C31" s="9" t="s">
        <v>67</v>
      </c>
      <c r="D31" s="59">
        <v>268</v>
      </c>
      <c r="E31" s="53" t="s">
        <v>265</v>
      </c>
      <c r="F31" s="63">
        <v>18</v>
      </c>
      <c r="G31" s="53"/>
    </row>
    <row r="32" spans="1:7">
      <c r="A32" s="59"/>
      <c r="B32" s="59"/>
      <c r="C32" s="59"/>
      <c r="D32" s="59"/>
      <c r="E32" s="53" t="s">
        <v>266</v>
      </c>
      <c r="F32" s="63">
        <v>55</v>
      </c>
      <c r="G32" s="53"/>
    </row>
    <row r="33" spans="1:7">
      <c r="A33" s="59"/>
      <c r="B33" s="59"/>
      <c r="C33" s="59"/>
      <c r="D33" s="59"/>
      <c r="E33" s="53" t="s">
        <v>267</v>
      </c>
      <c r="F33" s="63">
        <v>65</v>
      </c>
      <c r="G33" s="53" t="s">
        <v>33</v>
      </c>
    </row>
    <row r="34" spans="1:7" ht="15.6">
      <c r="A34" s="59">
        <v>10</v>
      </c>
      <c r="B34" s="9" t="s">
        <v>268</v>
      </c>
      <c r="C34" s="9" t="s">
        <v>69</v>
      </c>
      <c r="D34" s="59">
        <v>360</v>
      </c>
      <c r="E34" s="53" t="s">
        <v>269</v>
      </c>
      <c r="F34" s="63">
        <v>65</v>
      </c>
      <c r="G34" s="53"/>
    </row>
    <row r="35" spans="1:7">
      <c r="A35" s="53"/>
      <c r="B35" s="53"/>
      <c r="C35" s="59"/>
      <c r="D35" s="53"/>
      <c r="E35" s="53" t="s">
        <v>270</v>
      </c>
      <c r="F35" s="63">
        <v>37</v>
      </c>
      <c r="G35" s="53"/>
    </row>
    <row r="36" spans="1:7">
      <c r="A36" s="53"/>
      <c r="B36" s="53"/>
      <c r="C36" s="59"/>
      <c r="D36" s="53"/>
      <c r="E36" s="53" t="s">
        <v>251</v>
      </c>
      <c r="F36" s="63">
        <v>28</v>
      </c>
      <c r="G36" s="53"/>
    </row>
    <row r="37" spans="1:7">
      <c r="A37" s="53"/>
      <c r="B37" s="53"/>
      <c r="C37" s="59"/>
      <c r="D37" s="53"/>
      <c r="E37" s="53" t="s">
        <v>271</v>
      </c>
      <c r="F37" s="63">
        <v>13</v>
      </c>
      <c r="G37" s="53"/>
    </row>
    <row r="38" spans="1:7">
      <c r="A38" s="53"/>
      <c r="B38" s="53"/>
      <c r="C38" s="59"/>
      <c r="D38" s="53"/>
      <c r="E38" s="53" t="s">
        <v>272</v>
      </c>
      <c r="F38" s="63">
        <v>50</v>
      </c>
      <c r="G38" s="53"/>
    </row>
    <row r="39" spans="1:7" ht="15.6">
      <c r="A39" s="53">
        <v>11</v>
      </c>
      <c r="B39" s="9" t="s">
        <v>273</v>
      </c>
      <c r="C39" s="9" t="s">
        <v>71</v>
      </c>
      <c r="D39" s="59">
        <v>241</v>
      </c>
      <c r="E39" s="53" t="s">
        <v>274</v>
      </c>
      <c r="F39" s="59">
        <v>8</v>
      </c>
      <c r="G39" s="53"/>
    </row>
    <row r="40" spans="1:7">
      <c r="A40" s="53"/>
      <c r="B40" s="53"/>
      <c r="C40" s="59"/>
      <c r="D40" s="59"/>
      <c r="E40" s="53" t="s">
        <v>275</v>
      </c>
      <c r="F40" s="59">
        <v>41</v>
      </c>
      <c r="G40" s="53"/>
    </row>
    <row r="41" spans="1:7">
      <c r="A41" s="53"/>
      <c r="B41" s="53"/>
      <c r="C41" s="59"/>
      <c r="D41" s="59"/>
      <c r="E41" s="53" t="s">
        <v>276</v>
      </c>
      <c r="F41" s="59">
        <v>41</v>
      </c>
      <c r="G41" s="53"/>
    </row>
    <row r="42" spans="1:7">
      <c r="A42" s="53"/>
      <c r="B42" s="53"/>
      <c r="C42" s="59"/>
      <c r="D42" s="59"/>
      <c r="E42" s="53" t="s">
        <v>277</v>
      </c>
      <c r="F42" s="59">
        <v>4</v>
      </c>
      <c r="G42" s="53"/>
    </row>
    <row r="43" spans="1:7">
      <c r="A43" s="53"/>
      <c r="B43" s="53"/>
      <c r="C43" s="59"/>
      <c r="D43" s="59"/>
      <c r="E43" s="53" t="s">
        <v>278</v>
      </c>
      <c r="F43" s="59">
        <v>4</v>
      </c>
      <c r="G43" s="53" t="s">
        <v>58</v>
      </c>
    </row>
    <row r="44" spans="1:7" ht="15.6">
      <c r="A44" s="53">
        <v>12</v>
      </c>
      <c r="B44" s="9" t="s">
        <v>279</v>
      </c>
      <c r="C44" s="9" t="s">
        <v>75</v>
      </c>
      <c r="D44" s="59">
        <v>236</v>
      </c>
      <c r="E44" s="53" t="s">
        <v>280</v>
      </c>
      <c r="F44" s="59">
        <v>4</v>
      </c>
      <c r="G44" s="53"/>
    </row>
    <row r="45" spans="1:7">
      <c r="A45" s="53"/>
      <c r="B45" s="53"/>
      <c r="C45" s="59"/>
      <c r="D45" s="59"/>
      <c r="E45" s="53" t="s">
        <v>281</v>
      </c>
      <c r="F45" s="59">
        <v>20</v>
      </c>
      <c r="G45" s="53"/>
    </row>
    <row r="46" spans="1:7">
      <c r="A46" s="53"/>
      <c r="B46" s="53"/>
      <c r="C46" s="59"/>
      <c r="D46" s="59"/>
      <c r="E46" s="53" t="s">
        <v>282</v>
      </c>
      <c r="F46" s="59">
        <v>57</v>
      </c>
      <c r="G46" s="53"/>
    </row>
    <row r="47" spans="1:7">
      <c r="A47" s="53"/>
      <c r="B47" s="53"/>
      <c r="C47" s="59"/>
      <c r="D47" s="59"/>
      <c r="E47" s="53" t="s">
        <v>283</v>
      </c>
      <c r="F47" s="59">
        <v>41</v>
      </c>
      <c r="G47" s="53" t="s">
        <v>58</v>
      </c>
    </row>
    <row r="48" spans="1:7" ht="15.6">
      <c r="A48" s="53">
        <v>13</v>
      </c>
      <c r="B48" s="9" t="s">
        <v>284</v>
      </c>
      <c r="C48" s="9" t="s">
        <v>79</v>
      </c>
      <c r="D48" s="59">
        <v>188</v>
      </c>
      <c r="E48" s="53" t="s">
        <v>280</v>
      </c>
      <c r="F48" s="59">
        <v>4</v>
      </c>
      <c r="G48" s="53"/>
    </row>
    <row r="49" spans="1:7">
      <c r="A49" s="53"/>
      <c r="B49" s="53"/>
      <c r="C49" s="59"/>
      <c r="D49" s="59"/>
      <c r="E49" s="53" t="s">
        <v>285</v>
      </c>
      <c r="F49" s="59">
        <v>15</v>
      </c>
      <c r="G49" s="53"/>
    </row>
    <row r="50" spans="1:7">
      <c r="A50" s="53"/>
      <c r="B50" s="53"/>
      <c r="C50" s="59"/>
      <c r="D50" s="59"/>
      <c r="E50" s="53" t="s">
        <v>286</v>
      </c>
      <c r="F50" s="59">
        <v>15</v>
      </c>
      <c r="G50" s="53"/>
    </row>
    <row r="51" spans="1:7">
      <c r="A51" s="53"/>
      <c r="B51" s="53"/>
      <c r="C51" s="59"/>
      <c r="D51" s="59"/>
      <c r="E51" s="53" t="s">
        <v>287</v>
      </c>
      <c r="F51" s="59">
        <v>30</v>
      </c>
      <c r="G51" s="53"/>
    </row>
    <row r="52" spans="1:7">
      <c r="A52" s="53"/>
      <c r="B52" s="53"/>
      <c r="C52" s="59"/>
      <c r="D52" s="59"/>
      <c r="E52" s="53" t="s">
        <v>288</v>
      </c>
      <c r="F52" s="59">
        <v>15</v>
      </c>
      <c r="G52" s="53"/>
    </row>
    <row r="53" spans="1:7">
      <c r="A53" s="53"/>
      <c r="B53" s="53"/>
      <c r="C53" s="59"/>
      <c r="D53" s="59"/>
      <c r="E53" s="53" t="s">
        <v>289</v>
      </c>
      <c r="F53" s="59">
        <v>19</v>
      </c>
      <c r="G53" s="53" t="s">
        <v>58</v>
      </c>
    </row>
    <row r="54" spans="1:7" ht="15.6">
      <c r="A54" s="53">
        <v>14</v>
      </c>
      <c r="B54" s="9" t="s">
        <v>290</v>
      </c>
      <c r="C54" s="9" t="s">
        <v>82</v>
      </c>
      <c r="D54" s="59">
        <v>224</v>
      </c>
      <c r="E54" s="53" t="s">
        <v>280</v>
      </c>
      <c r="F54" s="59">
        <v>4</v>
      </c>
      <c r="G54" s="53"/>
    </row>
    <row r="55" spans="1:7">
      <c r="A55" s="53"/>
      <c r="B55" s="53"/>
      <c r="C55" s="59"/>
      <c r="D55" s="53"/>
      <c r="E55" s="53" t="s">
        <v>291</v>
      </c>
      <c r="F55" s="59">
        <v>15</v>
      </c>
      <c r="G55" s="53"/>
    </row>
    <row r="56" spans="1:7">
      <c r="A56" s="53"/>
      <c r="B56" s="53"/>
      <c r="C56" s="53"/>
      <c r="D56" s="53"/>
      <c r="E56" s="53" t="s">
        <v>292</v>
      </c>
      <c r="F56" s="59">
        <v>52</v>
      </c>
      <c r="G56" s="53"/>
    </row>
    <row r="57" spans="1:7">
      <c r="A57" s="53"/>
      <c r="B57" s="53"/>
      <c r="C57" s="53"/>
      <c r="D57" s="53"/>
      <c r="E57" s="53" t="s">
        <v>293</v>
      </c>
      <c r="F57" s="59">
        <v>41</v>
      </c>
      <c r="G57" s="53" t="s">
        <v>58</v>
      </c>
    </row>
    <row r="58" spans="1:7">
      <c r="A58" s="53"/>
      <c r="B58" s="53"/>
      <c r="C58" s="53"/>
      <c r="D58" s="59">
        <v>3707</v>
      </c>
      <c r="E58" s="53"/>
      <c r="F58" s="53"/>
      <c r="G58" s="53"/>
    </row>
    <row r="63" spans="1:7" ht="16.8">
      <c r="A63" s="57" t="s">
        <v>225</v>
      </c>
      <c r="B63" s="57" t="s">
        <v>226</v>
      </c>
      <c r="C63" s="57" t="s">
        <v>227</v>
      </c>
      <c r="D63" s="57" t="s">
        <v>228</v>
      </c>
      <c r="E63" s="57" t="s">
        <v>6</v>
      </c>
      <c r="F63" s="57" t="s">
        <v>20</v>
      </c>
      <c r="G63" s="57" t="s">
        <v>229</v>
      </c>
    </row>
    <row r="64" spans="1:7">
      <c r="A64" s="53">
        <v>15</v>
      </c>
      <c r="B64" s="53"/>
      <c r="C64" s="53"/>
      <c r="D64" s="53"/>
      <c r="E64" s="53"/>
      <c r="F64" s="53"/>
      <c r="G64" s="53"/>
    </row>
    <row r="65" spans="1:7">
      <c r="A65" s="53"/>
      <c r="B65" s="53"/>
      <c r="C65" s="53"/>
      <c r="D65" s="53"/>
      <c r="E65" s="53"/>
      <c r="F65" s="53"/>
      <c r="G65" s="53"/>
    </row>
    <row r="66" spans="1:7">
      <c r="A66" s="53"/>
      <c r="B66" s="53"/>
      <c r="C66" s="53"/>
      <c r="D66" s="53"/>
      <c r="E66" s="53"/>
      <c r="F66" s="53"/>
      <c r="G66" s="53"/>
    </row>
    <row r="67" spans="1:7">
      <c r="A67" s="53"/>
      <c r="B67" s="53"/>
      <c r="C67" s="53"/>
      <c r="D67" s="53"/>
      <c r="E67" s="53"/>
      <c r="F67" s="53"/>
      <c r="G67" s="53"/>
    </row>
    <row r="68" spans="1:7">
      <c r="A68" s="53"/>
      <c r="B68" s="53"/>
      <c r="C68" s="53"/>
      <c r="D68" s="53"/>
      <c r="E68" s="53"/>
      <c r="F68" s="53"/>
      <c r="G68" s="53"/>
    </row>
    <row r="69" spans="1:7">
      <c r="A69" s="53"/>
      <c r="B69" s="53"/>
      <c r="C69" s="53"/>
      <c r="D69" s="53"/>
      <c r="E69" s="53"/>
      <c r="F69" s="53"/>
      <c r="G69" s="53"/>
    </row>
    <row r="70" spans="1:7">
      <c r="A70" s="53"/>
      <c r="B70" s="53"/>
      <c r="C70" s="53"/>
      <c r="D70" s="53"/>
      <c r="E70" s="53"/>
      <c r="F70" s="53"/>
      <c r="G70" s="53"/>
    </row>
    <row r="71" spans="1:7">
      <c r="A71" s="53"/>
      <c r="B71" s="53"/>
      <c r="C71" s="53"/>
      <c r="D71" s="53"/>
      <c r="E71" s="53"/>
      <c r="F71" s="53"/>
      <c r="G71" s="53"/>
    </row>
    <row r="72" spans="1:7">
      <c r="A72" s="53"/>
      <c r="B72" s="53"/>
      <c r="C72" s="53"/>
      <c r="D72" s="53"/>
      <c r="E72" s="53"/>
      <c r="F72" s="53"/>
      <c r="G72" s="53"/>
    </row>
    <row r="73" spans="1:7">
      <c r="A73" s="53"/>
      <c r="B73" s="53"/>
      <c r="C73" s="53"/>
      <c r="D73" s="53"/>
      <c r="E73" s="53"/>
      <c r="F73" s="53"/>
      <c r="G73" s="53"/>
    </row>
    <row r="74" spans="1:7">
      <c r="A74" s="53"/>
      <c r="B74" s="53"/>
      <c r="C74" s="53"/>
      <c r="D74" s="53"/>
      <c r="E74" s="53"/>
      <c r="F74" s="53"/>
      <c r="G74" s="53"/>
    </row>
    <row r="75" spans="1:7">
      <c r="A75" s="53"/>
      <c r="B75" s="53"/>
      <c r="C75" s="53"/>
      <c r="D75" s="53"/>
      <c r="E75" s="53"/>
      <c r="F75" s="53"/>
      <c r="G75" s="53"/>
    </row>
    <row r="76" spans="1:7">
      <c r="A76" s="53"/>
      <c r="B76" s="53"/>
      <c r="C76" s="53"/>
      <c r="D76" s="53"/>
      <c r="E76" s="53"/>
      <c r="F76" s="53"/>
      <c r="G76" s="53"/>
    </row>
    <row r="77" spans="1:7">
      <c r="A77" s="53"/>
      <c r="B77" s="53"/>
      <c r="C77" s="53"/>
      <c r="D77" s="53"/>
      <c r="E77" s="53"/>
      <c r="F77" s="53"/>
      <c r="G77" s="53"/>
    </row>
    <row r="78" spans="1:7">
      <c r="A78" s="53"/>
      <c r="B78" s="53"/>
      <c r="C78" s="53"/>
      <c r="D78" s="53"/>
      <c r="E78" s="53"/>
      <c r="F78" s="53"/>
      <c r="G78" s="53"/>
    </row>
    <row r="79" spans="1:7">
      <c r="A79" s="53"/>
      <c r="B79" s="53"/>
      <c r="C79" s="53"/>
      <c r="D79" s="53"/>
      <c r="E79" s="53"/>
      <c r="F79" s="53"/>
      <c r="G79" s="53"/>
    </row>
    <row r="80" spans="1:7">
      <c r="A80" s="53"/>
      <c r="B80" s="53"/>
      <c r="C80" s="53"/>
      <c r="D80" s="53"/>
      <c r="E80" s="53"/>
      <c r="F80" s="53"/>
      <c r="G80" s="53"/>
    </row>
    <row r="81" spans="1:7">
      <c r="A81" s="53"/>
      <c r="B81" s="53"/>
      <c r="C81" s="53"/>
      <c r="D81" s="53"/>
      <c r="E81" s="53"/>
      <c r="F81" s="53"/>
      <c r="G81" s="53"/>
    </row>
    <row r="82" spans="1:7">
      <c r="A82" s="53"/>
      <c r="B82" s="53"/>
      <c r="C82" s="53"/>
      <c r="D82" s="53"/>
      <c r="E82" s="53"/>
      <c r="F82" s="53"/>
      <c r="G82" s="53"/>
    </row>
    <row r="83" spans="1:7">
      <c r="A83" s="53"/>
      <c r="B83" s="53"/>
      <c r="C83" s="53"/>
      <c r="D83" s="53"/>
      <c r="E83" s="53"/>
      <c r="F83" s="53"/>
      <c r="G83" s="53"/>
    </row>
    <row r="84" spans="1:7">
      <c r="A84" s="53"/>
      <c r="B84" s="53"/>
      <c r="C84" s="53"/>
      <c r="D84" s="53"/>
      <c r="E84" s="53"/>
      <c r="F84" s="53"/>
      <c r="G84" s="53"/>
    </row>
    <row r="85" spans="1:7">
      <c r="A85" s="53"/>
      <c r="B85" s="53"/>
      <c r="C85" s="53"/>
      <c r="D85" s="53"/>
      <c r="E85" s="53"/>
      <c r="F85" s="53"/>
      <c r="G85" s="53"/>
    </row>
    <row r="86" spans="1:7">
      <c r="A86" s="53"/>
      <c r="B86" s="53"/>
      <c r="C86" s="53"/>
      <c r="D86" s="53"/>
      <c r="E86" s="53"/>
      <c r="F86" s="53"/>
      <c r="G86" s="53"/>
    </row>
    <row r="87" spans="1:7">
      <c r="A87" s="53"/>
      <c r="B87" s="53"/>
      <c r="C87" s="53"/>
      <c r="D87" s="53"/>
      <c r="E87" s="53"/>
      <c r="F87" s="53"/>
      <c r="G87" s="53"/>
    </row>
    <row r="88" spans="1:7">
      <c r="A88" s="53"/>
      <c r="B88" s="53"/>
      <c r="C88" s="53"/>
      <c r="D88" s="53"/>
      <c r="E88" s="53"/>
      <c r="F88" s="53"/>
      <c r="G88" s="53"/>
    </row>
    <row r="89" spans="1:7">
      <c r="A89" s="53"/>
      <c r="B89" s="53"/>
      <c r="C89" s="53"/>
      <c r="D89" s="53"/>
      <c r="E89" s="53"/>
      <c r="F89" s="53"/>
      <c r="G89" s="53"/>
    </row>
    <row r="90" spans="1:7">
      <c r="A90" s="53"/>
      <c r="B90" s="53"/>
      <c r="C90" s="53"/>
      <c r="D90" s="53"/>
      <c r="E90" s="53"/>
      <c r="F90" s="53"/>
      <c r="G90" s="53"/>
    </row>
    <row r="91" spans="1:7">
      <c r="A91" s="53"/>
      <c r="B91" s="53"/>
      <c r="C91" s="53"/>
      <c r="D91" s="53"/>
      <c r="E91" s="53"/>
      <c r="F91" s="53"/>
      <c r="G91" s="53"/>
    </row>
    <row r="92" spans="1:7">
      <c r="A92" s="53"/>
      <c r="B92" s="53"/>
      <c r="C92" s="53"/>
      <c r="D92" s="53"/>
      <c r="E92" s="53"/>
      <c r="F92" s="53"/>
      <c r="G92" s="53"/>
    </row>
    <row r="93" spans="1:7">
      <c r="A93" s="53"/>
      <c r="B93" s="53"/>
      <c r="C93" s="53"/>
      <c r="D93" s="53"/>
      <c r="E93" s="53"/>
      <c r="F93" s="53"/>
      <c r="G93" s="53"/>
    </row>
    <row r="94" spans="1:7">
      <c r="A94" s="53"/>
      <c r="B94" s="53"/>
      <c r="C94" s="53"/>
      <c r="D94" s="53"/>
      <c r="E94" s="53"/>
      <c r="F94" s="53"/>
      <c r="G94" s="53"/>
    </row>
    <row r="99" spans="1:7">
      <c r="A99" s="53"/>
      <c r="B99" s="53"/>
      <c r="C99" s="53"/>
      <c r="D99" s="53"/>
      <c r="E99" s="53"/>
      <c r="F99" s="53"/>
      <c r="G99" s="53"/>
    </row>
    <row r="100" spans="1:7">
      <c r="A100" s="53"/>
      <c r="B100" s="53"/>
      <c r="C100" s="53"/>
      <c r="D100" s="53"/>
      <c r="E100" s="53"/>
      <c r="F100" s="53"/>
      <c r="G100" s="53"/>
    </row>
    <row r="101" spans="1:7">
      <c r="A101" s="53"/>
      <c r="B101" s="53"/>
      <c r="C101" s="53"/>
      <c r="D101" s="53"/>
      <c r="E101" s="53"/>
      <c r="F101" s="53"/>
      <c r="G101" s="53"/>
    </row>
    <row r="102" spans="1:7">
      <c r="A102" s="53"/>
      <c r="B102" s="53"/>
      <c r="C102" s="53"/>
      <c r="D102" s="53"/>
      <c r="E102" s="53"/>
      <c r="F102" s="53"/>
      <c r="G102" s="53"/>
    </row>
    <row r="103" spans="1:7">
      <c r="A103" s="53"/>
      <c r="B103" s="53"/>
      <c r="C103" s="53"/>
      <c r="D103" s="53"/>
      <c r="E103" s="53"/>
      <c r="F103" s="53"/>
      <c r="G103" s="53"/>
    </row>
    <row r="104" spans="1:7">
      <c r="A104" s="53"/>
      <c r="B104" s="53"/>
      <c r="C104" s="53"/>
      <c r="D104" s="53"/>
      <c r="E104" s="53"/>
      <c r="F104" s="53"/>
      <c r="G104" s="53"/>
    </row>
    <row r="105" spans="1:7">
      <c r="A105" s="53"/>
      <c r="B105" s="53"/>
      <c r="C105" s="53"/>
      <c r="D105" s="53"/>
      <c r="E105" s="53"/>
      <c r="F105" s="53"/>
      <c r="G105" s="53"/>
    </row>
    <row r="106" spans="1:7">
      <c r="A106" s="53"/>
      <c r="B106" s="53"/>
      <c r="C106" s="53"/>
      <c r="D106" s="53"/>
      <c r="E106" s="53"/>
      <c r="F106" s="53"/>
      <c r="G106" s="53"/>
    </row>
    <row r="107" spans="1:7">
      <c r="A107" s="53"/>
      <c r="B107" s="53"/>
      <c r="C107" s="53"/>
      <c r="D107" s="53"/>
      <c r="E107" s="53"/>
      <c r="F107" s="53"/>
      <c r="G107" s="53"/>
    </row>
    <row r="108" spans="1:7">
      <c r="A108" s="53"/>
      <c r="B108" s="53"/>
      <c r="C108" s="53"/>
      <c r="D108" s="53"/>
      <c r="E108" s="53"/>
      <c r="F108" s="53"/>
      <c r="G108" s="53"/>
    </row>
    <row r="109" spans="1:7">
      <c r="A109" s="53"/>
      <c r="B109" s="53"/>
      <c r="C109" s="53"/>
      <c r="D109" s="53"/>
      <c r="E109" s="53"/>
      <c r="F109" s="53"/>
      <c r="G109" s="53"/>
    </row>
    <row r="110" spans="1:7">
      <c r="A110" s="53"/>
      <c r="B110" s="53"/>
      <c r="C110" s="53"/>
      <c r="D110" s="53"/>
      <c r="E110" s="53"/>
      <c r="F110" s="53"/>
      <c r="G110" s="53"/>
    </row>
    <row r="111" spans="1:7">
      <c r="A111" s="53"/>
      <c r="B111" s="53"/>
      <c r="C111" s="53"/>
      <c r="D111" s="53"/>
      <c r="E111" s="53"/>
      <c r="F111" s="53"/>
      <c r="G111" s="53"/>
    </row>
    <row r="112" spans="1:7">
      <c r="A112" s="53"/>
      <c r="B112" s="53"/>
      <c r="C112" s="53"/>
      <c r="D112" s="53"/>
      <c r="E112" s="53"/>
      <c r="F112" s="53"/>
      <c r="G112" s="53"/>
    </row>
    <row r="113" spans="1:7">
      <c r="A113" s="53"/>
      <c r="B113" s="53"/>
      <c r="C113" s="53"/>
      <c r="D113" s="53"/>
      <c r="E113" s="53"/>
      <c r="F113" s="53"/>
      <c r="G113" s="53"/>
    </row>
    <row r="114" spans="1:7">
      <c r="A114" s="53"/>
      <c r="B114" s="53"/>
      <c r="C114" s="53"/>
      <c r="D114" s="53"/>
      <c r="E114" s="53"/>
      <c r="F114" s="53"/>
      <c r="G114" s="53"/>
    </row>
    <row r="115" spans="1:7">
      <c r="A115" s="53"/>
      <c r="B115" s="53"/>
      <c r="C115" s="53"/>
      <c r="D115" s="53"/>
      <c r="E115" s="53"/>
      <c r="F115" s="53"/>
      <c r="G115" s="53"/>
    </row>
    <row r="116" spans="1:7">
      <c r="A116" s="53"/>
      <c r="B116" s="53"/>
      <c r="C116" s="53"/>
      <c r="D116" s="53"/>
      <c r="E116" s="53"/>
      <c r="F116" s="53"/>
      <c r="G116" s="53"/>
    </row>
    <row r="117" spans="1:7">
      <c r="A117" s="53"/>
      <c r="B117" s="53"/>
      <c r="C117" s="53"/>
      <c r="D117" s="53"/>
      <c r="E117" s="53"/>
      <c r="F117" s="53"/>
      <c r="G117" s="53"/>
    </row>
    <row r="118" spans="1:7">
      <c r="A118" s="53"/>
      <c r="B118" s="53"/>
      <c r="C118" s="53"/>
      <c r="D118" s="53"/>
      <c r="E118" s="53"/>
      <c r="F118" s="53"/>
      <c r="G118" s="53"/>
    </row>
    <row r="119" spans="1:7">
      <c r="A119" s="53"/>
      <c r="B119" s="53"/>
      <c r="C119" s="53"/>
      <c r="D119" s="53"/>
      <c r="E119" s="53"/>
      <c r="F119" s="53"/>
      <c r="G119" s="53"/>
    </row>
    <row r="120" spans="1:7">
      <c r="A120" s="53"/>
      <c r="B120" s="53"/>
      <c r="C120" s="53"/>
      <c r="D120" s="53"/>
      <c r="E120" s="53"/>
      <c r="F120" s="53"/>
      <c r="G120" s="53"/>
    </row>
    <row r="121" spans="1:7">
      <c r="A121" s="53"/>
      <c r="B121" s="53"/>
      <c r="C121" s="53"/>
      <c r="D121" s="53"/>
      <c r="E121" s="53"/>
      <c r="F121" s="53"/>
      <c r="G121" s="53"/>
    </row>
    <row r="122" spans="1:7">
      <c r="A122" s="53"/>
      <c r="B122" s="53"/>
      <c r="C122" s="53"/>
      <c r="D122" s="53"/>
      <c r="E122" s="53"/>
      <c r="F122" s="53"/>
      <c r="G122" s="53"/>
    </row>
    <row r="123" spans="1:7">
      <c r="A123" s="53"/>
      <c r="B123" s="53"/>
      <c r="C123" s="53"/>
      <c r="D123" s="53"/>
      <c r="E123" s="53"/>
      <c r="F123" s="53"/>
      <c r="G123" s="53"/>
    </row>
    <row r="124" spans="1:7">
      <c r="A124" s="53"/>
      <c r="B124" s="53"/>
      <c r="C124" s="53"/>
      <c r="D124" s="53"/>
      <c r="E124" s="53"/>
      <c r="F124" s="53"/>
      <c r="G124" s="53"/>
    </row>
    <row r="125" spans="1:7">
      <c r="A125" s="53"/>
      <c r="B125" s="53"/>
      <c r="C125" s="53"/>
      <c r="D125" s="53"/>
      <c r="E125" s="53"/>
      <c r="F125" s="53"/>
      <c r="G125" s="53"/>
    </row>
    <row r="126" spans="1:7">
      <c r="A126" s="53"/>
      <c r="B126" s="53"/>
      <c r="C126" s="53"/>
      <c r="D126" s="53"/>
      <c r="E126" s="53"/>
      <c r="F126" s="53"/>
      <c r="G126" s="53"/>
    </row>
    <row r="127" spans="1:7">
      <c r="A127" s="53"/>
      <c r="B127" s="53"/>
      <c r="C127" s="53"/>
      <c r="D127" s="53"/>
      <c r="E127" s="53"/>
      <c r="F127" s="53"/>
      <c r="G127" s="53"/>
    </row>
    <row r="128" spans="1:7">
      <c r="A128" s="53"/>
      <c r="B128" s="53"/>
      <c r="C128" s="53"/>
      <c r="D128" s="53"/>
      <c r="E128" s="53"/>
      <c r="F128" s="53"/>
      <c r="G128" s="53"/>
    </row>
  </sheetData>
  <pageMargins left="0.7" right="0.7" top="0.75" bottom="0.75" header="0.3" footer="0.3"/>
  <pageSetup paperSize="5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511"/>
  <sheetViews>
    <sheetView workbookViewId="0">
      <selection activeCell="K393" sqref="K393"/>
    </sheetView>
  </sheetViews>
  <sheetFormatPr defaultColWidth="9" defaultRowHeight="14.4"/>
  <cols>
    <col min="1" max="1" width="14.77734375" customWidth="1"/>
    <col min="2" max="2" width="12.21875" customWidth="1"/>
    <col min="3" max="3" width="11.77734375" customWidth="1"/>
    <col min="4" max="4" width="10.44140625" customWidth="1"/>
    <col min="5" max="5" width="11.44140625" customWidth="1"/>
    <col min="6" max="6" width="8.21875" customWidth="1"/>
    <col min="7" max="7" width="6.44140625" customWidth="1"/>
    <col min="8" max="8" width="13.21875" customWidth="1"/>
  </cols>
  <sheetData>
    <row r="2" spans="1:8" ht="15.6">
      <c r="A2" s="1"/>
      <c r="B2" s="2"/>
      <c r="C2" s="3"/>
      <c r="D2" s="3"/>
      <c r="E2" s="3"/>
      <c r="F2" s="3"/>
      <c r="G2" s="3"/>
      <c r="H2" s="3"/>
    </row>
    <row r="3" spans="1:8" ht="15.6">
      <c r="A3" s="161" t="s">
        <v>0</v>
      </c>
      <c r="B3" s="161"/>
      <c r="C3" s="161"/>
      <c r="D3" s="161"/>
      <c r="E3" s="161"/>
      <c r="F3" s="161"/>
      <c r="G3" s="161"/>
      <c r="H3" s="161"/>
    </row>
    <row r="4" spans="1:8" ht="15.6">
      <c r="A4" s="162"/>
      <c r="B4" s="162"/>
      <c r="C4" s="162"/>
      <c r="D4" s="162"/>
      <c r="E4" s="162"/>
      <c r="F4" s="162"/>
      <c r="G4" s="162"/>
      <c r="H4" s="162"/>
    </row>
    <row r="5" spans="1:8" ht="15.6">
      <c r="A5" s="162"/>
      <c r="B5" s="162"/>
      <c r="C5" s="162"/>
      <c r="D5" s="162"/>
      <c r="E5" s="162"/>
      <c r="F5" s="162"/>
      <c r="G5" s="162"/>
      <c r="H5" s="162"/>
    </row>
    <row r="6" spans="1:8" ht="15.6">
      <c r="A6" s="1"/>
      <c r="B6" s="2"/>
      <c r="C6" s="3"/>
      <c r="D6" s="3"/>
      <c r="E6" s="3"/>
      <c r="F6" s="3"/>
      <c r="G6" s="3"/>
      <c r="H6" s="3"/>
    </row>
    <row r="7" spans="1:8" ht="15.75" customHeight="1">
      <c r="A7" s="172" t="s">
        <v>4</v>
      </c>
      <c r="B7" s="174" t="s">
        <v>5</v>
      </c>
      <c r="C7" s="164" t="s">
        <v>6</v>
      </c>
      <c r="D7" s="165"/>
      <c r="E7" s="166"/>
      <c r="F7" s="176" t="s">
        <v>7</v>
      </c>
      <c r="G7" s="4" t="s">
        <v>12</v>
      </c>
      <c r="H7" s="180" t="s">
        <v>229</v>
      </c>
    </row>
    <row r="8" spans="1:8" ht="15.6">
      <c r="A8" s="173"/>
      <c r="B8" s="175"/>
      <c r="C8" s="5" t="s">
        <v>14</v>
      </c>
      <c r="D8" s="6"/>
      <c r="E8" s="7" t="s">
        <v>15</v>
      </c>
      <c r="F8" s="177"/>
      <c r="G8" s="8" t="s">
        <v>20</v>
      </c>
      <c r="H8" s="181"/>
    </row>
    <row r="9" spans="1:8" ht="15.6">
      <c r="A9" s="9" t="s">
        <v>21</v>
      </c>
      <c r="B9" s="10" t="s">
        <v>22</v>
      </c>
      <c r="C9" s="11" t="s">
        <v>23</v>
      </c>
      <c r="D9" s="12"/>
      <c r="E9" s="13" t="s">
        <v>24</v>
      </c>
      <c r="F9" s="14">
        <v>17</v>
      </c>
      <c r="G9" s="9"/>
      <c r="H9" s="15"/>
    </row>
    <row r="10" spans="1:8" ht="15.6">
      <c r="A10" s="9"/>
      <c r="B10" s="10"/>
      <c r="C10" s="11" t="s">
        <v>24</v>
      </c>
      <c r="D10" s="12"/>
      <c r="E10" s="13" t="s">
        <v>23</v>
      </c>
      <c r="F10" s="14">
        <v>17</v>
      </c>
      <c r="G10" s="9"/>
      <c r="H10" s="15"/>
    </row>
    <row r="11" spans="1:8" ht="15.6">
      <c r="A11" s="9"/>
      <c r="B11" s="10"/>
      <c r="C11" s="11" t="s">
        <v>23</v>
      </c>
      <c r="D11" s="12" t="s">
        <v>25</v>
      </c>
      <c r="E11" s="13" t="s">
        <v>26</v>
      </c>
      <c r="F11" s="14">
        <v>37</v>
      </c>
      <c r="G11" s="9"/>
      <c r="H11" s="15"/>
    </row>
    <row r="12" spans="1:8" ht="15.6">
      <c r="A12" s="9"/>
      <c r="B12" s="10"/>
      <c r="C12" s="11" t="s">
        <v>26</v>
      </c>
      <c r="D12" s="12" t="s">
        <v>25</v>
      </c>
      <c r="E12" s="13" t="s">
        <v>23</v>
      </c>
      <c r="F12" s="14">
        <v>37</v>
      </c>
      <c r="G12" s="9"/>
      <c r="H12" s="16"/>
    </row>
    <row r="13" spans="1:8" ht="15.6">
      <c r="A13" s="17"/>
      <c r="B13" s="18"/>
      <c r="C13" s="11" t="s">
        <v>23</v>
      </c>
      <c r="D13" s="12" t="s">
        <v>25</v>
      </c>
      <c r="E13" s="13" t="s">
        <v>26</v>
      </c>
      <c r="F13" s="19">
        <v>17</v>
      </c>
      <c r="G13" s="17"/>
      <c r="H13" s="20"/>
    </row>
    <row r="14" spans="1:8" ht="15.6">
      <c r="A14" s="9"/>
      <c r="B14" s="10"/>
      <c r="C14" s="11" t="s">
        <v>26</v>
      </c>
      <c r="D14" s="12" t="s">
        <v>25</v>
      </c>
      <c r="E14" s="13" t="s">
        <v>23</v>
      </c>
      <c r="F14" s="14">
        <v>17</v>
      </c>
      <c r="G14" s="9"/>
      <c r="H14" s="20"/>
    </row>
    <row r="15" spans="1:8" ht="15.6">
      <c r="A15" s="9"/>
      <c r="B15" s="10"/>
      <c r="C15" s="11" t="s">
        <v>23</v>
      </c>
      <c r="D15" s="12" t="s">
        <v>25</v>
      </c>
      <c r="E15" s="13" t="s">
        <v>26</v>
      </c>
      <c r="F15" s="14">
        <v>37</v>
      </c>
      <c r="G15" s="9"/>
      <c r="H15" s="16"/>
    </row>
    <row r="16" spans="1:8" ht="15.6">
      <c r="A16" s="9"/>
      <c r="B16" s="10"/>
      <c r="C16" s="21" t="s">
        <v>26</v>
      </c>
      <c r="D16" s="22" t="s">
        <v>25</v>
      </c>
      <c r="E16" s="23" t="s">
        <v>23</v>
      </c>
      <c r="F16" s="14">
        <v>37</v>
      </c>
      <c r="G16" s="24">
        <f>SUM(F9:F16)</f>
        <v>216</v>
      </c>
      <c r="H16" s="25" t="s">
        <v>294</v>
      </c>
    </row>
    <row r="17" spans="1:8" ht="15.6">
      <c r="A17" s="9" t="s">
        <v>29</v>
      </c>
      <c r="B17" s="10" t="s">
        <v>30</v>
      </c>
      <c r="C17" s="11" t="s">
        <v>23</v>
      </c>
      <c r="D17" s="12"/>
      <c r="E17" s="13" t="s">
        <v>31</v>
      </c>
      <c r="F17" s="14">
        <v>15</v>
      </c>
      <c r="G17" s="9"/>
      <c r="H17" s="15"/>
    </row>
    <row r="18" spans="1:8" ht="15.6">
      <c r="A18" s="9"/>
      <c r="B18" s="5"/>
      <c r="C18" s="11" t="s">
        <v>31</v>
      </c>
      <c r="D18" s="12"/>
      <c r="E18" s="13" t="s">
        <v>26</v>
      </c>
      <c r="F18" s="14">
        <v>50</v>
      </c>
      <c r="G18" s="9"/>
      <c r="H18" s="15"/>
    </row>
    <row r="19" spans="1:8" ht="15.6">
      <c r="A19" s="9"/>
      <c r="B19" s="5"/>
      <c r="C19" s="26" t="s">
        <v>26</v>
      </c>
      <c r="D19" s="27" t="s">
        <v>23</v>
      </c>
      <c r="E19" s="28" t="s">
        <v>32</v>
      </c>
      <c r="F19" s="14">
        <v>55</v>
      </c>
      <c r="G19" s="9"/>
      <c r="H19" s="15"/>
    </row>
    <row r="20" spans="1:8" ht="15.6">
      <c r="A20" s="9"/>
      <c r="B20" s="5"/>
      <c r="C20" s="26" t="s">
        <v>32</v>
      </c>
      <c r="D20" s="27" t="s">
        <v>23</v>
      </c>
      <c r="E20" s="28" t="s">
        <v>26</v>
      </c>
      <c r="F20" s="14">
        <v>55</v>
      </c>
      <c r="G20" s="9"/>
      <c r="H20" s="16"/>
    </row>
    <row r="21" spans="1:8" ht="15.6">
      <c r="A21" s="17"/>
      <c r="B21" s="29"/>
      <c r="C21" s="26" t="s">
        <v>26</v>
      </c>
      <c r="D21" s="27" t="s">
        <v>23</v>
      </c>
      <c r="E21" s="28" t="s">
        <v>33</v>
      </c>
      <c r="F21" s="19">
        <v>65</v>
      </c>
      <c r="G21" s="17"/>
      <c r="H21" s="20"/>
    </row>
    <row r="22" spans="1:8" ht="16.5" customHeight="1">
      <c r="A22" s="9"/>
      <c r="B22" s="5"/>
      <c r="C22" s="11" t="s">
        <v>33</v>
      </c>
      <c r="D22" s="12"/>
      <c r="E22" s="13" t="s">
        <v>32</v>
      </c>
      <c r="F22" s="14">
        <v>5</v>
      </c>
      <c r="G22" s="9"/>
      <c r="H22" s="20" t="s">
        <v>34</v>
      </c>
    </row>
    <row r="23" spans="1:8" ht="18" customHeight="1">
      <c r="A23" s="9"/>
      <c r="B23" s="5"/>
      <c r="C23" s="21" t="s">
        <v>32</v>
      </c>
      <c r="D23" s="22"/>
      <c r="E23" s="23" t="s">
        <v>23</v>
      </c>
      <c r="F23" s="14">
        <v>10</v>
      </c>
      <c r="G23" s="14">
        <f>SUM(F17:F23)</f>
        <v>255</v>
      </c>
      <c r="H23" s="20" t="s">
        <v>294</v>
      </c>
    </row>
    <row r="24" spans="1:8" ht="15.6">
      <c r="A24" s="17" t="s">
        <v>38</v>
      </c>
      <c r="B24" s="18" t="s">
        <v>39</v>
      </c>
      <c r="C24" s="21" t="s">
        <v>40</v>
      </c>
      <c r="D24" s="22"/>
      <c r="E24" s="23" t="s">
        <v>23</v>
      </c>
      <c r="F24" s="19">
        <v>13</v>
      </c>
      <c r="G24" s="30"/>
      <c r="H24" s="31"/>
    </row>
    <row r="25" spans="1:8" ht="15.6">
      <c r="A25" s="9"/>
      <c r="B25" s="32"/>
      <c r="C25" s="11" t="s">
        <v>23</v>
      </c>
      <c r="D25" s="12"/>
      <c r="E25" s="13" t="s">
        <v>42</v>
      </c>
      <c r="F25" s="14">
        <v>28</v>
      </c>
      <c r="G25" s="16"/>
      <c r="H25" s="16"/>
    </row>
    <row r="26" spans="1:8" ht="15.6">
      <c r="A26" s="9"/>
      <c r="B26" s="32"/>
      <c r="C26" s="33" t="s">
        <v>42</v>
      </c>
      <c r="D26" s="34"/>
      <c r="E26" s="35" t="s">
        <v>23</v>
      </c>
      <c r="F26" s="14">
        <v>28</v>
      </c>
      <c r="G26" s="16"/>
      <c r="H26" s="16"/>
    </row>
    <row r="27" spans="1:8" ht="15.6">
      <c r="A27" s="9"/>
      <c r="B27" s="32"/>
      <c r="C27" s="11" t="s">
        <v>23</v>
      </c>
      <c r="D27" s="12"/>
      <c r="E27" s="13" t="s">
        <v>24</v>
      </c>
      <c r="F27" s="14">
        <v>13</v>
      </c>
      <c r="G27" s="16"/>
      <c r="H27" s="16"/>
    </row>
    <row r="28" spans="1:8" ht="15.6">
      <c r="A28" s="9"/>
      <c r="B28" s="32"/>
      <c r="C28" s="11" t="s">
        <v>24</v>
      </c>
      <c r="D28" s="12"/>
      <c r="E28" s="13" t="s">
        <v>23</v>
      </c>
      <c r="F28" s="14">
        <v>13</v>
      </c>
      <c r="G28" s="16"/>
      <c r="H28" s="16"/>
    </row>
    <row r="29" spans="1:8" ht="15.6">
      <c r="A29" s="9"/>
      <c r="B29" s="32"/>
      <c r="C29" s="11" t="s">
        <v>23</v>
      </c>
      <c r="D29" s="12"/>
      <c r="E29" s="13" t="s">
        <v>43</v>
      </c>
      <c r="F29" s="14">
        <v>13</v>
      </c>
      <c r="G29" s="16"/>
      <c r="H29" s="15"/>
    </row>
    <row r="30" spans="1:8" ht="15.6">
      <c r="A30" s="9"/>
      <c r="B30" s="10"/>
      <c r="C30" s="11" t="s">
        <v>43</v>
      </c>
      <c r="D30" s="12"/>
      <c r="E30" s="13" t="s">
        <v>23</v>
      </c>
      <c r="F30" s="14">
        <v>13</v>
      </c>
      <c r="G30" s="16"/>
      <c r="H30" s="15"/>
    </row>
    <row r="31" spans="1:8" ht="15.6">
      <c r="A31" s="9" t="s">
        <v>44</v>
      </c>
      <c r="B31" s="32"/>
      <c r="C31" s="11" t="s">
        <v>23</v>
      </c>
      <c r="D31" s="12"/>
      <c r="E31" s="13" t="s">
        <v>24</v>
      </c>
      <c r="F31" s="14">
        <v>15</v>
      </c>
      <c r="G31" s="16"/>
      <c r="H31" s="15"/>
    </row>
    <row r="32" spans="1:8" ht="15.6">
      <c r="A32" s="9"/>
      <c r="B32" s="32"/>
      <c r="C32" s="11" t="s">
        <v>24</v>
      </c>
      <c r="D32" s="12"/>
      <c r="E32" s="13" t="s">
        <v>23</v>
      </c>
      <c r="F32" s="14">
        <v>15</v>
      </c>
      <c r="G32" s="16"/>
      <c r="H32" s="16"/>
    </row>
    <row r="33" spans="1:8" ht="17.25" customHeight="1">
      <c r="A33" s="9"/>
      <c r="B33" s="32"/>
      <c r="C33" s="11" t="s">
        <v>23</v>
      </c>
      <c r="D33" s="12"/>
      <c r="E33" s="13" t="s">
        <v>40</v>
      </c>
      <c r="F33" s="14">
        <v>13</v>
      </c>
      <c r="G33" s="14">
        <f>SUM(F24:F33)</f>
        <v>164</v>
      </c>
      <c r="H33" s="20" t="s">
        <v>295</v>
      </c>
    </row>
    <row r="34" spans="1:8" ht="15.6">
      <c r="A34" s="9" t="s">
        <v>47</v>
      </c>
      <c r="B34" s="10" t="s">
        <v>48</v>
      </c>
      <c r="C34" s="21" t="s">
        <v>49</v>
      </c>
      <c r="D34" s="22"/>
      <c r="E34" s="23" t="s">
        <v>23</v>
      </c>
      <c r="F34" s="14">
        <v>13</v>
      </c>
      <c r="G34" s="9"/>
      <c r="H34" s="15"/>
    </row>
    <row r="35" spans="1:8" ht="15.6">
      <c r="A35" s="9"/>
      <c r="B35" s="5"/>
      <c r="C35" s="21" t="s">
        <v>23</v>
      </c>
      <c r="D35" s="22" t="s">
        <v>25</v>
      </c>
      <c r="E35" s="23" t="s">
        <v>26</v>
      </c>
      <c r="F35" s="14">
        <v>37</v>
      </c>
      <c r="G35" s="9"/>
      <c r="H35" s="15"/>
    </row>
    <row r="36" spans="1:8" ht="18.75" customHeight="1">
      <c r="A36" s="9"/>
      <c r="B36" s="5"/>
      <c r="C36" s="11" t="s">
        <v>26</v>
      </c>
      <c r="D36" s="12" t="s">
        <v>23</v>
      </c>
      <c r="E36" s="36" t="s">
        <v>50</v>
      </c>
      <c r="F36" s="14">
        <v>50</v>
      </c>
      <c r="G36" s="9"/>
      <c r="H36" s="9" t="s">
        <v>51</v>
      </c>
    </row>
    <row r="37" spans="1:8" ht="18.75" customHeight="1">
      <c r="A37" s="9"/>
      <c r="B37" s="5"/>
      <c r="C37" s="37" t="s">
        <v>50</v>
      </c>
      <c r="D37" s="34"/>
      <c r="E37" s="35" t="s">
        <v>23</v>
      </c>
      <c r="F37" s="14">
        <v>20</v>
      </c>
      <c r="G37" s="9"/>
      <c r="H37" s="9" t="s">
        <v>52</v>
      </c>
    </row>
    <row r="38" spans="1:8" ht="15.6">
      <c r="A38" s="17"/>
      <c r="B38" s="29"/>
      <c r="C38" s="11" t="s">
        <v>23</v>
      </c>
      <c r="D38" s="12" t="s">
        <v>25</v>
      </c>
      <c r="E38" s="13" t="s">
        <v>26</v>
      </c>
      <c r="F38" s="19">
        <v>37</v>
      </c>
      <c r="G38" s="17"/>
      <c r="H38" s="20"/>
    </row>
    <row r="39" spans="1:8" ht="15.6">
      <c r="A39" s="9"/>
      <c r="B39" s="5"/>
      <c r="C39" s="11" t="s">
        <v>26</v>
      </c>
      <c r="D39" s="12" t="s">
        <v>23</v>
      </c>
      <c r="E39" s="13" t="s">
        <v>49</v>
      </c>
      <c r="F39" s="14">
        <v>50</v>
      </c>
      <c r="G39" s="9"/>
      <c r="H39" s="20"/>
    </row>
    <row r="40" spans="1:8" ht="15.6">
      <c r="A40" s="9"/>
      <c r="B40" s="5"/>
      <c r="C40" s="11" t="s">
        <v>49</v>
      </c>
      <c r="D40" s="12"/>
      <c r="E40" s="13" t="s">
        <v>23</v>
      </c>
      <c r="F40" s="14">
        <v>13</v>
      </c>
      <c r="G40" s="9"/>
      <c r="H40" s="20"/>
    </row>
    <row r="41" spans="1:8" ht="15.6">
      <c r="A41" s="9"/>
      <c r="B41" s="5"/>
      <c r="C41" s="11" t="s">
        <v>23</v>
      </c>
      <c r="D41" s="12" t="s">
        <v>25</v>
      </c>
      <c r="E41" s="13" t="s">
        <v>26</v>
      </c>
      <c r="F41" s="14">
        <v>37</v>
      </c>
      <c r="G41" s="9"/>
      <c r="H41" s="16"/>
    </row>
    <row r="42" spans="1:8" ht="19.5" customHeight="1">
      <c r="A42" s="9"/>
      <c r="B42" s="5"/>
      <c r="C42" s="11" t="s">
        <v>26</v>
      </c>
      <c r="D42" s="12" t="s">
        <v>23</v>
      </c>
      <c r="E42" s="13" t="s">
        <v>49</v>
      </c>
      <c r="F42" s="14">
        <v>50</v>
      </c>
      <c r="G42" s="14">
        <f>SUM(F34:F42)</f>
        <v>307</v>
      </c>
      <c r="H42" s="20" t="s">
        <v>295</v>
      </c>
    </row>
    <row r="43" spans="1:8" ht="15.6">
      <c r="A43" s="9" t="s">
        <v>53</v>
      </c>
      <c r="B43" s="10" t="s">
        <v>54</v>
      </c>
      <c r="C43" s="11" t="s">
        <v>55</v>
      </c>
      <c r="D43" s="12"/>
      <c r="E43" s="13" t="s">
        <v>23</v>
      </c>
      <c r="F43" s="14">
        <v>13</v>
      </c>
      <c r="G43" s="9"/>
      <c r="H43" s="15"/>
    </row>
    <row r="44" spans="1:8" ht="15.6">
      <c r="A44" s="9"/>
      <c r="B44" s="10"/>
      <c r="C44" s="11" t="s">
        <v>23</v>
      </c>
      <c r="D44" s="12" t="s">
        <v>25</v>
      </c>
      <c r="E44" s="13" t="s">
        <v>26</v>
      </c>
      <c r="F44" s="14">
        <v>37</v>
      </c>
      <c r="G44" s="9"/>
      <c r="H44" s="15"/>
    </row>
    <row r="45" spans="1:8" ht="15.6">
      <c r="A45" s="9"/>
      <c r="B45" s="10"/>
      <c r="C45" s="21" t="s">
        <v>26</v>
      </c>
      <c r="D45" s="22" t="s">
        <v>25</v>
      </c>
      <c r="E45" s="23" t="s">
        <v>23</v>
      </c>
      <c r="F45" s="14">
        <v>37</v>
      </c>
      <c r="G45" s="9"/>
      <c r="H45" s="15"/>
    </row>
    <row r="46" spans="1:8" ht="15.6">
      <c r="A46" s="9"/>
      <c r="B46" s="10"/>
      <c r="C46" s="11" t="s">
        <v>23</v>
      </c>
      <c r="D46" s="12"/>
      <c r="E46" s="13" t="s">
        <v>33</v>
      </c>
      <c r="F46" s="14">
        <v>28</v>
      </c>
      <c r="G46" s="9"/>
      <c r="H46" s="16"/>
    </row>
    <row r="47" spans="1:8" ht="15.6">
      <c r="A47" s="17"/>
      <c r="B47" s="18"/>
      <c r="C47" s="11" t="s">
        <v>33</v>
      </c>
      <c r="D47" s="12"/>
      <c r="E47" s="13" t="s">
        <v>23</v>
      </c>
      <c r="F47" s="19">
        <v>28</v>
      </c>
      <c r="G47" s="17"/>
      <c r="H47" s="20"/>
    </row>
    <row r="48" spans="1:8" ht="15.6">
      <c r="A48" s="9"/>
      <c r="B48" s="10"/>
      <c r="C48" s="11" t="s">
        <v>23</v>
      </c>
      <c r="D48" s="12" t="s">
        <v>25</v>
      </c>
      <c r="E48" s="13" t="s">
        <v>26</v>
      </c>
      <c r="F48" s="14">
        <v>37</v>
      </c>
      <c r="G48" s="9"/>
      <c r="H48" s="16"/>
    </row>
    <row r="49" spans="1:10" ht="15.6">
      <c r="A49" s="9"/>
      <c r="B49" s="10"/>
      <c r="C49" s="11" t="s">
        <v>26</v>
      </c>
      <c r="D49" s="12" t="s">
        <v>23</v>
      </c>
      <c r="E49" s="13" t="s">
        <v>55</v>
      </c>
      <c r="F49" s="14">
        <v>50</v>
      </c>
      <c r="G49" s="14">
        <f>SUM(F43:F49)</f>
        <v>230</v>
      </c>
      <c r="H49" s="20" t="s">
        <v>49</v>
      </c>
    </row>
    <row r="50" spans="1:10" ht="15.6">
      <c r="A50" s="9" t="s">
        <v>56</v>
      </c>
      <c r="B50" s="10" t="s">
        <v>57</v>
      </c>
      <c r="C50" s="11" t="s">
        <v>58</v>
      </c>
      <c r="D50" s="12" t="s">
        <v>23</v>
      </c>
      <c r="E50" s="13" t="s">
        <v>26</v>
      </c>
      <c r="F50" s="14">
        <v>41</v>
      </c>
      <c r="G50" s="9"/>
      <c r="H50" s="15"/>
    </row>
    <row r="51" spans="1:10" ht="15.6">
      <c r="A51" s="9"/>
      <c r="B51" s="10"/>
      <c r="C51" s="11" t="s">
        <v>26</v>
      </c>
      <c r="D51" s="12" t="s">
        <v>23</v>
      </c>
      <c r="E51" s="13" t="s">
        <v>59</v>
      </c>
      <c r="F51" s="14">
        <v>45</v>
      </c>
      <c r="G51" s="9"/>
      <c r="H51" s="15"/>
    </row>
    <row r="52" spans="1:10" ht="15.6">
      <c r="A52" s="9"/>
      <c r="B52" s="5"/>
      <c r="C52" s="11" t="s">
        <v>59</v>
      </c>
      <c r="D52" s="12"/>
      <c r="E52" s="13" t="s">
        <v>58</v>
      </c>
      <c r="F52" s="14">
        <v>10</v>
      </c>
      <c r="G52" s="9"/>
      <c r="H52" s="15"/>
    </row>
    <row r="53" spans="1:10" ht="15.6">
      <c r="A53" s="9"/>
      <c r="B53" s="5"/>
      <c r="C53" s="11" t="s">
        <v>58</v>
      </c>
      <c r="D53" s="12" t="s">
        <v>23</v>
      </c>
      <c r="E53" s="13" t="s">
        <v>26</v>
      </c>
      <c r="F53" s="14">
        <v>41</v>
      </c>
      <c r="G53" s="9"/>
      <c r="H53" s="16"/>
    </row>
    <row r="54" spans="1:10" ht="15.6">
      <c r="A54" s="17"/>
      <c r="B54" s="29"/>
      <c r="C54" s="11" t="s">
        <v>26</v>
      </c>
      <c r="D54" s="12" t="s">
        <v>23</v>
      </c>
      <c r="E54" s="13" t="s">
        <v>58</v>
      </c>
      <c r="F54" s="19">
        <v>41</v>
      </c>
      <c r="G54" s="17"/>
      <c r="H54" s="20"/>
    </row>
    <row r="55" spans="1:10" ht="15.6">
      <c r="A55" s="9"/>
      <c r="B55" s="5"/>
      <c r="C55" s="11" t="s">
        <v>58</v>
      </c>
      <c r="D55" s="12" t="s">
        <v>23</v>
      </c>
      <c r="E55" s="13" t="s">
        <v>26</v>
      </c>
      <c r="F55" s="14">
        <v>41</v>
      </c>
      <c r="G55" s="9"/>
      <c r="H55" s="16"/>
    </row>
    <row r="56" spans="1:10" ht="15.6">
      <c r="A56" s="9"/>
      <c r="B56" s="5"/>
      <c r="C56" s="11" t="s">
        <v>26</v>
      </c>
      <c r="D56" s="12" t="s">
        <v>23</v>
      </c>
      <c r="E56" s="13" t="s">
        <v>58</v>
      </c>
      <c r="F56" s="14">
        <v>41</v>
      </c>
      <c r="G56" s="14">
        <f>SUM(F50:F56)</f>
        <v>260</v>
      </c>
      <c r="H56" s="25" t="s">
        <v>296</v>
      </c>
      <c r="J56" t="s">
        <v>44</v>
      </c>
    </row>
    <row r="57" spans="1:10" ht="15.6">
      <c r="A57" s="3"/>
      <c r="B57" s="2"/>
      <c r="C57" s="3"/>
      <c r="D57" s="3"/>
      <c r="E57" s="3"/>
      <c r="F57" s="3"/>
      <c r="G57" s="3">
        <v>1907</v>
      </c>
      <c r="H57" s="3"/>
    </row>
    <row r="58" spans="1:10" ht="15.6">
      <c r="A58" s="3"/>
      <c r="B58" s="2"/>
      <c r="C58" s="3"/>
      <c r="D58" s="3"/>
      <c r="E58" s="3"/>
      <c r="F58" s="3"/>
      <c r="G58" s="3"/>
      <c r="H58" s="3"/>
    </row>
    <row r="59" spans="1:10" ht="15.75" customHeight="1">
      <c r="A59" s="172" t="s">
        <v>4</v>
      </c>
      <c r="B59" s="174" t="s">
        <v>5</v>
      </c>
      <c r="C59" s="164" t="s">
        <v>6</v>
      </c>
      <c r="D59" s="165"/>
      <c r="E59" s="166"/>
      <c r="F59" s="176" t="s">
        <v>7</v>
      </c>
      <c r="G59" s="4" t="s">
        <v>12</v>
      </c>
      <c r="H59" s="180" t="s">
        <v>229</v>
      </c>
    </row>
    <row r="60" spans="1:10" ht="15.6">
      <c r="A60" s="173"/>
      <c r="B60" s="175"/>
      <c r="C60" s="38" t="s">
        <v>14</v>
      </c>
      <c r="D60" s="39"/>
      <c r="E60" s="40" t="s">
        <v>15</v>
      </c>
      <c r="F60" s="177"/>
      <c r="G60" s="8" t="s">
        <v>20</v>
      </c>
      <c r="H60" s="181"/>
    </row>
    <row r="61" spans="1:10" ht="15.6">
      <c r="A61" s="9" t="s">
        <v>61</v>
      </c>
      <c r="B61" s="10" t="s">
        <v>62</v>
      </c>
      <c r="C61" s="33" t="s">
        <v>33</v>
      </c>
      <c r="D61" s="34" t="s">
        <v>23</v>
      </c>
      <c r="E61" s="35" t="s">
        <v>26</v>
      </c>
      <c r="F61" s="14">
        <v>65</v>
      </c>
      <c r="G61" s="9"/>
      <c r="H61" s="15"/>
    </row>
    <row r="62" spans="1:10" ht="15.6">
      <c r="A62" s="9"/>
      <c r="B62" s="10"/>
      <c r="C62" s="33" t="s">
        <v>26</v>
      </c>
      <c r="D62" s="34" t="s">
        <v>23</v>
      </c>
      <c r="E62" s="35" t="s">
        <v>49</v>
      </c>
      <c r="F62" s="14">
        <v>50</v>
      </c>
      <c r="G62" s="9"/>
      <c r="H62" s="15"/>
    </row>
    <row r="63" spans="1:10" ht="15.6">
      <c r="A63" s="9"/>
      <c r="B63" s="10"/>
      <c r="C63" s="33" t="s">
        <v>49</v>
      </c>
      <c r="D63" s="34" t="s">
        <v>23</v>
      </c>
      <c r="E63" s="41" t="s">
        <v>26</v>
      </c>
      <c r="F63" s="14">
        <v>50</v>
      </c>
      <c r="G63" s="9"/>
      <c r="H63" s="15"/>
    </row>
    <row r="64" spans="1:10" ht="15.6">
      <c r="A64" s="9"/>
      <c r="B64" s="10"/>
      <c r="C64" s="37" t="s">
        <v>26</v>
      </c>
      <c r="D64" s="34" t="s">
        <v>23</v>
      </c>
      <c r="E64" s="35" t="s">
        <v>33</v>
      </c>
      <c r="F64" s="14">
        <v>65</v>
      </c>
      <c r="G64" s="9"/>
      <c r="H64" s="16"/>
    </row>
    <row r="65" spans="1:8" ht="15.6">
      <c r="A65" s="17"/>
      <c r="B65" s="18"/>
      <c r="C65" s="33" t="s">
        <v>33</v>
      </c>
      <c r="D65" s="34" t="s">
        <v>23</v>
      </c>
      <c r="E65" s="35" t="s">
        <v>26</v>
      </c>
      <c r="F65" s="19">
        <v>65</v>
      </c>
      <c r="G65" s="17"/>
      <c r="H65" s="16"/>
    </row>
    <row r="66" spans="1:8" ht="15.6">
      <c r="A66" s="9"/>
      <c r="B66" s="10"/>
      <c r="C66" s="33" t="s">
        <v>26</v>
      </c>
      <c r="D66" s="34" t="s">
        <v>23</v>
      </c>
      <c r="E66" s="35" t="s">
        <v>33</v>
      </c>
      <c r="F66" s="14">
        <v>65</v>
      </c>
      <c r="G66" s="14">
        <f>SUM(F61:F66)</f>
        <v>360</v>
      </c>
      <c r="H66" s="20" t="s">
        <v>296</v>
      </c>
    </row>
    <row r="67" spans="1:8" ht="15.6">
      <c r="A67" s="9" t="s">
        <v>63</v>
      </c>
      <c r="B67" s="10" t="s">
        <v>64</v>
      </c>
      <c r="C67" s="33" t="s">
        <v>33</v>
      </c>
      <c r="D67" s="34" t="s">
        <v>23</v>
      </c>
      <c r="E67" s="35" t="s">
        <v>26</v>
      </c>
      <c r="F67" s="14">
        <v>65</v>
      </c>
      <c r="G67" s="9"/>
      <c r="H67" s="15"/>
    </row>
    <row r="68" spans="1:8" ht="15.6">
      <c r="A68" s="9"/>
      <c r="B68" s="10"/>
      <c r="C68" s="33" t="s">
        <v>26</v>
      </c>
      <c r="D68" s="34" t="s">
        <v>23</v>
      </c>
      <c r="E68" s="41" t="s">
        <v>65</v>
      </c>
      <c r="F68" s="14">
        <v>40</v>
      </c>
      <c r="G68" s="9"/>
      <c r="H68" s="15"/>
    </row>
    <row r="69" spans="1:8" ht="15.6">
      <c r="A69" s="9"/>
      <c r="B69" s="10"/>
      <c r="C69" s="37" t="s">
        <v>65</v>
      </c>
      <c r="D69" s="34"/>
      <c r="E69" s="41" t="s">
        <v>33</v>
      </c>
      <c r="F69" s="14">
        <v>30</v>
      </c>
      <c r="G69" s="9"/>
      <c r="H69" s="15"/>
    </row>
    <row r="70" spans="1:8" ht="15.6">
      <c r="A70" s="9"/>
      <c r="B70" s="10"/>
      <c r="C70" s="37" t="s">
        <v>33</v>
      </c>
      <c r="D70" s="34" t="s">
        <v>23</v>
      </c>
      <c r="E70" s="35" t="s">
        <v>26</v>
      </c>
      <c r="F70" s="14">
        <v>65</v>
      </c>
      <c r="G70" s="9"/>
      <c r="H70" s="16"/>
    </row>
    <row r="71" spans="1:8" ht="15.6">
      <c r="A71" s="17"/>
      <c r="B71" s="18"/>
      <c r="C71" s="33" t="s">
        <v>26</v>
      </c>
      <c r="D71" s="34" t="s">
        <v>23</v>
      </c>
      <c r="E71" s="41" t="s">
        <v>33</v>
      </c>
      <c r="F71" s="19">
        <v>65</v>
      </c>
      <c r="G71" s="17"/>
      <c r="H71" s="20"/>
    </row>
    <row r="72" spans="1:8" ht="15.6">
      <c r="A72" s="9"/>
      <c r="B72" s="10"/>
      <c r="C72" s="37" t="s">
        <v>33</v>
      </c>
      <c r="D72" s="34" t="s">
        <v>23</v>
      </c>
      <c r="E72" s="35" t="s">
        <v>26</v>
      </c>
      <c r="F72" s="14">
        <v>65</v>
      </c>
      <c r="G72" s="9"/>
      <c r="H72" s="16"/>
    </row>
    <row r="73" spans="1:8" ht="15.6">
      <c r="A73" s="9"/>
      <c r="B73" s="10"/>
      <c r="C73" s="33" t="s">
        <v>26</v>
      </c>
      <c r="D73" s="34" t="s">
        <v>23</v>
      </c>
      <c r="E73" s="35" t="s">
        <v>65</v>
      </c>
      <c r="F73" s="14">
        <v>40</v>
      </c>
      <c r="G73" s="9"/>
      <c r="H73" s="20"/>
    </row>
    <row r="74" spans="1:8" ht="15.6">
      <c r="A74" s="9"/>
      <c r="B74" s="10"/>
      <c r="C74" s="33" t="s">
        <v>65</v>
      </c>
      <c r="D74" s="34"/>
      <c r="E74" s="35" t="s">
        <v>33</v>
      </c>
      <c r="F74" s="14">
        <v>28</v>
      </c>
      <c r="G74" s="14">
        <f>SUM(F67:F74)</f>
        <v>398</v>
      </c>
      <c r="H74" s="20" t="s">
        <v>296</v>
      </c>
    </row>
    <row r="75" spans="1:8" ht="15.6">
      <c r="A75" s="9" t="s">
        <v>66</v>
      </c>
      <c r="B75" s="10" t="s">
        <v>67</v>
      </c>
      <c r="C75" s="33" t="s">
        <v>33</v>
      </c>
      <c r="D75" s="34" t="s">
        <v>23</v>
      </c>
      <c r="E75" s="35" t="s">
        <v>32</v>
      </c>
      <c r="F75" s="14">
        <v>18</v>
      </c>
      <c r="G75" s="9"/>
      <c r="H75" s="15"/>
    </row>
    <row r="76" spans="1:8" ht="15.6">
      <c r="A76" s="9"/>
      <c r="B76" s="10"/>
      <c r="C76" s="33" t="s">
        <v>32</v>
      </c>
      <c r="D76" s="34" t="s">
        <v>23</v>
      </c>
      <c r="E76" s="35" t="s">
        <v>26</v>
      </c>
      <c r="F76" s="14">
        <v>55</v>
      </c>
      <c r="G76" s="9"/>
      <c r="H76" s="15"/>
    </row>
    <row r="77" spans="1:8" ht="15.6">
      <c r="A77" s="9"/>
      <c r="B77" s="10"/>
      <c r="C77" s="33" t="s">
        <v>26</v>
      </c>
      <c r="D77" s="34" t="s">
        <v>23</v>
      </c>
      <c r="E77" s="41" t="s">
        <v>33</v>
      </c>
      <c r="F77" s="14">
        <v>65</v>
      </c>
      <c r="G77" s="9"/>
      <c r="H77" s="15"/>
    </row>
    <row r="78" spans="1:8" ht="15.6">
      <c r="A78" s="9"/>
      <c r="B78" s="10"/>
      <c r="C78" s="37" t="s">
        <v>33</v>
      </c>
      <c r="D78" s="34" t="s">
        <v>23</v>
      </c>
      <c r="E78" s="35" t="s">
        <v>26</v>
      </c>
      <c r="F78" s="14">
        <v>65</v>
      </c>
      <c r="G78" s="9"/>
      <c r="H78" s="16"/>
    </row>
    <row r="79" spans="1:8" ht="15.6">
      <c r="A79" s="17"/>
      <c r="B79" s="18"/>
      <c r="C79" s="33" t="s">
        <v>26</v>
      </c>
      <c r="D79" s="34" t="s">
        <v>23</v>
      </c>
      <c r="E79" s="35" t="s">
        <v>33</v>
      </c>
      <c r="F79" s="19">
        <v>65</v>
      </c>
      <c r="G79" s="14">
        <f>SUM(F75:F79)</f>
        <v>268</v>
      </c>
      <c r="H79" s="20" t="s">
        <v>296</v>
      </c>
    </row>
    <row r="80" spans="1:8" ht="15.6">
      <c r="A80" s="9" t="s">
        <v>68</v>
      </c>
      <c r="B80" s="10" t="s">
        <v>69</v>
      </c>
      <c r="C80" s="33" t="s">
        <v>33</v>
      </c>
      <c r="D80" s="34" t="s">
        <v>23</v>
      </c>
      <c r="E80" s="35" t="s">
        <v>26</v>
      </c>
      <c r="F80" s="14">
        <v>65</v>
      </c>
      <c r="G80" s="9"/>
      <c r="H80" s="15"/>
    </row>
    <row r="81" spans="1:8" ht="15.6">
      <c r="A81" s="9"/>
      <c r="B81" s="10"/>
      <c r="C81" s="33" t="s">
        <v>26</v>
      </c>
      <c r="D81" s="34" t="s">
        <v>25</v>
      </c>
      <c r="E81" s="41" t="s">
        <v>23</v>
      </c>
      <c r="F81" s="14">
        <v>37</v>
      </c>
      <c r="G81" s="9"/>
      <c r="H81" s="15"/>
    </row>
    <row r="82" spans="1:8" ht="15.6">
      <c r="A82" s="9"/>
      <c r="B82" s="10"/>
      <c r="C82" s="37" t="s">
        <v>23</v>
      </c>
      <c r="D82" s="34"/>
      <c r="E82" s="41" t="s">
        <v>33</v>
      </c>
      <c r="F82" s="14">
        <v>28</v>
      </c>
      <c r="G82" s="9"/>
      <c r="H82" s="15"/>
    </row>
    <row r="83" spans="1:8" ht="15.6">
      <c r="A83" s="9"/>
      <c r="B83" s="10"/>
      <c r="C83" s="37" t="s">
        <v>33</v>
      </c>
      <c r="D83" s="34"/>
      <c r="E83" s="35" t="s">
        <v>23</v>
      </c>
      <c r="F83" s="14">
        <v>28</v>
      </c>
      <c r="G83" s="9"/>
      <c r="H83" s="16"/>
    </row>
    <row r="84" spans="1:8" ht="15.6">
      <c r="A84" s="17"/>
      <c r="B84" s="18"/>
      <c r="C84" s="33" t="s">
        <v>23</v>
      </c>
      <c r="D84" s="34" t="s">
        <v>25</v>
      </c>
      <c r="E84" s="41" t="s">
        <v>26</v>
      </c>
      <c r="F84" s="19">
        <v>37</v>
      </c>
      <c r="G84" s="17"/>
      <c r="H84" s="20"/>
    </row>
    <row r="85" spans="1:8" ht="15.6">
      <c r="A85" s="9"/>
      <c r="B85" s="10"/>
      <c r="C85" s="37" t="s">
        <v>26</v>
      </c>
      <c r="D85" s="34" t="s">
        <v>25</v>
      </c>
      <c r="E85" s="35" t="s">
        <v>23</v>
      </c>
      <c r="F85" s="14">
        <v>37</v>
      </c>
      <c r="G85" s="9"/>
      <c r="H85" s="20"/>
    </row>
    <row r="86" spans="1:8" ht="15.6">
      <c r="A86" s="9"/>
      <c r="B86" s="10"/>
      <c r="C86" s="33" t="s">
        <v>23</v>
      </c>
      <c r="D86" s="34"/>
      <c r="E86" s="35" t="s">
        <v>49</v>
      </c>
      <c r="F86" s="14">
        <v>13</v>
      </c>
      <c r="G86" s="9"/>
      <c r="H86" s="20"/>
    </row>
    <row r="87" spans="1:8" ht="15.6">
      <c r="A87" s="9"/>
      <c r="B87" s="10"/>
      <c r="C87" s="33" t="s">
        <v>49</v>
      </c>
      <c r="D87" s="34" t="s">
        <v>23</v>
      </c>
      <c r="E87" s="35" t="s">
        <v>26</v>
      </c>
      <c r="F87" s="14">
        <v>65</v>
      </c>
      <c r="G87" s="9"/>
      <c r="H87" s="16"/>
    </row>
    <row r="88" spans="1:8" ht="15.6">
      <c r="A88" s="9"/>
      <c r="B88" s="10"/>
      <c r="C88" s="33" t="s">
        <v>26</v>
      </c>
      <c r="D88" s="34" t="s">
        <v>23</v>
      </c>
      <c r="E88" s="35" t="s">
        <v>33</v>
      </c>
      <c r="F88" s="14">
        <v>65</v>
      </c>
      <c r="G88" s="14">
        <f>SUM(F80:F88)</f>
        <v>375</v>
      </c>
      <c r="H88" s="20" t="s">
        <v>296</v>
      </c>
    </row>
    <row r="89" spans="1:8" ht="15.6">
      <c r="A89" s="9" t="s">
        <v>70</v>
      </c>
      <c r="B89" s="10" t="s">
        <v>71</v>
      </c>
      <c r="C89" s="33" t="s">
        <v>58</v>
      </c>
      <c r="D89" s="34"/>
      <c r="E89" s="35" t="s">
        <v>65</v>
      </c>
      <c r="F89" s="14">
        <v>8</v>
      </c>
      <c r="G89" s="9"/>
      <c r="H89" s="15"/>
    </row>
    <row r="90" spans="1:8" ht="15.6">
      <c r="A90" s="9"/>
      <c r="B90" s="10"/>
      <c r="C90" s="33" t="s">
        <v>65</v>
      </c>
      <c r="D90" s="34" t="s">
        <v>23</v>
      </c>
      <c r="E90" s="35" t="s">
        <v>26</v>
      </c>
      <c r="F90" s="14">
        <v>41</v>
      </c>
      <c r="G90" s="9"/>
      <c r="H90" s="15"/>
    </row>
    <row r="91" spans="1:8" ht="15.6">
      <c r="A91" s="9"/>
      <c r="B91" s="10"/>
      <c r="C91" s="33" t="s">
        <v>26</v>
      </c>
      <c r="D91" s="34" t="s">
        <v>23</v>
      </c>
      <c r="E91" s="35" t="s">
        <v>72</v>
      </c>
      <c r="F91" s="14">
        <v>41</v>
      </c>
      <c r="G91" s="9"/>
      <c r="H91" s="15"/>
    </row>
    <row r="92" spans="1:8" ht="15.6">
      <c r="A92" s="9"/>
      <c r="B92" s="10"/>
      <c r="C92" s="33" t="s">
        <v>72</v>
      </c>
      <c r="D92" s="34"/>
      <c r="E92" s="35" t="s">
        <v>65</v>
      </c>
      <c r="F92" s="14">
        <v>8</v>
      </c>
      <c r="G92" s="9"/>
      <c r="H92" s="16"/>
    </row>
    <row r="93" spans="1:8" ht="15.6">
      <c r="A93" s="17"/>
      <c r="B93" s="18"/>
      <c r="C93" s="33" t="s">
        <v>65</v>
      </c>
      <c r="D93" s="34"/>
      <c r="E93" s="35" t="s">
        <v>23</v>
      </c>
      <c r="F93" s="19">
        <v>4</v>
      </c>
      <c r="G93" s="17"/>
      <c r="H93" s="20"/>
    </row>
    <row r="94" spans="1:8" ht="15.6">
      <c r="A94" s="9"/>
      <c r="B94" s="10"/>
      <c r="C94" s="33" t="s">
        <v>23</v>
      </c>
      <c r="D94" s="34"/>
      <c r="E94" s="35" t="s">
        <v>72</v>
      </c>
      <c r="F94" s="14">
        <v>41</v>
      </c>
      <c r="G94" s="9"/>
      <c r="H94" s="20"/>
    </row>
    <row r="95" spans="1:8" ht="15.6">
      <c r="A95" s="9"/>
      <c r="B95" s="10"/>
      <c r="C95" s="33" t="s">
        <v>72</v>
      </c>
      <c r="D95" s="34" t="s">
        <v>23</v>
      </c>
      <c r="E95" s="35" t="s">
        <v>26</v>
      </c>
      <c r="F95" s="14">
        <v>41</v>
      </c>
      <c r="G95" s="9"/>
      <c r="H95" s="16"/>
    </row>
    <row r="96" spans="1:8" ht="15.6">
      <c r="A96" s="9"/>
      <c r="B96" s="10"/>
      <c r="C96" s="33" t="s">
        <v>26</v>
      </c>
      <c r="D96" s="34" t="s">
        <v>23</v>
      </c>
      <c r="E96" s="35" t="s">
        <v>72</v>
      </c>
      <c r="F96" s="14">
        <v>41</v>
      </c>
      <c r="G96" s="9"/>
      <c r="H96" s="20"/>
    </row>
    <row r="97" spans="1:8" ht="15.6">
      <c r="A97" s="9"/>
      <c r="B97" s="10"/>
      <c r="C97" s="33" t="s">
        <v>72</v>
      </c>
      <c r="D97" s="34"/>
      <c r="E97" s="35" t="s">
        <v>65</v>
      </c>
      <c r="F97" s="14">
        <v>8</v>
      </c>
      <c r="G97" s="9"/>
      <c r="H97" s="20"/>
    </row>
    <row r="98" spans="1:8" ht="15.6">
      <c r="A98" s="9"/>
      <c r="B98" s="10"/>
      <c r="C98" s="33" t="s">
        <v>65</v>
      </c>
      <c r="D98" s="34"/>
      <c r="E98" s="35" t="s">
        <v>58</v>
      </c>
      <c r="F98" s="14">
        <v>8</v>
      </c>
      <c r="G98" s="14">
        <f>SUM(F89:F98)</f>
        <v>241</v>
      </c>
      <c r="H98" s="20" t="s">
        <v>297</v>
      </c>
    </row>
    <row r="99" spans="1:8" ht="15.6">
      <c r="A99" s="9" t="s">
        <v>74</v>
      </c>
      <c r="B99" s="10" t="s">
        <v>75</v>
      </c>
      <c r="C99" s="33" t="s">
        <v>58</v>
      </c>
      <c r="D99" s="34"/>
      <c r="E99" s="35" t="s">
        <v>23</v>
      </c>
      <c r="F99" s="14">
        <v>4</v>
      </c>
      <c r="G99" s="9"/>
      <c r="H99" s="15"/>
    </row>
    <row r="100" spans="1:8" ht="15.6">
      <c r="A100" s="9"/>
      <c r="B100" s="10"/>
      <c r="C100" s="33" t="s">
        <v>23</v>
      </c>
      <c r="D100" s="34" t="s">
        <v>76</v>
      </c>
      <c r="E100" s="41" t="s">
        <v>77</v>
      </c>
      <c r="F100" s="14">
        <v>20</v>
      </c>
      <c r="G100" s="9"/>
      <c r="H100" s="15"/>
    </row>
    <row r="101" spans="1:8" ht="15.6">
      <c r="A101" s="9"/>
      <c r="B101" s="10"/>
      <c r="C101" s="37" t="s">
        <v>77</v>
      </c>
      <c r="D101" s="34" t="s">
        <v>76</v>
      </c>
      <c r="E101" s="41" t="s">
        <v>26</v>
      </c>
      <c r="F101" s="14">
        <v>57</v>
      </c>
      <c r="G101" s="9"/>
      <c r="H101" s="15"/>
    </row>
    <row r="102" spans="1:8" ht="15.6">
      <c r="A102" s="9"/>
      <c r="B102" s="10"/>
      <c r="C102" s="37" t="s">
        <v>26</v>
      </c>
      <c r="D102" s="34" t="s">
        <v>25</v>
      </c>
      <c r="E102" s="35" t="s">
        <v>23</v>
      </c>
      <c r="F102" s="14">
        <v>37</v>
      </c>
      <c r="G102" s="9"/>
      <c r="H102" s="16"/>
    </row>
    <row r="103" spans="1:8" ht="15.6">
      <c r="A103" s="17"/>
      <c r="B103" s="18"/>
      <c r="C103" s="33" t="s">
        <v>23</v>
      </c>
      <c r="D103" s="34" t="s">
        <v>76</v>
      </c>
      <c r="E103" s="41" t="s">
        <v>77</v>
      </c>
      <c r="F103" s="19">
        <v>20</v>
      </c>
      <c r="G103" s="17"/>
      <c r="H103" s="20"/>
    </row>
    <row r="104" spans="1:8" ht="15.6">
      <c r="A104" s="9"/>
      <c r="B104" s="10"/>
      <c r="C104" s="37" t="s">
        <v>77</v>
      </c>
      <c r="D104" s="34" t="s">
        <v>76</v>
      </c>
      <c r="E104" s="35" t="s">
        <v>26</v>
      </c>
      <c r="F104" s="14">
        <v>57</v>
      </c>
      <c r="G104" s="9"/>
      <c r="H104" s="16"/>
    </row>
    <row r="105" spans="1:8" ht="15.6">
      <c r="A105" s="9"/>
      <c r="B105" s="10"/>
      <c r="C105" s="33" t="s">
        <v>26</v>
      </c>
      <c r="D105" s="34" t="s">
        <v>25</v>
      </c>
      <c r="E105" s="35" t="s">
        <v>58</v>
      </c>
      <c r="F105" s="14">
        <v>41</v>
      </c>
      <c r="G105" s="14">
        <f>SUM(F99:F105)</f>
        <v>236</v>
      </c>
      <c r="H105" s="20" t="s">
        <v>297</v>
      </c>
    </row>
    <row r="106" spans="1:8" ht="15.6">
      <c r="A106" s="9" t="s">
        <v>78</v>
      </c>
      <c r="B106" s="10" t="s">
        <v>79</v>
      </c>
      <c r="C106" s="33" t="s">
        <v>58</v>
      </c>
      <c r="D106" s="34"/>
      <c r="E106" s="35" t="s">
        <v>23</v>
      </c>
      <c r="F106" s="14">
        <v>4</v>
      </c>
      <c r="G106" s="9"/>
      <c r="H106" s="42"/>
    </row>
    <row r="107" spans="1:8" ht="15.6">
      <c r="A107" s="9"/>
      <c r="B107" s="10"/>
      <c r="C107" s="33" t="s">
        <v>23</v>
      </c>
      <c r="D107" s="34"/>
      <c r="E107" s="35" t="s">
        <v>80</v>
      </c>
      <c r="F107" s="14">
        <v>15</v>
      </c>
      <c r="G107" s="9"/>
      <c r="H107" s="15"/>
    </row>
    <row r="108" spans="1:8" ht="15.6">
      <c r="A108" s="9"/>
      <c r="B108" s="10"/>
      <c r="C108" s="33" t="s">
        <v>80</v>
      </c>
      <c r="D108" s="34"/>
      <c r="E108" s="35" t="s">
        <v>23</v>
      </c>
      <c r="F108" s="14">
        <v>15</v>
      </c>
      <c r="G108" s="9"/>
      <c r="H108" s="16"/>
    </row>
    <row r="109" spans="1:8" ht="15.6">
      <c r="A109" s="9"/>
      <c r="B109" s="10"/>
      <c r="C109" s="33" t="s">
        <v>23</v>
      </c>
      <c r="D109" s="34"/>
      <c r="E109" s="35" t="s">
        <v>80</v>
      </c>
      <c r="F109" s="14">
        <v>15</v>
      </c>
      <c r="G109" s="9"/>
      <c r="H109" s="15"/>
    </row>
    <row r="110" spans="1:8" ht="15.6">
      <c r="A110" s="9"/>
      <c r="B110" s="10"/>
      <c r="C110" s="33" t="s">
        <v>80</v>
      </c>
      <c r="D110" s="34"/>
      <c r="E110" s="35" t="s">
        <v>23</v>
      </c>
      <c r="F110" s="14">
        <v>15</v>
      </c>
      <c r="G110" s="9"/>
      <c r="H110" s="15"/>
    </row>
    <row r="111" spans="1:8" ht="15.6">
      <c r="A111" s="9"/>
      <c r="B111" s="10"/>
      <c r="C111" s="33" t="s">
        <v>23</v>
      </c>
      <c r="D111" s="34"/>
      <c r="E111" s="35" t="s">
        <v>80</v>
      </c>
      <c r="F111" s="14">
        <v>15</v>
      </c>
      <c r="G111" s="9"/>
      <c r="H111" s="15"/>
    </row>
    <row r="112" spans="1:8" ht="15.6">
      <c r="A112" s="9"/>
      <c r="B112" s="10"/>
      <c r="C112" s="33" t="s">
        <v>80</v>
      </c>
      <c r="D112" s="34"/>
      <c r="E112" s="35" t="s">
        <v>23</v>
      </c>
      <c r="F112" s="14">
        <v>15</v>
      </c>
      <c r="G112" s="9"/>
      <c r="H112" s="15"/>
    </row>
    <row r="113" spans="1:8" ht="15.6">
      <c r="A113" s="9"/>
      <c r="B113" s="10"/>
      <c r="C113" s="33" t="s">
        <v>23</v>
      </c>
      <c r="D113" s="34"/>
      <c r="E113" s="35" t="s">
        <v>24</v>
      </c>
      <c r="F113" s="14">
        <v>15</v>
      </c>
      <c r="G113" s="9"/>
      <c r="H113" s="42"/>
    </row>
    <row r="114" spans="1:8" ht="15.6">
      <c r="A114" s="9"/>
      <c r="B114" s="10"/>
      <c r="C114" s="33" t="s">
        <v>24</v>
      </c>
      <c r="D114" s="34" t="s">
        <v>23</v>
      </c>
      <c r="E114" s="35" t="s">
        <v>76</v>
      </c>
      <c r="F114" s="14">
        <v>30</v>
      </c>
      <c r="G114" s="9"/>
      <c r="H114" s="42"/>
    </row>
    <row r="115" spans="1:8" ht="15.6">
      <c r="A115" s="9"/>
      <c r="B115" s="10"/>
      <c r="C115" s="33" t="s">
        <v>76</v>
      </c>
      <c r="D115" s="34"/>
      <c r="E115" s="35" t="s">
        <v>23</v>
      </c>
      <c r="F115" s="14">
        <v>15</v>
      </c>
      <c r="G115" s="9"/>
      <c r="H115" s="16"/>
    </row>
    <row r="116" spans="1:8" ht="15.6">
      <c r="A116" s="9"/>
      <c r="B116" s="10"/>
      <c r="C116" s="33" t="s">
        <v>23</v>
      </c>
      <c r="D116" s="34"/>
      <c r="E116" s="35" t="s">
        <v>76</v>
      </c>
      <c r="F116" s="14">
        <v>15</v>
      </c>
      <c r="G116" s="9"/>
      <c r="H116" s="16"/>
    </row>
    <row r="117" spans="1:8" ht="15.6">
      <c r="A117" s="9"/>
      <c r="B117" s="5"/>
      <c r="C117" s="21" t="s">
        <v>76</v>
      </c>
      <c r="D117" s="22" t="s">
        <v>23</v>
      </c>
      <c r="E117" s="23" t="s">
        <v>58</v>
      </c>
      <c r="F117" s="14">
        <v>19</v>
      </c>
      <c r="G117" s="14">
        <f>SUM(F106:F117)</f>
        <v>188</v>
      </c>
      <c r="H117" s="42" t="s">
        <v>297</v>
      </c>
    </row>
    <row r="118" spans="1:8" ht="15.6">
      <c r="A118" s="34"/>
      <c r="B118" s="43"/>
      <c r="C118" s="34"/>
      <c r="D118" s="34"/>
      <c r="E118" s="34"/>
      <c r="F118" s="34"/>
      <c r="G118" s="34">
        <v>2066</v>
      </c>
      <c r="H118" s="44"/>
    </row>
    <row r="119" spans="1:8" ht="15.6">
      <c r="A119" s="34"/>
      <c r="B119" s="43"/>
      <c r="C119" s="34"/>
      <c r="D119" s="34"/>
      <c r="E119" s="34"/>
      <c r="F119" s="34"/>
      <c r="G119" s="43"/>
      <c r="H119" s="44"/>
    </row>
    <row r="120" spans="1:8" ht="15.6">
      <c r="A120" s="34"/>
      <c r="B120" s="43"/>
      <c r="C120" s="34"/>
      <c r="D120" s="34"/>
      <c r="E120" s="34"/>
      <c r="F120" s="34"/>
      <c r="G120" s="43"/>
      <c r="H120" s="44"/>
    </row>
    <row r="121" spans="1:8" ht="15.6">
      <c r="A121" s="172" t="s">
        <v>4</v>
      </c>
      <c r="B121" s="174" t="s">
        <v>5</v>
      </c>
      <c r="C121" s="164" t="s">
        <v>6</v>
      </c>
      <c r="D121" s="165"/>
      <c r="E121" s="166"/>
      <c r="F121" s="176" t="s">
        <v>7</v>
      </c>
      <c r="G121" s="4" t="s">
        <v>12</v>
      </c>
      <c r="H121" s="180" t="s">
        <v>229</v>
      </c>
    </row>
    <row r="122" spans="1:8" ht="15.6">
      <c r="A122" s="173"/>
      <c r="B122" s="175"/>
      <c r="C122" s="5" t="s">
        <v>14</v>
      </c>
      <c r="D122" s="6"/>
      <c r="E122" s="7" t="s">
        <v>15</v>
      </c>
      <c r="F122" s="177"/>
      <c r="G122" s="8" t="s">
        <v>20</v>
      </c>
      <c r="H122" s="181"/>
    </row>
    <row r="123" spans="1:8" ht="15.6">
      <c r="A123" s="9" t="s">
        <v>81</v>
      </c>
      <c r="B123" s="10" t="s">
        <v>82</v>
      </c>
      <c r="C123" s="33" t="s">
        <v>58</v>
      </c>
      <c r="D123" s="34"/>
      <c r="E123" s="35" t="s">
        <v>23</v>
      </c>
      <c r="F123" s="14">
        <v>4</v>
      </c>
      <c r="G123" s="9"/>
      <c r="H123" s="15"/>
    </row>
    <row r="124" spans="1:8" ht="15.6">
      <c r="A124" s="9"/>
      <c r="B124" s="10"/>
      <c r="C124" s="33" t="s">
        <v>23</v>
      </c>
      <c r="D124" s="34"/>
      <c r="E124" s="35" t="s">
        <v>83</v>
      </c>
      <c r="F124" s="14">
        <v>15</v>
      </c>
      <c r="G124" s="9"/>
      <c r="H124" s="15"/>
    </row>
    <row r="125" spans="1:8" ht="15.6">
      <c r="A125" s="9"/>
      <c r="B125" s="10"/>
      <c r="C125" s="33" t="s">
        <v>83</v>
      </c>
      <c r="D125" s="34"/>
      <c r="E125" s="35" t="s">
        <v>26</v>
      </c>
      <c r="F125" s="14">
        <v>52</v>
      </c>
      <c r="G125" s="9"/>
      <c r="H125" s="15"/>
    </row>
    <row r="126" spans="1:8" ht="15.6">
      <c r="A126" s="9"/>
      <c r="B126" s="10"/>
      <c r="C126" s="33" t="s">
        <v>26</v>
      </c>
      <c r="D126" s="34" t="s">
        <v>23</v>
      </c>
      <c r="E126" s="35" t="s">
        <v>58</v>
      </c>
      <c r="F126" s="14">
        <v>41</v>
      </c>
      <c r="G126" s="9"/>
      <c r="H126" s="16"/>
    </row>
    <row r="127" spans="1:8" ht="15.6">
      <c r="A127" s="17"/>
      <c r="B127" s="18"/>
      <c r="C127" s="33" t="s">
        <v>58</v>
      </c>
      <c r="D127" s="34"/>
      <c r="E127" s="35" t="s">
        <v>23</v>
      </c>
      <c r="F127" s="19">
        <v>4</v>
      </c>
      <c r="G127" s="17"/>
      <c r="H127" s="20"/>
    </row>
    <row r="128" spans="1:8" ht="15.6">
      <c r="A128" s="9"/>
      <c r="B128" s="10"/>
      <c r="C128" s="33" t="s">
        <v>23</v>
      </c>
      <c r="D128" s="34"/>
      <c r="E128" s="35" t="s">
        <v>83</v>
      </c>
      <c r="F128" s="14">
        <v>15</v>
      </c>
      <c r="G128" s="9"/>
      <c r="H128" s="20"/>
    </row>
    <row r="129" spans="1:8" ht="15.6">
      <c r="A129" s="9"/>
      <c r="B129" s="10"/>
      <c r="C129" s="33" t="s">
        <v>83</v>
      </c>
      <c r="D129" s="34"/>
      <c r="E129" s="35" t="s">
        <v>26</v>
      </c>
      <c r="F129" s="14">
        <v>52</v>
      </c>
      <c r="G129" s="9"/>
      <c r="H129" s="16"/>
    </row>
    <row r="130" spans="1:8" ht="15.6">
      <c r="A130" s="9"/>
      <c r="B130" s="10"/>
      <c r="C130" s="33" t="s">
        <v>26</v>
      </c>
      <c r="D130" s="34" t="s">
        <v>23</v>
      </c>
      <c r="E130" s="35" t="s">
        <v>58</v>
      </c>
      <c r="F130" s="14">
        <v>41</v>
      </c>
      <c r="G130" s="14">
        <f>SUM(F123:F130)</f>
        <v>224</v>
      </c>
      <c r="H130" s="20" t="s">
        <v>297</v>
      </c>
    </row>
    <row r="131" spans="1:8" ht="15.6">
      <c r="A131" s="9" t="s">
        <v>84</v>
      </c>
      <c r="B131" s="10" t="s">
        <v>85</v>
      </c>
      <c r="C131" s="33" t="s">
        <v>24</v>
      </c>
      <c r="D131" s="34"/>
      <c r="E131" s="35" t="s">
        <v>58</v>
      </c>
      <c r="F131" s="14">
        <v>17</v>
      </c>
      <c r="G131" s="9"/>
      <c r="H131" s="31"/>
    </row>
    <row r="132" spans="1:8" ht="15.6">
      <c r="A132" s="9"/>
      <c r="B132" s="10"/>
      <c r="C132" s="33" t="s">
        <v>58</v>
      </c>
      <c r="D132" s="34" t="s">
        <v>23</v>
      </c>
      <c r="E132" s="35" t="s">
        <v>86</v>
      </c>
      <c r="F132" s="14">
        <v>45</v>
      </c>
      <c r="G132" s="9"/>
      <c r="H132" s="16" t="s">
        <v>87</v>
      </c>
    </row>
    <row r="133" spans="1:8" ht="15.6">
      <c r="A133" s="9"/>
      <c r="B133" s="10"/>
      <c r="C133" s="33" t="s">
        <v>86</v>
      </c>
      <c r="D133" s="34"/>
      <c r="E133" s="35" t="s">
        <v>23</v>
      </c>
      <c r="F133" s="14">
        <v>40</v>
      </c>
      <c r="G133" s="9"/>
      <c r="H133" s="16"/>
    </row>
    <row r="134" spans="1:8" ht="15.6">
      <c r="A134" s="9"/>
      <c r="B134" s="10"/>
      <c r="C134" s="33" t="s">
        <v>23</v>
      </c>
      <c r="D134" s="34"/>
      <c r="E134" s="35" t="s">
        <v>86</v>
      </c>
      <c r="F134" s="14">
        <v>40</v>
      </c>
      <c r="G134" s="9"/>
      <c r="H134" s="42" t="s">
        <v>87</v>
      </c>
    </row>
    <row r="135" spans="1:8" ht="15.6">
      <c r="A135" s="9"/>
      <c r="B135" s="10"/>
      <c r="C135" s="33" t="s">
        <v>86</v>
      </c>
      <c r="D135" s="34"/>
      <c r="E135" s="35" t="s">
        <v>23</v>
      </c>
      <c r="F135" s="14">
        <v>40</v>
      </c>
      <c r="G135" s="9"/>
      <c r="H135" s="16"/>
    </row>
    <row r="136" spans="1:8" ht="15.6">
      <c r="A136" s="9"/>
      <c r="B136" s="10"/>
      <c r="C136" s="33" t="s">
        <v>23</v>
      </c>
      <c r="D136" s="34"/>
      <c r="E136" s="35" t="s">
        <v>24</v>
      </c>
      <c r="F136" s="14">
        <v>17</v>
      </c>
      <c r="G136" s="14">
        <f>SUM(F131:F136)</f>
        <v>199</v>
      </c>
      <c r="H136" s="42" t="s">
        <v>298</v>
      </c>
    </row>
    <row r="137" spans="1:8" ht="15.6">
      <c r="A137" s="9" t="s">
        <v>89</v>
      </c>
      <c r="B137" s="10" t="s">
        <v>90</v>
      </c>
      <c r="C137" s="33" t="s">
        <v>24</v>
      </c>
      <c r="D137" s="34"/>
      <c r="E137" s="35" t="s">
        <v>91</v>
      </c>
      <c r="F137" s="14">
        <v>10</v>
      </c>
      <c r="G137" s="9"/>
      <c r="H137" s="42"/>
    </row>
    <row r="138" spans="1:8" ht="15.6">
      <c r="A138" s="9"/>
      <c r="B138" s="10"/>
      <c r="C138" s="33" t="s">
        <v>91</v>
      </c>
      <c r="D138" s="34"/>
      <c r="E138" s="35" t="s">
        <v>23</v>
      </c>
      <c r="F138" s="14">
        <v>10</v>
      </c>
      <c r="G138" s="9"/>
      <c r="H138" s="16"/>
    </row>
    <row r="139" spans="1:8" ht="15.6">
      <c r="A139" s="9"/>
      <c r="B139" s="5"/>
      <c r="C139" s="33" t="s">
        <v>23</v>
      </c>
      <c r="D139" s="34"/>
      <c r="E139" s="35" t="s">
        <v>86</v>
      </c>
      <c r="F139" s="14">
        <v>30</v>
      </c>
      <c r="G139" s="9"/>
      <c r="H139" s="42" t="s">
        <v>87</v>
      </c>
    </row>
    <row r="140" spans="1:8" ht="15.6">
      <c r="A140" s="9"/>
      <c r="B140" s="5"/>
      <c r="C140" s="33" t="s">
        <v>86</v>
      </c>
      <c r="D140" s="34"/>
      <c r="E140" s="35" t="s">
        <v>92</v>
      </c>
      <c r="F140" s="14">
        <v>7</v>
      </c>
      <c r="G140" s="9"/>
      <c r="H140" s="15"/>
    </row>
    <row r="141" spans="1:8" ht="15.6">
      <c r="A141" s="9"/>
      <c r="B141" s="5"/>
      <c r="C141" s="33" t="s">
        <v>92</v>
      </c>
      <c r="D141" s="34"/>
      <c r="E141" s="35" t="s">
        <v>86</v>
      </c>
      <c r="F141" s="14">
        <v>7</v>
      </c>
      <c r="G141" s="9"/>
      <c r="H141" s="15"/>
    </row>
    <row r="142" spans="1:8" ht="15.6">
      <c r="A142" s="9"/>
      <c r="B142" s="5"/>
      <c r="C142" s="33" t="s">
        <v>86</v>
      </c>
      <c r="D142" s="34"/>
      <c r="E142" s="35" t="s">
        <v>23</v>
      </c>
      <c r="F142" s="14">
        <v>30</v>
      </c>
      <c r="G142" s="9"/>
      <c r="H142" s="42" t="s">
        <v>87</v>
      </c>
    </row>
    <row r="143" spans="1:8" ht="15.6">
      <c r="A143" s="9"/>
      <c r="B143" s="5"/>
      <c r="C143" s="33" t="s">
        <v>23</v>
      </c>
      <c r="D143" s="34"/>
      <c r="E143" s="35" t="s">
        <v>24</v>
      </c>
      <c r="F143" s="14">
        <v>15</v>
      </c>
      <c r="G143" s="9"/>
      <c r="H143" s="15"/>
    </row>
    <row r="144" spans="1:8" ht="15.6">
      <c r="A144" s="9"/>
      <c r="B144" s="5"/>
      <c r="C144" s="33" t="s">
        <v>24</v>
      </c>
      <c r="D144" s="34"/>
      <c r="E144" s="35" t="s">
        <v>23</v>
      </c>
      <c r="F144" s="14">
        <v>15</v>
      </c>
      <c r="G144" s="9"/>
      <c r="H144" s="15"/>
    </row>
    <row r="145" spans="1:8" ht="15.6">
      <c r="A145" s="9"/>
      <c r="B145" s="5"/>
      <c r="C145" s="33" t="s">
        <v>23</v>
      </c>
      <c r="D145" s="34"/>
      <c r="E145" s="35" t="s">
        <v>86</v>
      </c>
      <c r="F145" s="14">
        <v>30</v>
      </c>
      <c r="G145" s="9"/>
      <c r="H145" s="42" t="s">
        <v>87</v>
      </c>
    </row>
    <row r="146" spans="1:8" ht="15.6">
      <c r="A146" s="9"/>
      <c r="B146" s="5"/>
      <c r="C146" s="33" t="s">
        <v>86</v>
      </c>
      <c r="D146" s="34"/>
      <c r="E146" s="35" t="s">
        <v>92</v>
      </c>
      <c r="F146" s="14">
        <v>7</v>
      </c>
      <c r="G146" s="9"/>
      <c r="H146" s="15"/>
    </row>
    <row r="147" spans="1:8" ht="15.6">
      <c r="A147" s="9"/>
      <c r="B147" s="5"/>
      <c r="C147" s="33" t="s">
        <v>92</v>
      </c>
      <c r="D147" s="34"/>
      <c r="E147" s="35" t="s">
        <v>86</v>
      </c>
      <c r="F147" s="14">
        <v>7</v>
      </c>
      <c r="G147" s="9"/>
      <c r="H147" s="15"/>
    </row>
    <row r="148" spans="1:8" ht="15.6">
      <c r="A148" s="9"/>
      <c r="B148" s="5"/>
      <c r="C148" s="33" t="s">
        <v>86</v>
      </c>
      <c r="D148" s="34"/>
      <c r="E148" s="35" t="s">
        <v>23</v>
      </c>
      <c r="F148" s="14">
        <v>30</v>
      </c>
      <c r="G148" s="9"/>
      <c r="H148" s="16"/>
    </row>
    <row r="149" spans="1:8" ht="15.6">
      <c r="A149" s="9"/>
      <c r="B149" s="5"/>
      <c r="C149" s="33" t="s">
        <v>23</v>
      </c>
      <c r="D149" s="34"/>
      <c r="E149" s="35" t="s">
        <v>24</v>
      </c>
      <c r="F149" s="14">
        <v>15</v>
      </c>
      <c r="G149" s="14">
        <f>SUM(F137:F149)</f>
        <v>213</v>
      </c>
      <c r="H149" s="45" t="s">
        <v>299</v>
      </c>
    </row>
    <row r="150" spans="1:8" ht="15.6">
      <c r="A150" s="9" t="s">
        <v>94</v>
      </c>
      <c r="B150" s="10" t="s">
        <v>95</v>
      </c>
      <c r="C150" s="33" t="s">
        <v>24</v>
      </c>
      <c r="D150" s="34" t="s">
        <v>23</v>
      </c>
      <c r="E150" s="35" t="s">
        <v>26</v>
      </c>
      <c r="F150" s="14">
        <v>40</v>
      </c>
      <c r="G150" s="9"/>
      <c r="H150" s="15"/>
    </row>
    <row r="151" spans="1:8" ht="15.6">
      <c r="A151" s="9"/>
      <c r="B151" s="5"/>
      <c r="C151" s="33" t="s">
        <v>26</v>
      </c>
      <c r="D151" s="34" t="s">
        <v>25</v>
      </c>
      <c r="E151" s="35" t="s">
        <v>23</v>
      </c>
      <c r="F151" s="14">
        <v>37</v>
      </c>
      <c r="G151" s="9"/>
      <c r="H151" s="15"/>
    </row>
    <row r="152" spans="1:8" ht="15.6">
      <c r="A152" s="9"/>
      <c r="B152" s="5"/>
      <c r="C152" s="33" t="s">
        <v>23</v>
      </c>
      <c r="D152" s="34"/>
      <c r="E152" s="35" t="s">
        <v>24</v>
      </c>
      <c r="F152" s="14">
        <v>17</v>
      </c>
      <c r="G152" s="9"/>
      <c r="H152" s="15"/>
    </row>
    <row r="153" spans="1:8" ht="15.6">
      <c r="A153" s="9"/>
      <c r="B153" s="5"/>
      <c r="C153" s="33" t="s">
        <v>24</v>
      </c>
      <c r="D153" s="34"/>
      <c r="E153" s="35" t="s">
        <v>23</v>
      </c>
      <c r="F153" s="14">
        <v>17</v>
      </c>
      <c r="G153" s="9"/>
      <c r="H153" s="16"/>
    </row>
    <row r="154" spans="1:8" ht="15.6">
      <c r="A154" s="17"/>
      <c r="B154" s="29"/>
      <c r="C154" s="33" t="s">
        <v>23</v>
      </c>
      <c r="D154" s="34"/>
      <c r="E154" s="35" t="s">
        <v>96</v>
      </c>
      <c r="F154" s="19">
        <v>35</v>
      </c>
      <c r="G154" s="17"/>
      <c r="H154" s="20"/>
    </row>
    <row r="155" spans="1:8" ht="15.6">
      <c r="A155" s="9"/>
      <c r="B155" s="5"/>
      <c r="C155" s="33" t="s">
        <v>96</v>
      </c>
      <c r="D155" s="34" t="s">
        <v>23</v>
      </c>
      <c r="E155" s="35" t="s">
        <v>33</v>
      </c>
      <c r="F155" s="14">
        <v>60</v>
      </c>
      <c r="G155" s="9"/>
      <c r="H155" s="16"/>
    </row>
    <row r="156" spans="1:8" ht="15.6">
      <c r="A156" s="9"/>
      <c r="B156" s="5"/>
      <c r="C156" s="33" t="s">
        <v>33</v>
      </c>
      <c r="D156" s="34"/>
      <c r="E156" s="35" t="s">
        <v>65</v>
      </c>
      <c r="F156" s="14">
        <v>37</v>
      </c>
      <c r="G156" s="9"/>
      <c r="H156" s="20"/>
    </row>
    <row r="157" spans="1:8" ht="15.6">
      <c r="A157" s="9"/>
      <c r="B157" s="10"/>
      <c r="C157" s="33" t="s">
        <v>65</v>
      </c>
      <c r="D157" s="34"/>
      <c r="E157" s="35" t="s">
        <v>24</v>
      </c>
      <c r="F157" s="14">
        <v>20</v>
      </c>
      <c r="G157" s="14">
        <f>SUM(F150:F157)</f>
        <v>263</v>
      </c>
      <c r="H157" s="20" t="s">
        <v>298</v>
      </c>
    </row>
    <row r="158" spans="1:8" ht="15.6">
      <c r="A158" s="9" t="s">
        <v>98</v>
      </c>
      <c r="B158" s="10" t="s">
        <v>99</v>
      </c>
      <c r="C158" s="33" t="s">
        <v>24</v>
      </c>
      <c r="D158" s="34" t="s">
        <v>23</v>
      </c>
      <c r="E158" s="35" t="s">
        <v>26</v>
      </c>
      <c r="F158" s="14">
        <v>52</v>
      </c>
      <c r="G158" s="9"/>
      <c r="H158" s="15"/>
    </row>
    <row r="159" spans="1:8" ht="15.6">
      <c r="A159" s="9"/>
      <c r="B159" s="10"/>
      <c r="C159" s="33" t="s">
        <v>26</v>
      </c>
      <c r="D159" s="34" t="s">
        <v>23</v>
      </c>
      <c r="E159" s="35" t="s">
        <v>72</v>
      </c>
      <c r="F159" s="14">
        <v>41</v>
      </c>
      <c r="G159" s="9"/>
      <c r="H159" s="15"/>
    </row>
    <row r="160" spans="1:8" ht="15.6">
      <c r="A160" s="9"/>
      <c r="B160" s="10"/>
      <c r="C160" s="33" t="s">
        <v>72</v>
      </c>
      <c r="D160" s="34" t="s">
        <v>23</v>
      </c>
      <c r="E160" s="35" t="s">
        <v>26</v>
      </c>
      <c r="F160" s="14">
        <v>41</v>
      </c>
      <c r="G160" s="9"/>
      <c r="H160" s="15"/>
    </row>
    <row r="161" spans="1:8" ht="15.6">
      <c r="A161" s="9"/>
      <c r="B161" s="10"/>
      <c r="C161" s="33" t="s">
        <v>26</v>
      </c>
      <c r="D161" s="34" t="s">
        <v>25</v>
      </c>
      <c r="E161" s="35" t="s">
        <v>23</v>
      </c>
      <c r="F161" s="14">
        <v>37</v>
      </c>
      <c r="G161" s="9"/>
      <c r="H161" s="16"/>
    </row>
    <row r="162" spans="1:8" ht="15.6">
      <c r="A162" s="17"/>
      <c r="B162" s="18"/>
      <c r="C162" s="33" t="s">
        <v>23</v>
      </c>
      <c r="D162" s="34"/>
      <c r="E162" s="35" t="s">
        <v>24</v>
      </c>
      <c r="F162" s="19">
        <v>15</v>
      </c>
      <c r="G162" s="14">
        <f>SUM(F158:F162)</f>
        <v>186</v>
      </c>
      <c r="H162" s="20" t="s">
        <v>298</v>
      </c>
    </row>
    <row r="163" spans="1:8" ht="15.6">
      <c r="A163" s="9" t="s">
        <v>100</v>
      </c>
      <c r="B163" s="10" t="s">
        <v>101</v>
      </c>
      <c r="C163" s="33" t="s">
        <v>24</v>
      </c>
      <c r="D163" s="34"/>
      <c r="E163" s="35" t="s">
        <v>102</v>
      </c>
      <c r="F163" s="14">
        <v>20</v>
      </c>
      <c r="G163" s="9"/>
      <c r="H163" s="15"/>
    </row>
    <row r="164" spans="1:8" ht="15.6">
      <c r="A164" s="9"/>
      <c r="B164" s="10"/>
      <c r="C164" s="33" t="s">
        <v>102</v>
      </c>
      <c r="D164" s="34"/>
      <c r="E164" s="35" t="s">
        <v>26</v>
      </c>
      <c r="F164" s="14">
        <v>40</v>
      </c>
      <c r="G164" s="9"/>
      <c r="H164" s="15"/>
    </row>
    <row r="165" spans="1:8" ht="15.6">
      <c r="A165" s="9"/>
      <c r="B165" s="10"/>
      <c r="C165" s="33" t="s">
        <v>26</v>
      </c>
      <c r="D165" s="34" t="s">
        <v>23</v>
      </c>
      <c r="E165" s="35" t="s">
        <v>102</v>
      </c>
      <c r="F165" s="14">
        <v>40</v>
      </c>
      <c r="G165" s="9"/>
      <c r="H165" s="15"/>
    </row>
    <row r="166" spans="1:8" ht="15.6">
      <c r="A166" s="9"/>
      <c r="B166" s="5"/>
      <c r="C166" s="33" t="s">
        <v>102</v>
      </c>
      <c r="D166" s="34" t="s">
        <v>23</v>
      </c>
      <c r="E166" s="35" t="s">
        <v>26</v>
      </c>
      <c r="F166" s="14">
        <v>40</v>
      </c>
      <c r="G166" s="9"/>
      <c r="H166" s="16"/>
    </row>
    <row r="167" spans="1:8" ht="15.6">
      <c r="A167" s="17"/>
      <c r="B167" s="29"/>
      <c r="C167" s="33" t="s">
        <v>26</v>
      </c>
      <c r="D167" s="34" t="s">
        <v>23</v>
      </c>
      <c r="E167" s="35" t="s">
        <v>102</v>
      </c>
      <c r="F167" s="19">
        <v>40</v>
      </c>
      <c r="G167" s="17"/>
      <c r="H167" s="20"/>
    </row>
    <row r="168" spans="1:8" ht="15.6">
      <c r="A168" s="9"/>
      <c r="B168" s="5"/>
      <c r="C168" s="33" t="s">
        <v>102</v>
      </c>
      <c r="D168" s="34"/>
      <c r="E168" s="35" t="s">
        <v>24</v>
      </c>
      <c r="F168" s="14">
        <v>20</v>
      </c>
      <c r="G168" s="9"/>
      <c r="H168" s="20"/>
    </row>
    <row r="169" spans="1:8" ht="15.6">
      <c r="A169" s="9"/>
      <c r="B169" s="5"/>
      <c r="C169" s="33" t="s">
        <v>24</v>
      </c>
      <c r="D169" s="34"/>
      <c r="E169" s="35" t="s">
        <v>102</v>
      </c>
      <c r="F169" s="14">
        <v>20</v>
      </c>
      <c r="G169" s="9"/>
      <c r="H169" s="16"/>
    </row>
    <row r="170" spans="1:8" ht="15.6">
      <c r="A170" s="9"/>
      <c r="B170" s="5"/>
      <c r="C170" s="33" t="s">
        <v>102</v>
      </c>
      <c r="D170" s="34" t="s">
        <v>23</v>
      </c>
      <c r="E170" s="35" t="s">
        <v>26</v>
      </c>
      <c r="F170" s="14">
        <v>40</v>
      </c>
      <c r="G170" s="9"/>
      <c r="H170" s="16" t="s">
        <v>45</v>
      </c>
    </row>
    <row r="171" spans="1:8" ht="15.6">
      <c r="A171" s="9"/>
      <c r="B171" s="5"/>
      <c r="C171" s="21" t="s">
        <v>26</v>
      </c>
      <c r="D171" s="22" t="s">
        <v>23</v>
      </c>
      <c r="E171" s="23" t="s">
        <v>24</v>
      </c>
      <c r="F171" s="14">
        <v>40</v>
      </c>
      <c r="G171" s="14">
        <f>SUM(F163:F171)</f>
        <v>300</v>
      </c>
      <c r="H171" s="25" t="s">
        <v>88</v>
      </c>
    </row>
    <row r="172" spans="1:8" ht="15.6">
      <c r="A172" s="3"/>
      <c r="B172" s="2"/>
      <c r="C172" s="3"/>
      <c r="D172" s="3"/>
      <c r="E172" s="3"/>
      <c r="F172" s="3"/>
      <c r="G172" s="3">
        <v>1385</v>
      </c>
      <c r="H172" s="3"/>
    </row>
    <row r="173" spans="1:8" ht="15.6">
      <c r="A173" s="3"/>
      <c r="B173" s="2"/>
      <c r="C173" s="3"/>
      <c r="D173" s="3"/>
      <c r="E173" s="3"/>
      <c r="F173" s="3"/>
      <c r="G173" s="3"/>
      <c r="H173" s="3"/>
    </row>
    <row r="174" spans="1:8" ht="15.6">
      <c r="A174" s="3"/>
      <c r="B174" s="2"/>
      <c r="C174" s="3"/>
      <c r="D174" s="3"/>
      <c r="E174" s="3"/>
      <c r="F174" s="3"/>
      <c r="G174" s="3"/>
      <c r="H174" s="3"/>
    </row>
    <row r="175" spans="1:8" ht="15.6">
      <c r="A175" s="3"/>
      <c r="B175" s="2"/>
      <c r="C175" s="3"/>
      <c r="D175" s="3"/>
      <c r="E175" s="3"/>
      <c r="F175" s="3"/>
      <c r="G175" s="3"/>
      <c r="H175" s="3"/>
    </row>
    <row r="176" spans="1:8" ht="15.6">
      <c r="A176" s="3"/>
      <c r="B176" s="2"/>
      <c r="C176" s="3"/>
      <c r="D176" s="3"/>
      <c r="E176" s="3"/>
      <c r="F176" s="3"/>
      <c r="G176" s="3"/>
      <c r="H176" s="3"/>
    </row>
    <row r="177" spans="1:8" ht="15.6">
      <c r="A177" s="3"/>
      <c r="B177" s="2"/>
      <c r="C177" s="3"/>
      <c r="D177" s="3"/>
      <c r="E177" s="3"/>
      <c r="F177" s="3"/>
      <c r="G177" s="3"/>
      <c r="H177" s="3"/>
    </row>
    <row r="178" spans="1:8" ht="15.6">
      <c r="A178" s="3"/>
      <c r="B178" s="2"/>
      <c r="C178" s="3"/>
      <c r="D178" s="3"/>
      <c r="E178" s="3"/>
      <c r="F178" s="3"/>
      <c r="G178" s="3"/>
      <c r="H178" s="3"/>
    </row>
    <row r="179" spans="1:8" ht="15.75" customHeight="1">
      <c r="A179" s="172" t="s">
        <v>4</v>
      </c>
      <c r="B179" s="174" t="s">
        <v>5</v>
      </c>
      <c r="C179" s="164" t="s">
        <v>6</v>
      </c>
      <c r="D179" s="165"/>
      <c r="E179" s="166"/>
      <c r="F179" s="176" t="s">
        <v>7</v>
      </c>
      <c r="G179" s="4" t="s">
        <v>12</v>
      </c>
      <c r="H179" s="180" t="s">
        <v>229</v>
      </c>
    </row>
    <row r="180" spans="1:8" ht="15.6">
      <c r="A180" s="173"/>
      <c r="B180" s="175"/>
      <c r="C180" s="5" t="s">
        <v>14</v>
      </c>
      <c r="D180" s="6"/>
      <c r="E180" s="7" t="s">
        <v>15</v>
      </c>
      <c r="F180" s="177"/>
      <c r="G180" s="8" t="s">
        <v>20</v>
      </c>
      <c r="H180" s="181"/>
    </row>
    <row r="181" spans="1:8" ht="15.6">
      <c r="A181" s="9" t="s">
        <v>103</v>
      </c>
      <c r="B181" s="10" t="s">
        <v>104</v>
      </c>
      <c r="C181" s="33" t="s">
        <v>105</v>
      </c>
      <c r="D181" s="34"/>
      <c r="E181" s="35" t="s">
        <v>23</v>
      </c>
      <c r="F181" s="14">
        <v>20</v>
      </c>
      <c r="G181" s="9"/>
      <c r="H181" s="15"/>
    </row>
    <row r="182" spans="1:8" ht="15.6">
      <c r="A182" s="9"/>
      <c r="B182" s="5"/>
      <c r="C182" s="33" t="s">
        <v>23</v>
      </c>
      <c r="D182" s="34"/>
      <c r="E182" s="35" t="s">
        <v>106</v>
      </c>
      <c r="F182" s="14">
        <v>20</v>
      </c>
      <c r="G182" s="9"/>
      <c r="H182" s="15"/>
    </row>
    <row r="183" spans="1:8" ht="15.6">
      <c r="A183" s="9"/>
      <c r="B183" s="5"/>
      <c r="C183" s="33" t="s">
        <v>106</v>
      </c>
      <c r="D183" s="34"/>
      <c r="E183" s="41" t="s">
        <v>26</v>
      </c>
      <c r="F183" s="14">
        <v>60</v>
      </c>
      <c r="G183" s="9"/>
      <c r="H183" s="15"/>
    </row>
    <row r="184" spans="1:8" ht="15.6">
      <c r="A184" s="9"/>
      <c r="B184" s="5"/>
      <c r="C184" s="37" t="s">
        <v>26</v>
      </c>
      <c r="D184" s="34" t="s">
        <v>23</v>
      </c>
      <c r="E184" s="35" t="s">
        <v>107</v>
      </c>
      <c r="F184" s="14">
        <v>30</v>
      </c>
      <c r="G184" s="9"/>
      <c r="H184" s="16"/>
    </row>
    <row r="185" spans="1:8" ht="15.6">
      <c r="A185" s="17"/>
      <c r="B185" s="29"/>
      <c r="C185" s="33" t="s">
        <v>107</v>
      </c>
      <c r="D185" s="34"/>
      <c r="E185" s="35" t="s">
        <v>23</v>
      </c>
      <c r="F185" s="19">
        <v>20</v>
      </c>
      <c r="G185" s="17"/>
      <c r="H185" s="16"/>
    </row>
    <row r="186" spans="1:8" ht="15.6">
      <c r="A186" s="9"/>
      <c r="B186" s="5"/>
      <c r="C186" s="33" t="s">
        <v>23</v>
      </c>
      <c r="D186" s="34"/>
      <c r="E186" s="35" t="s">
        <v>105</v>
      </c>
      <c r="F186" s="14">
        <v>30</v>
      </c>
      <c r="G186" s="14">
        <f>SUM(F181:F186)</f>
        <v>180</v>
      </c>
      <c r="H186" s="20" t="s">
        <v>300</v>
      </c>
    </row>
    <row r="187" spans="1:8" ht="15.6">
      <c r="A187" s="46" t="s">
        <v>109</v>
      </c>
      <c r="B187" s="5" t="s">
        <v>110</v>
      </c>
      <c r="C187" s="33" t="s">
        <v>111</v>
      </c>
      <c r="D187" s="34"/>
      <c r="E187" s="35" t="s">
        <v>26</v>
      </c>
      <c r="F187" s="14">
        <v>45</v>
      </c>
      <c r="G187" s="9"/>
      <c r="H187" s="15"/>
    </row>
    <row r="188" spans="1:8" ht="15.6">
      <c r="A188" s="9"/>
      <c r="B188" s="5"/>
      <c r="C188" s="33" t="s">
        <v>26</v>
      </c>
      <c r="D188" s="34"/>
      <c r="E188" s="35" t="s">
        <v>72</v>
      </c>
      <c r="F188" s="14">
        <v>41</v>
      </c>
      <c r="G188" s="9"/>
      <c r="H188" s="15"/>
    </row>
    <row r="189" spans="1:8" ht="15.6">
      <c r="A189" s="9"/>
      <c r="B189" s="5"/>
      <c r="C189" s="33" t="s">
        <v>72</v>
      </c>
      <c r="D189" s="34" t="s">
        <v>23</v>
      </c>
      <c r="E189" s="35" t="s">
        <v>26</v>
      </c>
      <c r="F189" s="14">
        <v>41</v>
      </c>
      <c r="G189" s="9"/>
      <c r="H189" s="15"/>
    </row>
    <row r="190" spans="1:8" ht="15.6">
      <c r="A190" s="9"/>
      <c r="B190" s="5"/>
      <c r="C190" s="33" t="s">
        <v>26</v>
      </c>
      <c r="D190" s="34" t="s">
        <v>23</v>
      </c>
      <c r="E190" s="35" t="s">
        <v>72</v>
      </c>
      <c r="F190" s="14">
        <v>41</v>
      </c>
      <c r="G190" s="9"/>
      <c r="H190" s="16"/>
    </row>
    <row r="191" spans="1:8" ht="15.6">
      <c r="A191" s="17"/>
      <c r="B191" s="29"/>
      <c r="C191" s="33" t="s">
        <v>72</v>
      </c>
      <c r="D191" s="34" t="s">
        <v>23</v>
      </c>
      <c r="E191" s="35" t="s">
        <v>26</v>
      </c>
      <c r="F191" s="19">
        <v>41</v>
      </c>
      <c r="G191" s="17"/>
      <c r="H191" s="16"/>
    </row>
    <row r="192" spans="1:8" ht="15.6">
      <c r="A192" s="9"/>
      <c r="B192" s="5"/>
      <c r="C192" s="33" t="s">
        <v>26</v>
      </c>
      <c r="D192" s="34" t="s">
        <v>23</v>
      </c>
      <c r="E192" s="35" t="s">
        <v>111</v>
      </c>
      <c r="F192" s="14">
        <v>45</v>
      </c>
      <c r="G192" s="14">
        <f>SUM(F187:F192)</f>
        <v>254</v>
      </c>
      <c r="H192" s="20" t="s">
        <v>301</v>
      </c>
    </row>
    <row r="193" spans="1:8" ht="15.6">
      <c r="A193" s="46" t="s">
        <v>113</v>
      </c>
      <c r="B193" s="5" t="s">
        <v>114</v>
      </c>
      <c r="C193" s="33" t="s">
        <v>111</v>
      </c>
      <c r="D193" s="34"/>
      <c r="E193" s="35" t="s">
        <v>26</v>
      </c>
      <c r="F193" s="14">
        <v>45</v>
      </c>
      <c r="G193" s="9"/>
      <c r="H193" s="15"/>
    </row>
    <row r="194" spans="1:8" ht="15.6">
      <c r="A194" s="9"/>
      <c r="B194" s="5"/>
      <c r="C194" s="33" t="s">
        <v>26</v>
      </c>
      <c r="D194" s="34" t="s">
        <v>23</v>
      </c>
      <c r="E194" s="35" t="s">
        <v>72</v>
      </c>
      <c r="F194" s="14">
        <v>41</v>
      </c>
      <c r="G194" s="9"/>
      <c r="H194" s="15"/>
    </row>
    <row r="195" spans="1:8" ht="15.6">
      <c r="A195" s="9"/>
      <c r="B195" s="5"/>
      <c r="C195" s="33" t="s">
        <v>72</v>
      </c>
      <c r="D195" s="34" t="s">
        <v>23</v>
      </c>
      <c r="E195" s="35" t="s">
        <v>26</v>
      </c>
      <c r="F195" s="14">
        <v>41</v>
      </c>
      <c r="G195" s="9"/>
      <c r="H195" s="15"/>
    </row>
    <row r="196" spans="1:8" ht="15.6">
      <c r="A196" s="9"/>
      <c r="B196" s="5"/>
      <c r="C196" s="33" t="s">
        <v>26</v>
      </c>
      <c r="D196" s="34" t="s">
        <v>23</v>
      </c>
      <c r="E196" s="35" t="s">
        <v>72</v>
      </c>
      <c r="F196" s="14">
        <v>41</v>
      </c>
      <c r="G196" s="9"/>
      <c r="H196" s="16"/>
    </row>
    <row r="197" spans="1:8" ht="15.6">
      <c r="A197" s="17"/>
      <c r="B197" s="29"/>
      <c r="C197" s="33" t="s">
        <v>72</v>
      </c>
      <c r="D197" s="34" t="s">
        <v>23</v>
      </c>
      <c r="E197" s="35" t="s">
        <v>26</v>
      </c>
      <c r="F197" s="19">
        <v>41</v>
      </c>
      <c r="G197" s="17"/>
      <c r="H197" s="16"/>
    </row>
    <row r="198" spans="1:8" ht="15.6">
      <c r="A198" s="9"/>
      <c r="B198" s="5"/>
      <c r="C198" s="33" t="s">
        <v>26</v>
      </c>
      <c r="D198" s="34" t="s">
        <v>23</v>
      </c>
      <c r="E198" s="35" t="s">
        <v>111</v>
      </c>
      <c r="F198" s="14">
        <v>45</v>
      </c>
      <c r="G198" s="14">
        <f>SUM(F193:F198)</f>
        <v>254</v>
      </c>
      <c r="H198" s="20" t="s">
        <v>301</v>
      </c>
    </row>
    <row r="199" spans="1:8" ht="15.6">
      <c r="A199" s="46" t="s">
        <v>115</v>
      </c>
      <c r="B199" s="5" t="s">
        <v>116</v>
      </c>
      <c r="C199" s="33" t="s">
        <v>32</v>
      </c>
      <c r="D199" s="34"/>
      <c r="E199" s="35" t="s">
        <v>23</v>
      </c>
      <c r="F199" s="14">
        <v>15</v>
      </c>
      <c r="G199" s="9"/>
      <c r="H199" s="15"/>
    </row>
    <row r="200" spans="1:8" ht="15.6">
      <c r="A200" s="9"/>
      <c r="B200" s="5"/>
      <c r="C200" s="33" t="s">
        <v>23</v>
      </c>
      <c r="D200" s="34" t="s">
        <v>25</v>
      </c>
      <c r="E200" s="35" t="s">
        <v>26</v>
      </c>
      <c r="F200" s="14">
        <v>37</v>
      </c>
      <c r="G200" s="9"/>
      <c r="H200" s="15"/>
    </row>
    <row r="201" spans="1:8" ht="15.6">
      <c r="A201" s="9"/>
      <c r="B201" s="5"/>
      <c r="C201" s="33" t="s">
        <v>26</v>
      </c>
      <c r="D201" s="34" t="s">
        <v>23</v>
      </c>
      <c r="E201" s="41" t="s">
        <v>33</v>
      </c>
      <c r="F201" s="14">
        <v>65</v>
      </c>
      <c r="G201" s="9"/>
      <c r="H201" s="15"/>
    </row>
    <row r="202" spans="1:8" ht="15.6">
      <c r="A202" s="9"/>
      <c r="B202" s="5"/>
      <c r="C202" s="37" t="s">
        <v>33</v>
      </c>
      <c r="D202" s="34"/>
      <c r="E202" s="35" t="s">
        <v>23</v>
      </c>
      <c r="F202" s="14">
        <v>28</v>
      </c>
      <c r="G202" s="9"/>
      <c r="H202" s="16"/>
    </row>
    <row r="203" spans="1:8" ht="15.6">
      <c r="A203" s="17"/>
      <c r="B203" s="29"/>
      <c r="C203" s="33" t="s">
        <v>23</v>
      </c>
      <c r="D203" s="34" t="s">
        <v>25</v>
      </c>
      <c r="E203" s="35" t="s">
        <v>26</v>
      </c>
      <c r="F203" s="19">
        <v>37</v>
      </c>
      <c r="G203" s="17"/>
      <c r="H203" s="16"/>
    </row>
    <row r="204" spans="1:8" ht="15.6">
      <c r="A204" s="9"/>
      <c r="B204" s="5"/>
      <c r="C204" s="33" t="s">
        <v>26</v>
      </c>
      <c r="D204" s="34" t="s">
        <v>23</v>
      </c>
      <c r="E204" s="35" t="s">
        <v>32</v>
      </c>
      <c r="F204" s="14">
        <v>55</v>
      </c>
      <c r="G204" s="14">
        <f>SUM(F199:F204)</f>
        <v>237</v>
      </c>
      <c r="H204" s="20" t="s">
        <v>302</v>
      </c>
    </row>
    <row r="205" spans="1:8" ht="15.6">
      <c r="A205" s="46" t="s">
        <v>117</v>
      </c>
      <c r="B205" s="5" t="s">
        <v>118</v>
      </c>
      <c r="C205" s="33" t="s">
        <v>32</v>
      </c>
      <c r="D205" s="34" t="s">
        <v>23</v>
      </c>
      <c r="E205" s="35" t="s">
        <v>26</v>
      </c>
      <c r="F205" s="14">
        <v>62</v>
      </c>
      <c r="G205" s="9"/>
      <c r="H205" s="15"/>
    </row>
    <row r="206" spans="1:8" ht="15.6">
      <c r="A206" s="9"/>
      <c r="B206" s="5"/>
      <c r="C206" s="33" t="s">
        <v>26</v>
      </c>
      <c r="D206" s="34" t="s">
        <v>25</v>
      </c>
      <c r="E206" s="35" t="s">
        <v>23</v>
      </c>
      <c r="F206" s="14">
        <v>37</v>
      </c>
      <c r="G206" s="9"/>
      <c r="H206" s="15"/>
    </row>
    <row r="207" spans="1:8" ht="15.6">
      <c r="A207" s="9"/>
      <c r="B207" s="5"/>
      <c r="C207" s="33" t="s">
        <v>23</v>
      </c>
      <c r="D207" s="34"/>
      <c r="E207" s="35" t="s">
        <v>72</v>
      </c>
      <c r="F207" s="14">
        <v>6</v>
      </c>
      <c r="G207" s="9"/>
      <c r="H207" s="15"/>
    </row>
    <row r="208" spans="1:8" ht="15.6">
      <c r="A208" s="9"/>
      <c r="B208" s="5"/>
      <c r="C208" s="33" t="s">
        <v>72</v>
      </c>
      <c r="D208" s="34"/>
      <c r="E208" s="35" t="s">
        <v>111</v>
      </c>
      <c r="F208" s="14">
        <v>10</v>
      </c>
      <c r="G208" s="9"/>
      <c r="H208" s="16"/>
    </row>
    <row r="209" spans="1:8" ht="15.6">
      <c r="A209" s="17"/>
      <c r="B209" s="29"/>
      <c r="C209" s="33" t="s">
        <v>111</v>
      </c>
      <c r="D209" s="34"/>
      <c r="E209" s="35" t="s">
        <v>23</v>
      </c>
      <c r="F209" s="19">
        <v>6</v>
      </c>
      <c r="G209" s="17"/>
      <c r="H209" s="20"/>
    </row>
    <row r="210" spans="1:8" ht="15.6">
      <c r="A210" s="9"/>
      <c r="B210" s="5"/>
      <c r="C210" s="33" t="s">
        <v>23</v>
      </c>
      <c r="D210" s="34" t="s">
        <v>25</v>
      </c>
      <c r="E210" s="35" t="s">
        <v>26</v>
      </c>
      <c r="F210" s="14">
        <v>37</v>
      </c>
      <c r="G210" s="9"/>
      <c r="H210" s="16"/>
    </row>
    <row r="211" spans="1:8" ht="15.6">
      <c r="A211" s="9"/>
      <c r="B211" s="5"/>
      <c r="C211" s="33" t="s">
        <v>26</v>
      </c>
      <c r="D211" s="34" t="s">
        <v>23</v>
      </c>
      <c r="E211" s="35" t="s">
        <v>32</v>
      </c>
      <c r="F211" s="14">
        <v>62</v>
      </c>
      <c r="G211" s="14">
        <f>SUM(F205:F211)</f>
        <v>220</v>
      </c>
      <c r="H211" s="20" t="s">
        <v>302</v>
      </c>
    </row>
    <row r="212" spans="1:8" ht="15.6">
      <c r="A212" s="46" t="s">
        <v>119</v>
      </c>
      <c r="B212" s="5" t="s">
        <v>120</v>
      </c>
      <c r="C212" s="33" t="s">
        <v>121</v>
      </c>
      <c r="D212" s="34" t="s">
        <v>23</v>
      </c>
      <c r="E212" s="35" t="s">
        <v>26</v>
      </c>
      <c r="F212" s="14">
        <v>62</v>
      </c>
      <c r="G212" s="9"/>
      <c r="H212" s="15"/>
    </row>
    <row r="213" spans="1:8" ht="15.6">
      <c r="A213" s="9"/>
      <c r="B213" s="5"/>
      <c r="C213" s="33" t="s">
        <v>26</v>
      </c>
      <c r="D213" s="34" t="s">
        <v>23</v>
      </c>
      <c r="E213" s="35" t="s">
        <v>121</v>
      </c>
      <c r="F213" s="14">
        <v>62</v>
      </c>
      <c r="G213" s="9"/>
      <c r="H213" s="15"/>
    </row>
    <row r="214" spans="1:8" ht="15.6">
      <c r="A214" s="9"/>
      <c r="B214" s="5"/>
      <c r="C214" s="33" t="s">
        <v>121</v>
      </c>
      <c r="D214" s="34" t="s">
        <v>23</v>
      </c>
      <c r="E214" s="35" t="s">
        <v>26</v>
      </c>
      <c r="F214" s="14">
        <v>62</v>
      </c>
      <c r="G214" s="9"/>
      <c r="H214" s="16"/>
    </row>
    <row r="215" spans="1:8" ht="15.6">
      <c r="A215" s="9"/>
      <c r="B215" s="5"/>
      <c r="C215" s="33" t="s">
        <v>26</v>
      </c>
      <c r="D215" s="34" t="s">
        <v>23</v>
      </c>
      <c r="E215" s="35" t="s">
        <v>33</v>
      </c>
      <c r="F215" s="14">
        <v>65</v>
      </c>
      <c r="G215" s="9"/>
      <c r="H215" s="16"/>
    </row>
    <row r="216" spans="1:8" ht="15.6">
      <c r="A216" s="17"/>
      <c r="B216" s="29"/>
      <c r="C216" s="33" t="s">
        <v>33</v>
      </c>
      <c r="D216" s="34"/>
      <c r="E216" s="35" t="s">
        <v>121</v>
      </c>
      <c r="F216" s="19">
        <v>3</v>
      </c>
      <c r="G216" s="14">
        <f>SUM(F212:F216)</f>
        <v>254</v>
      </c>
      <c r="H216" s="20" t="s">
        <v>302</v>
      </c>
    </row>
    <row r="217" spans="1:8" ht="15.6">
      <c r="A217" s="46" t="s">
        <v>122</v>
      </c>
      <c r="B217" s="5" t="s">
        <v>123</v>
      </c>
      <c r="C217" s="33" t="s">
        <v>124</v>
      </c>
      <c r="D217" s="34" t="s">
        <v>125</v>
      </c>
      <c r="E217" s="35" t="s">
        <v>23</v>
      </c>
      <c r="F217" s="14">
        <v>13</v>
      </c>
      <c r="G217" s="9"/>
      <c r="H217" s="15"/>
    </row>
    <row r="218" spans="1:8" ht="15.6">
      <c r="A218" s="9"/>
      <c r="B218" s="5"/>
      <c r="C218" s="33" t="s">
        <v>23</v>
      </c>
      <c r="D218" s="34"/>
      <c r="E218" s="35" t="s">
        <v>105</v>
      </c>
      <c r="F218" s="14">
        <v>10</v>
      </c>
      <c r="G218" s="9"/>
      <c r="H218" s="15"/>
    </row>
    <row r="219" spans="1:8" ht="15.6">
      <c r="A219" s="9"/>
      <c r="B219" s="5"/>
      <c r="C219" s="33" t="s">
        <v>105</v>
      </c>
      <c r="D219" s="34"/>
      <c r="E219" s="35" t="s">
        <v>23</v>
      </c>
      <c r="F219" s="14">
        <v>10</v>
      </c>
      <c r="G219" s="9"/>
      <c r="H219" s="15"/>
    </row>
    <row r="220" spans="1:8" ht="15.6">
      <c r="A220" s="9"/>
      <c r="B220" s="5"/>
      <c r="C220" s="33" t="s">
        <v>23</v>
      </c>
      <c r="D220" s="34"/>
      <c r="E220" s="35" t="s">
        <v>76</v>
      </c>
      <c r="F220" s="14">
        <v>7</v>
      </c>
      <c r="G220" s="9"/>
      <c r="H220" s="15"/>
    </row>
    <row r="221" spans="1:8" ht="15.6">
      <c r="A221" s="9"/>
      <c r="B221" s="5"/>
      <c r="C221" s="33" t="s">
        <v>76</v>
      </c>
      <c r="D221" s="34"/>
      <c r="E221" s="35" t="s">
        <v>23</v>
      </c>
      <c r="F221" s="14">
        <v>7</v>
      </c>
      <c r="G221" s="9"/>
      <c r="H221" s="15"/>
    </row>
    <row r="222" spans="1:8" ht="15.6">
      <c r="A222" s="9"/>
      <c r="B222" s="5"/>
      <c r="C222" s="33" t="s">
        <v>23</v>
      </c>
      <c r="D222" s="34"/>
      <c r="E222" s="35" t="s">
        <v>65</v>
      </c>
      <c r="F222" s="14">
        <v>7</v>
      </c>
      <c r="G222" s="9"/>
      <c r="H222" s="15"/>
    </row>
    <row r="223" spans="1:8" ht="15.6">
      <c r="A223" s="9"/>
      <c r="B223" s="5"/>
      <c r="C223" s="33" t="s">
        <v>65</v>
      </c>
      <c r="D223" s="34"/>
      <c r="E223" s="35" t="s">
        <v>23</v>
      </c>
      <c r="F223" s="14">
        <v>7</v>
      </c>
      <c r="G223" s="9"/>
      <c r="H223" s="15"/>
    </row>
    <row r="224" spans="1:8" ht="15.6">
      <c r="A224" s="9"/>
      <c r="B224" s="5"/>
      <c r="C224" s="33" t="s">
        <v>23</v>
      </c>
      <c r="D224" s="34"/>
      <c r="E224" s="35" t="s">
        <v>126</v>
      </c>
      <c r="F224" s="14">
        <v>15</v>
      </c>
      <c r="G224" s="9"/>
      <c r="H224" s="47"/>
    </row>
    <row r="225" spans="1:8" ht="15.6">
      <c r="A225" s="9"/>
      <c r="B225" s="5"/>
      <c r="C225" s="33" t="s">
        <v>126</v>
      </c>
      <c r="D225" s="34"/>
      <c r="E225" s="35" t="s">
        <v>23</v>
      </c>
      <c r="F225" s="14">
        <v>15</v>
      </c>
      <c r="G225" s="9"/>
      <c r="H225" s="15"/>
    </row>
    <row r="226" spans="1:8" ht="15.6">
      <c r="A226" s="9"/>
      <c r="B226" s="5"/>
      <c r="C226" s="33" t="s">
        <v>23</v>
      </c>
      <c r="D226" s="34"/>
      <c r="E226" s="35" t="s">
        <v>105</v>
      </c>
      <c r="F226" s="14">
        <v>10</v>
      </c>
      <c r="G226" s="9"/>
      <c r="H226" s="15"/>
    </row>
    <row r="227" spans="1:8" ht="15.6">
      <c r="A227" s="9"/>
      <c r="B227" s="5"/>
      <c r="C227" s="33" t="s">
        <v>105</v>
      </c>
      <c r="D227" s="34"/>
      <c r="E227" s="35" t="s">
        <v>23</v>
      </c>
      <c r="F227" s="14">
        <v>10</v>
      </c>
      <c r="G227" s="9"/>
      <c r="H227" s="15"/>
    </row>
    <row r="228" spans="1:8" ht="15.6">
      <c r="A228" s="9"/>
      <c r="B228" s="5"/>
      <c r="C228" s="33" t="s">
        <v>23</v>
      </c>
      <c r="D228" s="34"/>
      <c r="E228" s="35" t="s">
        <v>65</v>
      </c>
      <c r="F228" s="14">
        <v>7</v>
      </c>
      <c r="G228" s="9"/>
      <c r="H228" s="15"/>
    </row>
    <row r="229" spans="1:8" ht="15.6">
      <c r="A229" s="9"/>
      <c r="B229" s="5"/>
      <c r="C229" s="33" t="s">
        <v>65</v>
      </c>
      <c r="D229" s="34"/>
      <c r="E229" s="35" t="s">
        <v>23</v>
      </c>
      <c r="F229" s="14">
        <v>7</v>
      </c>
      <c r="G229" s="9"/>
      <c r="H229" s="15"/>
    </row>
    <row r="230" spans="1:8" ht="15.6">
      <c r="A230" s="9"/>
      <c r="B230" s="5"/>
      <c r="C230" s="33" t="s">
        <v>23</v>
      </c>
      <c r="D230" s="34"/>
      <c r="E230" s="35" t="s">
        <v>65</v>
      </c>
      <c r="F230" s="14">
        <v>7</v>
      </c>
      <c r="G230" s="9"/>
      <c r="H230" s="15"/>
    </row>
    <row r="231" spans="1:8" ht="15.6">
      <c r="A231" s="9"/>
      <c r="B231" s="5"/>
      <c r="C231" s="33" t="s">
        <v>65</v>
      </c>
      <c r="D231" s="34"/>
      <c r="E231" s="35" t="s">
        <v>23</v>
      </c>
      <c r="F231" s="14">
        <v>7</v>
      </c>
      <c r="G231" s="9"/>
      <c r="H231" s="16" t="s">
        <v>45</v>
      </c>
    </row>
    <row r="232" spans="1:8" ht="15.6">
      <c r="A232" s="9"/>
      <c r="B232" s="5"/>
      <c r="C232" s="21" t="s">
        <v>23</v>
      </c>
      <c r="D232" s="22"/>
      <c r="E232" s="23" t="s">
        <v>124</v>
      </c>
      <c r="F232" s="14">
        <v>28</v>
      </c>
      <c r="G232" s="14">
        <f>SUM(F217:F232)</f>
        <v>167</v>
      </c>
      <c r="H232" s="42" t="s">
        <v>127</v>
      </c>
    </row>
    <row r="233" spans="1:8" ht="15.6">
      <c r="A233" s="3"/>
      <c r="B233" s="2"/>
      <c r="C233" s="3"/>
      <c r="D233" s="3"/>
      <c r="E233" s="3"/>
      <c r="F233" s="3"/>
      <c r="G233" s="3">
        <v>1566</v>
      </c>
      <c r="H233" s="3"/>
    </row>
    <row r="234" spans="1:8" ht="15.6">
      <c r="A234" s="3"/>
      <c r="B234" s="2"/>
      <c r="C234" s="3"/>
      <c r="D234" s="3"/>
      <c r="E234" s="3"/>
      <c r="F234" s="3"/>
      <c r="G234" s="3"/>
      <c r="H234" s="3"/>
    </row>
    <row r="235" spans="1:8" ht="15.6">
      <c r="A235" s="3"/>
      <c r="B235" s="2"/>
      <c r="C235" s="3"/>
      <c r="D235" s="3"/>
      <c r="E235" s="3"/>
      <c r="F235" s="3"/>
      <c r="G235" s="3"/>
      <c r="H235" s="3"/>
    </row>
    <row r="236" spans="1:8" ht="15.6">
      <c r="A236" s="3"/>
      <c r="B236" s="2"/>
      <c r="C236" s="3"/>
      <c r="D236" s="3"/>
      <c r="E236" s="3"/>
      <c r="F236" s="3"/>
      <c r="G236" s="3"/>
      <c r="H236" s="3"/>
    </row>
    <row r="237" spans="1:8" ht="15.6">
      <c r="A237" s="161"/>
      <c r="B237" s="161"/>
      <c r="C237" s="161"/>
      <c r="D237" s="161"/>
      <c r="E237" s="161"/>
      <c r="F237" s="161"/>
      <c r="G237" s="161"/>
      <c r="H237" s="161"/>
    </row>
    <row r="238" spans="1:8" ht="15.75" customHeight="1">
      <c r="A238" s="172" t="s">
        <v>4</v>
      </c>
      <c r="B238" s="174" t="s">
        <v>5</v>
      </c>
      <c r="C238" s="164" t="s">
        <v>6</v>
      </c>
      <c r="D238" s="165"/>
      <c r="E238" s="166"/>
      <c r="F238" s="176" t="s">
        <v>7</v>
      </c>
      <c r="G238" s="4" t="s">
        <v>12</v>
      </c>
      <c r="H238" s="180" t="s">
        <v>229</v>
      </c>
    </row>
    <row r="239" spans="1:8" ht="15.6">
      <c r="A239" s="173"/>
      <c r="B239" s="175"/>
      <c r="C239" s="5" t="s">
        <v>14</v>
      </c>
      <c r="D239" s="6"/>
      <c r="E239" s="7" t="s">
        <v>15</v>
      </c>
      <c r="F239" s="177"/>
      <c r="G239" s="8" t="s">
        <v>20</v>
      </c>
      <c r="H239" s="181"/>
    </row>
    <row r="240" spans="1:8" ht="15.6">
      <c r="A240" s="9" t="s">
        <v>128</v>
      </c>
      <c r="B240" s="10" t="s">
        <v>129</v>
      </c>
      <c r="C240" s="33" t="s">
        <v>124</v>
      </c>
      <c r="D240" s="34"/>
      <c r="E240" s="35" t="s">
        <v>23</v>
      </c>
      <c r="F240" s="14">
        <v>20</v>
      </c>
      <c r="G240" s="9"/>
      <c r="H240" s="15"/>
    </row>
    <row r="241" spans="1:8" ht="15.6">
      <c r="A241" s="9"/>
      <c r="B241" s="10"/>
      <c r="C241" s="33" t="s">
        <v>23</v>
      </c>
      <c r="D241" s="34" t="s">
        <v>25</v>
      </c>
      <c r="E241" s="35" t="s">
        <v>26</v>
      </c>
      <c r="F241" s="14">
        <v>37</v>
      </c>
      <c r="G241" s="9"/>
      <c r="H241" s="15"/>
    </row>
    <row r="242" spans="1:8" ht="15.6">
      <c r="A242" s="9"/>
      <c r="B242" s="10"/>
      <c r="C242" s="33" t="s">
        <v>26</v>
      </c>
      <c r="D242" s="34" t="s">
        <v>23</v>
      </c>
      <c r="E242" s="35" t="s">
        <v>33</v>
      </c>
      <c r="F242" s="14">
        <v>40</v>
      </c>
      <c r="G242" s="9"/>
      <c r="H242" s="15"/>
    </row>
    <row r="243" spans="1:8" ht="15.6">
      <c r="A243" s="9"/>
      <c r="B243" s="10"/>
      <c r="C243" s="33" t="s">
        <v>33</v>
      </c>
      <c r="D243" s="34"/>
      <c r="E243" s="35" t="s">
        <v>23</v>
      </c>
      <c r="F243" s="14">
        <v>4</v>
      </c>
      <c r="G243" s="9"/>
      <c r="H243" s="16"/>
    </row>
    <row r="244" spans="1:8" ht="15.6">
      <c r="A244" s="17"/>
      <c r="B244" s="18"/>
      <c r="C244" s="33" t="s">
        <v>23</v>
      </c>
      <c r="D244" s="34"/>
      <c r="E244" s="35" t="s">
        <v>65</v>
      </c>
      <c r="F244" s="19">
        <v>5</v>
      </c>
      <c r="G244" s="17"/>
      <c r="H244" s="20"/>
    </row>
    <row r="245" spans="1:8" ht="15.6">
      <c r="A245" s="9"/>
      <c r="B245" s="10"/>
      <c r="C245" s="33" t="s">
        <v>65</v>
      </c>
      <c r="D245" s="34"/>
      <c r="E245" s="35" t="s">
        <v>23</v>
      </c>
      <c r="F245" s="14">
        <v>5</v>
      </c>
      <c r="G245" s="9"/>
      <c r="H245" s="20"/>
    </row>
    <row r="246" spans="1:8" ht="15.6">
      <c r="A246" s="9"/>
      <c r="B246" s="10"/>
      <c r="C246" s="33" t="s">
        <v>23</v>
      </c>
      <c r="D246" s="34"/>
      <c r="E246" s="35" t="s">
        <v>65</v>
      </c>
      <c r="F246" s="14">
        <v>5</v>
      </c>
      <c r="G246" s="9"/>
      <c r="H246" s="20"/>
    </row>
    <row r="247" spans="1:8" ht="15.6">
      <c r="A247" s="9"/>
      <c r="B247" s="10"/>
      <c r="C247" s="33" t="s">
        <v>65</v>
      </c>
      <c r="D247" s="34"/>
      <c r="E247" s="35" t="s">
        <v>23</v>
      </c>
      <c r="F247" s="14">
        <v>5</v>
      </c>
      <c r="G247" s="9"/>
      <c r="H247" s="20"/>
    </row>
    <row r="248" spans="1:8" ht="15.6">
      <c r="A248" s="9"/>
      <c r="B248" s="10"/>
      <c r="C248" s="33" t="s">
        <v>23</v>
      </c>
      <c r="D248" s="34" t="s">
        <v>25</v>
      </c>
      <c r="E248" s="35" t="s">
        <v>26</v>
      </c>
      <c r="F248" s="14">
        <v>37</v>
      </c>
      <c r="G248" s="9"/>
      <c r="H248" s="20"/>
    </row>
    <row r="249" spans="1:8" ht="15.6">
      <c r="A249" s="9"/>
      <c r="B249" s="10"/>
      <c r="C249" s="33" t="s">
        <v>26</v>
      </c>
      <c r="D249" s="34" t="s">
        <v>25</v>
      </c>
      <c r="E249" s="35" t="s">
        <v>23</v>
      </c>
      <c r="F249" s="14">
        <v>37</v>
      </c>
      <c r="G249" s="9"/>
      <c r="H249" s="16"/>
    </row>
    <row r="250" spans="1:8" ht="15.6">
      <c r="A250" s="9"/>
      <c r="B250" s="10"/>
      <c r="C250" s="33" t="s">
        <v>23</v>
      </c>
      <c r="D250" s="34"/>
      <c r="E250" s="35" t="s">
        <v>124</v>
      </c>
      <c r="F250" s="14">
        <v>20</v>
      </c>
      <c r="G250" s="14">
        <f>SUM(F240:F250)</f>
        <v>215</v>
      </c>
      <c r="H250" s="25" t="s">
        <v>303</v>
      </c>
    </row>
    <row r="251" spans="1:8" ht="15.6">
      <c r="A251" s="9" t="s">
        <v>130</v>
      </c>
      <c r="B251" s="10" t="s">
        <v>131</v>
      </c>
      <c r="C251" s="33" t="s">
        <v>124</v>
      </c>
      <c r="D251" s="34"/>
      <c r="E251" s="35" t="s">
        <v>23</v>
      </c>
      <c r="F251" s="14">
        <v>20</v>
      </c>
      <c r="G251" s="9"/>
      <c r="H251" s="15"/>
    </row>
    <row r="252" spans="1:8" ht="15.6">
      <c r="A252" s="9"/>
      <c r="B252" s="10"/>
      <c r="C252" s="33" t="s">
        <v>23</v>
      </c>
      <c r="D252" s="34"/>
      <c r="E252" s="35" t="s">
        <v>124</v>
      </c>
      <c r="F252" s="14">
        <v>20</v>
      </c>
      <c r="G252" s="9"/>
      <c r="H252" s="15"/>
    </row>
    <row r="253" spans="1:8" ht="15.6">
      <c r="A253" s="9"/>
      <c r="B253" s="10"/>
      <c r="C253" s="33" t="s">
        <v>124</v>
      </c>
      <c r="D253" s="34"/>
      <c r="E253" s="35" t="s">
        <v>23</v>
      </c>
      <c r="F253" s="14">
        <v>20</v>
      </c>
      <c r="G253" s="9"/>
      <c r="H253" s="15"/>
    </row>
    <row r="254" spans="1:8" ht="15.6">
      <c r="A254" s="9"/>
      <c r="B254" s="10"/>
      <c r="C254" s="33" t="s">
        <v>23</v>
      </c>
      <c r="D254" s="34" t="s">
        <v>25</v>
      </c>
      <c r="E254" s="35" t="s">
        <v>26</v>
      </c>
      <c r="F254" s="14">
        <v>37</v>
      </c>
      <c r="G254" s="9"/>
      <c r="H254" s="16"/>
    </row>
    <row r="255" spans="1:8" ht="15.6">
      <c r="A255" s="17"/>
      <c r="B255" s="18"/>
      <c r="C255" s="33" t="s">
        <v>26</v>
      </c>
      <c r="D255" s="34" t="s">
        <v>23</v>
      </c>
      <c r="E255" s="35" t="s">
        <v>124</v>
      </c>
      <c r="F255" s="19">
        <v>57</v>
      </c>
      <c r="G255" s="17"/>
      <c r="H255" s="20"/>
    </row>
    <row r="256" spans="1:8" ht="15.6">
      <c r="A256" s="9"/>
      <c r="B256" s="10"/>
      <c r="C256" s="33" t="s">
        <v>124</v>
      </c>
      <c r="D256" s="34"/>
      <c r="E256" s="35" t="s">
        <v>23</v>
      </c>
      <c r="F256" s="14">
        <v>20</v>
      </c>
      <c r="G256" s="9"/>
      <c r="H256" s="20"/>
    </row>
    <row r="257" spans="1:8" ht="15.6">
      <c r="A257" s="9"/>
      <c r="B257" s="10"/>
      <c r="C257" s="33" t="s">
        <v>23</v>
      </c>
      <c r="D257" s="34"/>
      <c r="E257" s="35" t="s">
        <v>80</v>
      </c>
      <c r="F257" s="14">
        <v>20</v>
      </c>
      <c r="G257" s="9"/>
      <c r="H257" s="20"/>
    </row>
    <row r="258" spans="1:8" ht="15.6">
      <c r="A258" s="9"/>
      <c r="B258" s="10"/>
      <c r="C258" s="33" t="s">
        <v>80</v>
      </c>
      <c r="D258" s="34"/>
      <c r="E258" s="35" t="s">
        <v>23</v>
      </c>
      <c r="F258" s="14">
        <v>20</v>
      </c>
      <c r="G258" s="9"/>
      <c r="H258" s="16"/>
    </row>
    <row r="259" spans="1:8" ht="15.6">
      <c r="A259" s="9"/>
      <c r="B259" s="10"/>
      <c r="C259" s="33" t="s">
        <v>23</v>
      </c>
      <c r="D259" s="34"/>
      <c r="E259" s="35" t="s">
        <v>124</v>
      </c>
      <c r="F259" s="14">
        <v>20</v>
      </c>
      <c r="G259" s="14">
        <f>SUM(F251:F259)</f>
        <v>234</v>
      </c>
      <c r="H259" s="20" t="s">
        <v>124</v>
      </c>
    </row>
    <row r="260" spans="1:8" ht="15.6">
      <c r="A260" s="9" t="s">
        <v>132</v>
      </c>
      <c r="B260" s="10" t="s">
        <v>133</v>
      </c>
      <c r="C260" s="33" t="s">
        <v>25</v>
      </c>
      <c r="D260" s="34"/>
      <c r="E260" s="35" t="s">
        <v>26</v>
      </c>
      <c r="F260" s="14">
        <v>15</v>
      </c>
      <c r="G260" s="9"/>
      <c r="H260" s="15"/>
    </row>
    <row r="261" spans="1:8" ht="15.6">
      <c r="A261" s="9"/>
      <c r="B261" s="10"/>
      <c r="C261" s="33" t="s">
        <v>26</v>
      </c>
      <c r="D261" s="34" t="s">
        <v>23</v>
      </c>
      <c r="E261" s="35" t="s">
        <v>33</v>
      </c>
      <c r="F261" s="14">
        <v>65</v>
      </c>
      <c r="G261" s="9"/>
      <c r="H261" s="15"/>
    </row>
    <row r="262" spans="1:8" ht="15.6">
      <c r="A262" s="9"/>
      <c r="B262" s="10"/>
      <c r="C262" s="33" t="s">
        <v>33</v>
      </c>
      <c r="D262" s="34" t="s">
        <v>23</v>
      </c>
      <c r="E262" s="35" t="s">
        <v>26</v>
      </c>
      <c r="F262" s="14">
        <v>65</v>
      </c>
      <c r="G262" s="9"/>
      <c r="H262" s="15"/>
    </row>
    <row r="263" spans="1:8" ht="15.6">
      <c r="A263" s="9"/>
      <c r="B263" s="10"/>
      <c r="C263" s="33" t="s">
        <v>26</v>
      </c>
      <c r="D263" s="34" t="s">
        <v>23</v>
      </c>
      <c r="E263" s="35" t="s">
        <v>33</v>
      </c>
      <c r="F263" s="14">
        <v>65</v>
      </c>
      <c r="G263" s="9"/>
      <c r="H263" s="16"/>
    </row>
    <row r="264" spans="1:8" ht="15.6">
      <c r="A264" s="17"/>
      <c r="B264" s="18"/>
      <c r="C264" s="33" t="s">
        <v>33</v>
      </c>
      <c r="D264" s="34" t="s">
        <v>23</v>
      </c>
      <c r="E264" s="35" t="s">
        <v>26</v>
      </c>
      <c r="F264" s="19">
        <v>65</v>
      </c>
      <c r="G264" s="17"/>
      <c r="H264" s="20"/>
    </row>
    <row r="265" spans="1:8" ht="15.6">
      <c r="A265" s="9"/>
      <c r="B265" s="10"/>
      <c r="C265" s="33" t="s">
        <v>26</v>
      </c>
      <c r="D265" s="34" t="s">
        <v>23</v>
      </c>
      <c r="E265" s="35" t="s">
        <v>33</v>
      </c>
      <c r="F265" s="14">
        <v>65</v>
      </c>
      <c r="G265" s="9"/>
      <c r="H265" s="20"/>
    </row>
    <row r="266" spans="1:8" ht="15.6">
      <c r="A266" s="9"/>
      <c r="B266" s="10"/>
      <c r="C266" s="33" t="s">
        <v>33</v>
      </c>
      <c r="D266" s="34" t="s">
        <v>23</v>
      </c>
      <c r="E266" s="35" t="s">
        <v>26</v>
      </c>
      <c r="F266" s="14">
        <v>65</v>
      </c>
      <c r="G266" s="9"/>
      <c r="H266" s="16"/>
    </row>
    <row r="267" spans="1:8" ht="15.6">
      <c r="A267" s="9"/>
      <c r="B267" s="10"/>
      <c r="C267" s="33" t="s">
        <v>26</v>
      </c>
      <c r="D267" s="34" t="s">
        <v>23</v>
      </c>
      <c r="E267" s="35" t="s">
        <v>25</v>
      </c>
      <c r="F267" s="14">
        <v>15</v>
      </c>
      <c r="G267" s="14">
        <f>SUM(F260:F267)</f>
        <v>420</v>
      </c>
      <c r="H267" s="20" t="s">
        <v>304</v>
      </c>
    </row>
    <row r="268" spans="1:8" ht="15.6">
      <c r="A268" s="9" t="s">
        <v>135</v>
      </c>
      <c r="B268" s="10" t="s">
        <v>136</v>
      </c>
      <c r="C268" s="33" t="s">
        <v>25</v>
      </c>
      <c r="D268" s="34"/>
      <c r="E268" s="35" t="s">
        <v>26</v>
      </c>
      <c r="F268" s="14">
        <v>15</v>
      </c>
      <c r="G268" s="9"/>
      <c r="H268" s="15"/>
    </row>
    <row r="269" spans="1:8" ht="15.6">
      <c r="A269" s="9"/>
      <c r="B269" s="10"/>
      <c r="C269" s="33" t="s">
        <v>26</v>
      </c>
      <c r="D269" s="34" t="s">
        <v>23</v>
      </c>
      <c r="E269" s="35" t="s">
        <v>33</v>
      </c>
      <c r="F269" s="14">
        <v>65</v>
      </c>
      <c r="G269" s="9"/>
      <c r="H269" s="15"/>
    </row>
    <row r="270" spans="1:8" ht="15.6">
      <c r="A270" s="9"/>
      <c r="B270" s="10"/>
      <c r="C270" s="33" t="s">
        <v>33</v>
      </c>
      <c r="D270" s="34" t="s">
        <v>23</v>
      </c>
      <c r="E270" s="35" t="s">
        <v>26</v>
      </c>
      <c r="F270" s="14">
        <v>65</v>
      </c>
      <c r="G270" s="9"/>
      <c r="H270" s="15"/>
    </row>
    <row r="271" spans="1:8" ht="15.6">
      <c r="A271" s="9"/>
      <c r="B271" s="10"/>
      <c r="C271" s="33" t="s">
        <v>26</v>
      </c>
      <c r="D271" s="34" t="s">
        <v>23</v>
      </c>
      <c r="E271" s="35" t="s">
        <v>33</v>
      </c>
      <c r="F271" s="14">
        <v>65</v>
      </c>
      <c r="G271" s="9"/>
      <c r="H271" s="16"/>
    </row>
    <row r="272" spans="1:8" ht="15.6">
      <c r="A272" s="17"/>
      <c r="B272" s="18"/>
      <c r="C272" s="33" t="s">
        <v>33</v>
      </c>
      <c r="D272" s="34" t="s">
        <v>23</v>
      </c>
      <c r="E272" s="35" t="s">
        <v>26</v>
      </c>
      <c r="F272" s="19">
        <v>65</v>
      </c>
      <c r="G272" s="17"/>
      <c r="H272" s="16"/>
    </row>
    <row r="273" spans="1:8" ht="15.6">
      <c r="A273" s="9"/>
      <c r="B273" s="10"/>
      <c r="C273" s="33" t="s">
        <v>26</v>
      </c>
      <c r="D273" s="34"/>
      <c r="E273" s="35" t="s">
        <v>25</v>
      </c>
      <c r="F273" s="14">
        <v>15</v>
      </c>
      <c r="G273" s="14">
        <f>SUM(F268:F273)</f>
        <v>290</v>
      </c>
      <c r="H273" s="20" t="s">
        <v>304</v>
      </c>
    </row>
    <row r="274" spans="1:8" ht="15.6">
      <c r="A274" s="9" t="s">
        <v>137</v>
      </c>
      <c r="B274" s="10" t="s">
        <v>138</v>
      </c>
      <c r="C274" s="33" t="s">
        <v>139</v>
      </c>
      <c r="D274" s="34"/>
      <c r="E274" s="35" t="s">
        <v>23</v>
      </c>
      <c r="F274" s="14">
        <v>20</v>
      </c>
      <c r="G274" s="16"/>
      <c r="H274" s="42"/>
    </row>
    <row r="275" spans="1:8" ht="15.6">
      <c r="A275" s="9"/>
      <c r="B275" s="32"/>
      <c r="C275" s="33" t="s">
        <v>23</v>
      </c>
      <c r="D275" s="34"/>
      <c r="E275" s="35" t="s">
        <v>140</v>
      </c>
      <c r="F275" s="14">
        <v>15</v>
      </c>
      <c r="G275" s="16"/>
      <c r="H275" s="15"/>
    </row>
    <row r="276" spans="1:8" ht="15.6">
      <c r="A276" s="9"/>
      <c r="B276" s="32"/>
      <c r="C276" s="33" t="s">
        <v>140</v>
      </c>
      <c r="D276" s="34"/>
      <c r="E276" s="35" t="s">
        <v>23</v>
      </c>
      <c r="F276" s="14">
        <v>15</v>
      </c>
      <c r="G276" s="16"/>
      <c r="H276" s="16"/>
    </row>
    <row r="277" spans="1:8" ht="15.6">
      <c r="A277" s="9"/>
      <c r="B277" s="32"/>
      <c r="C277" s="33" t="s">
        <v>23</v>
      </c>
      <c r="D277" s="34"/>
      <c r="E277" s="35" t="s">
        <v>139</v>
      </c>
      <c r="F277" s="14">
        <v>20</v>
      </c>
      <c r="G277" s="16"/>
      <c r="H277" s="15"/>
    </row>
    <row r="278" spans="1:8" ht="15.6">
      <c r="A278" s="9"/>
      <c r="B278" s="32"/>
      <c r="C278" s="33" t="s">
        <v>139</v>
      </c>
      <c r="D278" s="34" t="s">
        <v>23</v>
      </c>
      <c r="E278" s="35" t="s">
        <v>124</v>
      </c>
      <c r="F278" s="14">
        <v>37</v>
      </c>
      <c r="G278" s="16"/>
      <c r="H278" s="15"/>
    </row>
    <row r="279" spans="1:8" ht="15.6">
      <c r="A279" s="9"/>
      <c r="B279" s="32"/>
      <c r="C279" s="33" t="s">
        <v>124</v>
      </c>
      <c r="D279" s="34"/>
      <c r="E279" s="35" t="s">
        <v>23</v>
      </c>
      <c r="F279" s="14">
        <v>17</v>
      </c>
      <c r="G279" s="16"/>
      <c r="H279" s="15"/>
    </row>
    <row r="280" spans="1:8" ht="15.6">
      <c r="A280" s="9"/>
      <c r="B280" s="10"/>
      <c r="C280" s="33" t="s">
        <v>23</v>
      </c>
      <c r="D280" s="34"/>
      <c r="E280" s="35" t="s">
        <v>140</v>
      </c>
      <c r="F280" s="14">
        <v>15</v>
      </c>
      <c r="G280" s="16"/>
      <c r="H280" s="15"/>
    </row>
    <row r="281" spans="1:8" ht="15.6">
      <c r="A281" s="48"/>
      <c r="B281" s="49"/>
      <c r="C281" s="33" t="s">
        <v>140</v>
      </c>
      <c r="D281" s="34"/>
      <c r="E281" s="35" t="s">
        <v>23</v>
      </c>
      <c r="F281" s="24">
        <v>15</v>
      </c>
      <c r="G281" s="16"/>
      <c r="H281" s="16"/>
    </row>
    <row r="282" spans="1:8" ht="15.6">
      <c r="A282" s="9"/>
      <c r="B282" s="32"/>
      <c r="C282" s="33" t="s">
        <v>23</v>
      </c>
      <c r="D282" s="34"/>
      <c r="E282" s="35" t="s">
        <v>139</v>
      </c>
      <c r="F282" s="14">
        <v>20</v>
      </c>
      <c r="G282" s="14">
        <f>SUM(F274:F282)</f>
        <v>174</v>
      </c>
      <c r="H282" s="42" t="s">
        <v>305</v>
      </c>
    </row>
    <row r="283" spans="1:8" ht="15.6">
      <c r="A283" s="9" t="s">
        <v>141</v>
      </c>
      <c r="B283" s="10" t="s">
        <v>142</v>
      </c>
      <c r="C283" s="33" t="s">
        <v>143</v>
      </c>
      <c r="D283" s="34"/>
      <c r="E283" s="35" t="s">
        <v>139</v>
      </c>
      <c r="F283" s="14">
        <v>17</v>
      </c>
      <c r="G283" s="17"/>
      <c r="H283" s="23"/>
    </row>
    <row r="284" spans="1:8" ht="15.6">
      <c r="A284" s="9"/>
      <c r="B284" s="10"/>
      <c r="C284" s="33" t="s">
        <v>139</v>
      </c>
      <c r="D284" s="34"/>
      <c r="E284" s="35" t="s">
        <v>23</v>
      </c>
      <c r="F284" s="14">
        <v>13</v>
      </c>
      <c r="G284" s="9"/>
      <c r="H284" s="15"/>
    </row>
    <row r="285" spans="1:8" ht="15.6">
      <c r="A285" s="9"/>
      <c r="B285" s="5"/>
      <c r="C285" s="33" t="s">
        <v>23</v>
      </c>
      <c r="D285" s="34"/>
      <c r="E285" s="35" t="s">
        <v>144</v>
      </c>
      <c r="F285" s="14">
        <v>18</v>
      </c>
      <c r="G285" s="9"/>
      <c r="H285" s="16"/>
    </row>
    <row r="286" spans="1:8" ht="15.6">
      <c r="A286" s="9"/>
      <c r="B286" s="5"/>
      <c r="C286" s="33" t="s">
        <v>144</v>
      </c>
      <c r="D286" s="34"/>
      <c r="E286" s="35" t="s">
        <v>23</v>
      </c>
      <c r="F286" s="14">
        <v>18</v>
      </c>
      <c r="G286" s="9"/>
      <c r="H286" s="15"/>
    </row>
    <row r="287" spans="1:8" ht="15.6">
      <c r="A287" s="9"/>
      <c r="B287" s="5"/>
      <c r="C287" s="33" t="s">
        <v>23</v>
      </c>
      <c r="D287" s="34"/>
      <c r="E287" s="35" t="s">
        <v>124</v>
      </c>
      <c r="F287" s="14">
        <v>20</v>
      </c>
      <c r="G287" s="9"/>
      <c r="H287" s="15"/>
    </row>
    <row r="288" spans="1:8" ht="15.6">
      <c r="A288" s="9"/>
      <c r="B288" s="5"/>
      <c r="C288" s="33" t="s">
        <v>124</v>
      </c>
      <c r="D288" s="34"/>
      <c r="E288" s="35" t="s">
        <v>23</v>
      </c>
      <c r="F288" s="14">
        <v>20</v>
      </c>
      <c r="G288" s="9"/>
      <c r="H288" s="15"/>
    </row>
    <row r="289" spans="1:8" ht="15.6">
      <c r="A289" s="9"/>
      <c r="B289" s="5"/>
      <c r="C289" s="33" t="s">
        <v>23</v>
      </c>
      <c r="D289" s="34"/>
      <c r="E289" s="35" t="s">
        <v>124</v>
      </c>
      <c r="F289" s="14">
        <v>20</v>
      </c>
      <c r="G289" s="9"/>
      <c r="H289" s="15"/>
    </row>
    <row r="290" spans="1:8" ht="15.6">
      <c r="A290" s="9"/>
      <c r="B290" s="5"/>
      <c r="C290" s="33" t="s">
        <v>124</v>
      </c>
      <c r="D290" s="34"/>
      <c r="E290" s="35" t="s">
        <v>23</v>
      </c>
      <c r="F290" s="14">
        <v>20</v>
      </c>
      <c r="G290" s="9"/>
      <c r="H290" s="16"/>
    </row>
    <row r="291" spans="1:8" ht="15.6">
      <c r="A291" s="9"/>
      <c r="B291" s="5"/>
      <c r="C291" s="21" t="s">
        <v>23</v>
      </c>
      <c r="D291" s="22"/>
      <c r="E291" s="23" t="s">
        <v>143</v>
      </c>
      <c r="F291" s="14">
        <v>28</v>
      </c>
      <c r="G291" s="14">
        <f>SUM(F283:F291)</f>
        <v>174</v>
      </c>
      <c r="H291" s="42" t="s">
        <v>306</v>
      </c>
    </row>
    <row r="292" spans="1:8" ht="15.6">
      <c r="A292" s="34"/>
      <c r="B292" s="43"/>
      <c r="C292" s="34"/>
      <c r="D292" s="34"/>
      <c r="E292" s="34"/>
      <c r="F292" s="34"/>
      <c r="G292" s="34">
        <v>1507</v>
      </c>
      <c r="H292" s="50"/>
    </row>
    <row r="293" spans="1:8" ht="15.6">
      <c r="A293" s="34"/>
      <c r="B293" s="43"/>
      <c r="C293" s="34"/>
      <c r="D293" s="34"/>
      <c r="E293" s="34"/>
      <c r="F293" s="34"/>
      <c r="G293" s="34"/>
      <c r="H293" s="50"/>
    </row>
    <row r="294" spans="1:8" ht="15.6">
      <c r="A294" s="34"/>
      <c r="B294" s="43"/>
      <c r="C294" s="34"/>
      <c r="D294" s="34"/>
      <c r="E294" s="34"/>
      <c r="F294" s="34"/>
      <c r="G294" s="34"/>
      <c r="H294" s="50"/>
    </row>
    <row r="295" spans="1:8" ht="15.6">
      <c r="A295" s="34"/>
      <c r="B295" s="43"/>
      <c r="C295" s="34"/>
      <c r="D295" s="34"/>
      <c r="E295" s="34"/>
      <c r="F295" s="34"/>
      <c r="G295" s="34"/>
      <c r="H295" s="50"/>
    </row>
    <row r="296" spans="1:8" ht="15.6">
      <c r="A296" s="34"/>
      <c r="B296" s="43"/>
      <c r="C296" s="34"/>
      <c r="D296" s="34"/>
      <c r="E296" s="34"/>
      <c r="F296" s="34"/>
      <c r="G296" s="34"/>
      <c r="H296" s="50"/>
    </row>
    <row r="297" spans="1:8" ht="15.75" customHeight="1">
      <c r="A297" s="172" t="s">
        <v>4</v>
      </c>
      <c r="B297" s="174" t="s">
        <v>5</v>
      </c>
      <c r="C297" s="164" t="s">
        <v>6</v>
      </c>
      <c r="D297" s="165"/>
      <c r="E297" s="166"/>
      <c r="F297" s="176" t="s">
        <v>7</v>
      </c>
      <c r="G297" s="4" t="s">
        <v>12</v>
      </c>
      <c r="H297" s="180" t="s">
        <v>229</v>
      </c>
    </row>
    <row r="298" spans="1:8" ht="15.6">
      <c r="A298" s="173"/>
      <c r="B298" s="175"/>
      <c r="C298" s="5" t="s">
        <v>14</v>
      </c>
      <c r="D298" s="6"/>
      <c r="E298" s="7" t="s">
        <v>15</v>
      </c>
      <c r="F298" s="177"/>
      <c r="G298" s="8" t="s">
        <v>20</v>
      </c>
      <c r="H298" s="181"/>
    </row>
    <row r="299" spans="1:8" ht="15.6">
      <c r="A299" s="9" t="s">
        <v>146</v>
      </c>
      <c r="B299" s="10" t="s">
        <v>147</v>
      </c>
      <c r="C299" s="33" t="s">
        <v>148</v>
      </c>
      <c r="D299" s="34"/>
      <c r="E299" s="35" t="s">
        <v>23</v>
      </c>
      <c r="F299" s="14">
        <v>12</v>
      </c>
      <c r="G299" s="17"/>
      <c r="H299" s="42"/>
    </row>
    <row r="300" spans="1:8" ht="15.6">
      <c r="A300" s="9"/>
      <c r="B300" s="10"/>
      <c r="C300" s="33" t="s">
        <v>23</v>
      </c>
      <c r="D300" s="34"/>
      <c r="E300" s="35" t="s">
        <v>140</v>
      </c>
      <c r="F300" s="14">
        <v>15</v>
      </c>
      <c r="G300" s="9"/>
      <c r="H300" s="15"/>
    </row>
    <row r="301" spans="1:8" ht="15.6">
      <c r="A301" s="9"/>
      <c r="B301" s="10"/>
      <c r="C301" s="33" t="s">
        <v>140</v>
      </c>
      <c r="D301" s="34"/>
      <c r="E301" s="35" t="s">
        <v>23</v>
      </c>
      <c r="F301" s="14">
        <v>15</v>
      </c>
      <c r="G301" s="9"/>
      <c r="H301" s="15"/>
    </row>
    <row r="302" spans="1:8" ht="15.6">
      <c r="A302" s="9"/>
      <c r="B302" s="10"/>
      <c r="C302" s="33" t="s">
        <v>23</v>
      </c>
      <c r="D302" s="34"/>
      <c r="E302" s="35" t="s">
        <v>24</v>
      </c>
      <c r="F302" s="14">
        <v>15</v>
      </c>
      <c r="G302" s="9"/>
      <c r="H302" s="15"/>
    </row>
    <row r="303" spans="1:8" ht="15.6">
      <c r="A303" s="9"/>
      <c r="B303" s="10"/>
      <c r="C303" s="33" t="s">
        <v>24</v>
      </c>
      <c r="D303" s="34"/>
      <c r="E303" s="35" t="s">
        <v>23</v>
      </c>
      <c r="F303" s="14">
        <v>15</v>
      </c>
      <c r="G303" s="9"/>
      <c r="H303" s="16"/>
    </row>
    <row r="304" spans="1:8" ht="15.6">
      <c r="A304" s="9"/>
      <c r="B304" s="10"/>
      <c r="C304" s="33" t="s">
        <v>23</v>
      </c>
      <c r="D304" s="34"/>
      <c r="E304" s="35" t="s">
        <v>124</v>
      </c>
      <c r="F304" s="14">
        <v>20</v>
      </c>
      <c r="G304" s="9"/>
      <c r="H304" s="15"/>
    </row>
    <row r="305" spans="1:8" ht="15.6">
      <c r="A305" s="9"/>
      <c r="B305" s="10"/>
      <c r="C305" s="33" t="s">
        <v>124</v>
      </c>
      <c r="D305" s="34"/>
      <c r="E305" s="35" t="s">
        <v>23</v>
      </c>
      <c r="F305" s="14">
        <v>20</v>
      </c>
      <c r="G305" s="9"/>
      <c r="H305" s="15"/>
    </row>
    <row r="306" spans="1:8" ht="15.6">
      <c r="A306" s="9"/>
      <c r="B306" s="10"/>
      <c r="C306" s="33" t="s">
        <v>23</v>
      </c>
      <c r="D306" s="34"/>
      <c r="E306" s="35" t="s">
        <v>148</v>
      </c>
      <c r="F306" s="14">
        <v>12</v>
      </c>
      <c r="G306" s="9"/>
      <c r="H306" s="15"/>
    </row>
    <row r="307" spans="1:8" ht="15.6">
      <c r="A307" s="9"/>
      <c r="B307" s="10"/>
      <c r="C307" s="33" t="s">
        <v>148</v>
      </c>
      <c r="D307" s="34"/>
      <c r="E307" s="35" t="s">
        <v>23</v>
      </c>
      <c r="F307" s="14">
        <v>12</v>
      </c>
      <c r="G307" s="9"/>
      <c r="H307" s="16"/>
    </row>
    <row r="308" spans="1:8" ht="15.6">
      <c r="A308" s="9"/>
      <c r="B308" s="10"/>
      <c r="C308" s="33" t="s">
        <v>23</v>
      </c>
      <c r="D308" s="34" t="s">
        <v>149</v>
      </c>
      <c r="E308" s="35" t="s">
        <v>43</v>
      </c>
      <c r="F308" s="14">
        <v>13</v>
      </c>
      <c r="G308" s="9"/>
      <c r="H308" s="16"/>
    </row>
    <row r="309" spans="1:8" ht="15.6">
      <c r="A309" s="9"/>
      <c r="B309" s="10"/>
      <c r="C309" s="33" t="s">
        <v>43</v>
      </c>
      <c r="D309" s="34" t="s">
        <v>23</v>
      </c>
      <c r="E309" s="35" t="s">
        <v>148</v>
      </c>
      <c r="F309" s="14">
        <v>25</v>
      </c>
      <c r="G309" s="14">
        <f>SUM(F299:F309)</f>
        <v>174</v>
      </c>
      <c r="H309" s="42" t="s">
        <v>307</v>
      </c>
    </row>
    <row r="310" spans="1:8" ht="15.6">
      <c r="A310" s="9" t="s">
        <v>151</v>
      </c>
      <c r="B310" s="10" t="s">
        <v>152</v>
      </c>
      <c r="C310" s="33" t="s">
        <v>153</v>
      </c>
      <c r="D310" s="34"/>
      <c r="E310" s="35" t="s">
        <v>23</v>
      </c>
      <c r="F310" s="14">
        <v>15</v>
      </c>
      <c r="G310" s="17"/>
      <c r="H310" s="31"/>
    </row>
    <row r="311" spans="1:8" ht="15.6">
      <c r="A311" s="9"/>
      <c r="B311" s="10"/>
      <c r="C311" s="33" t="s">
        <v>23</v>
      </c>
      <c r="D311" s="34"/>
      <c r="E311" s="35" t="s">
        <v>43</v>
      </c>
      <c r="F311" s="14">
        <v>13</v>
      </c>
      <c r="G311" s="9"/>
      <c r="H311" s="15"/>
    </row>
    <row r="312" spans="1:8" ht="15.6">
      <c r="A312" s="9"/>
      <c r="B312" s="10"/>
      <c r="C312" s="33" t="s">
        <v>43</v>
      </c>
      <c r="D312" s="34"/>
      <c r="E312" s="35" t="s">
        <v>23</v>
      </c>
      <c r="F312" s="14">
        <v>13</v>
      </c>
      <c r="G312" s="9"/>
      <c r="H312" s="16"/>
    </row>
    <row r="313" spans="1:8" ht="15.6">
      <c r="A313" s="9"/>
      <c r="B313" s="10"/>
      <c r="C313" s="33" t="s">
        <v>23</v>
      </c>
      <c r="D313" s="34"/>
      <c r="E313" s="35" t="s">
        <v>24</v>
      </c>
      <c r="F313" s="14">
        <v>15</v>
      </c>
      <c r="G313" s="9"/>
      <c r="H313" s="15"/>
    </row>
    <row r="314" spans="1:8" ht="15.6">
      <c r="A314" s="9"/>
      <c r="B314" s="10"/>
      <c r="C314" s="33" t="s">
        <v>24</v>
      </c>
      <c r="D314" s="34"/>
      <c r="E314" s="35" t="s">
        <v>23</v>
      </c>
      <c r="F314" s="14">
        <v>15</v>
      </c>
      <c r="G314" s="9"/>
      <c r="H314" s="15"/>
    </row>
    <row r="315" spans="1:8" ht="15.6">
      <c r="A315" s="9"/>
      <c r="B315" s="10"/>
      <c r="C315" s="33" t="s">
        <v>23</v>
      </c>
      <c r="D315" s="34"/>
      <c r="E315" s="35" t="s">
        <v>43</v>
      </c>
      <c r="F315" s="14">
        <v>13</v>
      </c>
      <c r="G315" s="9"/>
      <c r="H315" s="15"/>
    </row>
    <row r="316" spans="1:8" ht="15.6">
      <c r="A316" s="9"/>
      <c r="B316" s="10"/>
      <c r="C316" s="33" t="s">
        <v>43</v>
      </c>
      <c r="D316" s="34"/>
      <c r="E316" s="35" t="s">
        <v>23</v>
      </c>
      <c r="F316" s="14">
        <v>13</v>
      </c>
      <c r="G316" s="9"/>
      <c r="H316" s="16"/>
    </row>
    <row r="317" spans="1:8" ht="15.6">
      <c r="A317" s="9"/>
      <c r="B317" s="10"/>
      <c r="C317" s="33" t="s">
        <v>23</v>
      </c>
      <c r="D317" s="34"/>
      <c r="E317" s="35" t="s">
        <v>24</v>
      </c>
      <c r="F317" s="14">
        <v>15</v>
      </c>
      <c r="G317" s="9"/>
      <c r="H317" s="15"/>
    </row>
    <row r="318" spans="1:8" ht="15.6">
      <c r="A318" s="9"/>
      <c r="B318" s="10"/>
      <c r="C318" s="33" t="s">
        <v>24</v>
      </c>
      <c r="D318" s="34"/>
      <c r="E318" s="35" t="s">
        <v>23</v>
      </c>
      <c r="F318" s="14">
        <v>15</v>
      </c>
      <c r="G318" s="9"/>
      <c r="H318" s="16"/>
    </row>
    <row r="319" spans="1:8" ht="15.6">
      <c r="A319" s="9"/>
      <c r="B319" s="10"/>
      <c r="C319" s="33" t="s">
        <v>23</v>
      </c>
      <c r="D319" s="34"/>
      <c r="E319" s="35" t="s">
        <v>153</v>
      </c>
      <c r="F319" s="14">
        <v>15</v>
      </c>
      <c r="G319" s="14">
        <f>SUM(F310:F319)</f>
        <v>142</v>
      </c>
      <c r="H319" s="42" t="s">
        <v>308</v>
      </c>
    </row>
    <row r="320" spans="1:8" ht="15.6">
      <c r="A320" s="9" t="s">
        <v>154</v>
      </c>
      <c r="B320" s="10" t="s">
        <v>155</v>
      </c>
      <c r="C320" s="33" t="s">
        <v>156</v>
      </c>
      <c r="D320" s="34"/>
      <c r="E320" s="35" t="s">
        <v>96</v>
      </c>
      <c r="F320" s="14">
        <v>17</v>
      </c>
      <c r="G320" s="9"/>
      <c r="H320" s="42"/>
    </row>
    <row r="321" spans="1:8" ht="15.6">
      <c r="A321" s="9"/>
      <c r="B321" s="10"/>
      <c r="C321" s="33" t="s">
        <v>96</v>
      </c>
      <c r="D321" s="34" t="s">
        <v>23</v>
      </c>
      <c r="E321" s="35" t="s">
        <v>157</v>
      </c>
      <c r="F321" s="14">
        <v>40</v>
      </c>
      <c r="G321" s="9"/>
      <c r="H321" s="15"/>
    </row>
    <row r="322" spans="1:8" ht="15.6">
      <c r="A322" s="9"/>
      <c r="B322" s="10"/>
      <c r="C322" s="33" t="s">
        <v>157</v>
      </c>
      <c r="D322" s="34" t="s">
        <v>23</v>
      </c>
      <c r="E322" s="35" t="s">
        <v>96</v>
      </c>
      <c r="F322" s="14">
        <v>48</v>
      </c>
      <c r="G322" s="9"/>
      <c r="H322" s="16"/>
    </row>
    <row r="323" spans="1:8" ht="15.6">
      <c r="A323" s="9"/>
      <c r="B323" s="10"/>
      <c r="C323" s="33" t="s">
        <v>96</v>
      </c>
      <c r="D323" s="34"/>
      <c r="E323" s="35" t="s">
        <v>23</v>
      </c>
      <c r="F323" s="14">
        <v>40</v>
      </c>
      <c r="G323" s="9"/>
      <c r="H323" s="15"/>
    </row>
    <row r="324" spans="1:8" ht="15.6">
      <c r="A324" s="9"/>
      <c r="B324" s="10"/>
      <c r="C324" s="33" t="s">
        <v>23</v>
      </c>
      <c r="D324" s="34"/>
      <c r="E324" s="35" t="s">
        <v>24</v>
      </c>
      <c r="F324" s="14">
        <v>15</v>
      </c>
      <c r="G324" s="9"/>
      <c r="H324" s="15"/>
    </row>
    <row r="325" spans="1:8" ht="15.6">
      <c r="A325" s="9"/>
      <c r="B325" s="10"/>
      <c r="C325" s="33" t="s">
        <v>24</v>
      </c>
      <c r="D325" s="34"/>
      <c r="E325" s="35" t="s">
        <v>23</v>
      </c>
      <c r="F325" s="14">
        <v>15</v>
      </c>
      <c r="G325" s="9"/>
      <c r="H325" s="16"/>
    </row>
    <row r="326" spans="1:8" ht="15.6">
      <c r="A326" s="9"/>
      <c r="B326" s="10"/>
      <c r="C326" s="33" t="s">
        <v>23</v>
      </c>
      <c r="D326" s="34"/>
      <c r="E326" s="35" t="s">
        <v>96</v>
      </c>
      <c r="F326" s="14">
        <v>40</v>
      </c>
      <c r="G326" s="9"/>
      <c r="H326" s="16"/>
    </row>
    <row r="327" spans="1:8" ht="15.6">
      <c r="A327" s="9"/>
      <c r="B327" s="10"/>
      <c r="C327" s="33" t="s">
        <v>96</v>
      </c>
      <c r="D327" s="34"/>
      <c r="E327" s="35" t="s">
        <v>156</v>
      </c>
      <c r="F327" s="14">
        <v>17</v>
      </c>
      <c r="G327" s="14">
        <f>SUM(F320:F327)</f>
        <v>232</v>
      </c>
      <c r="H327" s="42" t="s">
        <v>156</v>
      </c>
    </row>
    <row r="328" spans="1:8" ht="15.6">
      <c r="A328" s="9" t="s">
        <v>159</v>
      </c>
      <c r="B328" s="10" t="s">
        <v>160</v>
      </c>
      <c r="C328" s="33" t="s">
        <v>31</v>
      </c>
      <c r="D328" s="34"/>
      <c r="E328" s="35" t="s">
        <v>23</v>
      </c>
      <c r="F328" s="14">
        <v>18</v>
      </c>
      <c r="G328" s="9"/>
      <c r="H328" s="15"/>
    </row>
    <row r="329" spans="1:8" ht="15.6">
      <c r="A329" s="9"/>
      <c r="B329" s="10"/>
      <c r="C329" s="33" t="s">
        <v>23</v>
      </c>
      <c r="D329" s="34" t="s">
        <v>25</v>
      </c>
      <c r="E329" s="35" t="s">
        <v>26</v>
      </c>
      <c r="F329" s="14">
        <v>37</v>
      </c>
      <c r="G329" s="9"/>
      <c r="H329" s="15"/>
    </row>
    <row r="330" spans="1:8" ht="15.6">
      <c r="A330" s="9"/>
      <c r="B330" s="10"/>
      <c r="C330" s="33" t="s">
        <v>26</v>
      </c>
      <c r="D330" s="34" t="s">
        <v>23</v>
      </c>
      <c r="E330" s="35" t="s">
        <v>33</v>
      </c>
      <c r="F330" s="14">
        <v>65</v>
      </c>
      <c r="G330" s="9"/>
      <c r="H330" s="15"/>
    </row>
    <row r="331" spans="1:8" ht="15.6">
      <c r="A331" s="9"/>
      <c r="B331" s="10"/>
      <c r="C331" s="33" t="s">
        <v>33</v>
      </c>
      <c r="D331" s="34"/>
      <c r="E331" s="35" t="s">
        <v>23</v>
      </c>
      <c r="F331" s="14">
        <v>28</v>
      </c>
      <c r="G331" s="9"/>
      <c r="H331" s="16"/>
    </row>
    <row r="332" spans="1:8" ht="15.6">
      <c r="A332" s="17"/>
      <c r="B332" s="18"/>
      <c r="C332" s="33" t="s">
        <v>23</v>
      </c>
      <c r="D332" s="34" t="s">
        <v>25</v>
      </c>
      <c r="E332" s="35" t="s">
        <v>26</v>
      </c>
      <c r="F332" s="19">
        <v>37</v>
      </c>
      <c r="G332" s="17"/>
      <c r="H332" s="16"/>
    </row>
    <row r="333" spans="1:8" ht="15.6">
      <c r="A333" s="9"/>
      <c r="B333" s="10"/>
      <c r="C333" s="33" t="s">
        <v>26</v>
      </c>
      <c r="D333" s="34" t="s">
        <v>23</v>
      </c>
      <c r="E333" s="35" t="s">
        <v>31</v>
      </c>
      <c r="F333" s="14">
        <v>55</v>
      </c>
      <c r="G333" s="14">
        <f>SUM(F328:F333)</f>
        <v>240</v>
      </c>
      <c r="H333" s="25" t="s">
        <v>31</v>
      </c>
    </row>
    <row r="334" spans="1:8" ht="15.6">
      <c r="A334" s="9" t="s">
        <v>162</v>
      </c>
      <c r="B334" s="10" t="s">
        <v>163</v>
      </c>
      <c r="C334" s="33" t="s">
        <v>164</v>
      </c>
      <c r="D334" s="34" t="s">
        <v>32</v>
      </c>
      <c r="E334" s="35" t="s">
        <v>23</v>
      </c>
      <c r="F334" s="14">
        <v>18</v>
      </c>
      <c r="G334" s="9"/>
      <c r="H334" s="15"/>
    </row>
    <row r="335" spans="1:8" ht="15.6">
      <c r="A335" s="9"/>
      <c r="B335" s="10"/>
      <c r="C335" s="33" t="s">
        <v>23</v>
      </c>
      <c r="D335" s="34"/>
      <c r="E335" s="35" t="s">
        <v>26</v>
      </c>
      <c r="F335" s="14">
        <v>37</v>
      </c>
      <c r="G335" s="9"/>
      <c r="H335" s="15"/>
    </row>
    <row r="336" spans="1:8" ht="15.6">
      <c r="A336" s="9"/>
      <c r="B336" s="10"/>
      <c r="C336" s="33" t="s">
        <v>26</v>
      </c>
      <c r="D336" s="34" t="s">
        <v>23</v>
      </c>
      <c r="E336" s="35" t="s">
        <v>32</v>
      </c>
      <c r="F336" s="14">
        <v>50</v>
      </c>
      <c r="G336" s="9"/>
      <c r="H336" s="15"/>
    </row>
    <row r="337" spans="1:8" ht="15.6">
      <c r="A337" s="9"/>
      <c r="B337" s="10"/>
      <c r="C337" s="33" t="s">
        <v>32</v>
      </c>
      <c r="D337" s="34"/>
      <c r="E337" s="35" t="s">
        <v>23</v>
      </c>
      <c r="F337" s="14">
        <v>13</v>
      </c>
      <c r="G337" s="9"/>
      <c r="H337" s="16"/>
    </row>
    <row r="338" spans="1:8" ht="15.6">
      <c r="A338" s="17"/>
      <c r="B338" s="18"/>
      <c r="C338" s="33" t="s">
        <v>23</v>
      </c>
      <c r="D338" s="34" t="s">
        <v>25</v>
      </c>
      <c r="E338" s="35" t="s">
        <v>26</v>
      </c>
      <c r="F338" s="19">
        <v>37</v>
      </c>
      <c r="G338" s="17"/>
      <c r="H338" s="20"/>
    </row>
    <row r="339" spans="1:8" ht="15.6">
      <c r="A339" s="9"/>
      <c r="B339" s="10"/>
      <c r="C339" s="33" t="s">
        <v>26</v>
      </c>
      <c r="D339" s="34" t="s">
        <v>25</v>
      </c>
      <c r="E339" s="35" t="s">
        <v>23</v>
      </c>
      <c r="F339" s="14">
        <v>37</v>
      </c>
      <c r="G339" s="9"/>
      <c r="H339" s="16"/>
    </row>
    <row r="340" spans="1:8" ht="15.6">
      <c r="A340" s="9"/>
      <c r="B340" s="10"/>
      <c r="C340" s="33" t="s">
        <v>23</v>
      </c>
      <c r="D340" s="34"/>
      <c r="E340" s="35" t="s">
        <v>164</v>
      </c>
      <c r="F340" s="14">
        <v>18</v>
      </c>
      <c r="G340" s="14">
        <f>SUM(F334:F340)</f>
        <v>210</v>
      </c>
      <c r="H340" s="25" t="s">
        <v>309</v>
      </c>
    </row>
    <row r="341" spans="1:8" ht="15.6">
      <c r="A341" s="9" t="s">
        <v>166</v>
      </c>
      <c r="B341" s="10" t="s">
        <v>167</v>
      </c>
      <c r="C341" s="33" t="s">
        <v>168</v>
      </c>
      <c r="D341" s="34"/>
      <c r="E341" s="35" t="s">
        <v>26</v>
      </c>
      <c r="F341" s="14">
        <v>20</v>
      </c>
      <c r="G341" s="9"/>
      <c r="H341" s="15"/>
    </row>
    <row r="342" spans="1:8" ht="15.6">
      <c r="A342" s="9"/>
      <c r="B342" s="10"/>
      <c r="C342" s="33" t="s">
        <v>26</v>
      </c>
      <c r="D342" s="34" t="s">
        <v>25</v>
      </c>
      <c r="E342" s="35" t="s">
        <v>23</v>
      </c>
      <c r="F342" s="14">
        <v>37</v>
      </c>
      <c r="G342" s="9"/>
      <c r="H342" s="15"/>
    </row>
    <row r="343" spans="1:8" ht="15.6">
      <c r="A343" s="9"/>
      <c r="B343" s="10"/>
      <c r="C343" s="33" t="s">
        <v>23</v>
      </c>
      <c r="D343" s="34"/>
      <c r="E343" s="35" t="s">
        <v>153</v>
      </c>
      <c r="F343" s="14">
        <v>15</v>
      </c>
      <c r="G343" s="9"/>
      <c r="H343" s="15"/>
    </row>
    <row r="344" spans="1:8" ht="15.6">
      <c r="A344" s="9"/>
      <c r="B344" s="10"/>
      <c r="C344" s="33" t="s">
        <v>153</v>
      </c>
      <c r="D344" s="34"/>
      <c r="E344" s="35" t="s">
        <v>23</v>
      </c>
      <c r="F344" s="14">
        <v>15</v>
      </c>
      <c r="G344" s="9"/>
      <c r="H344" s="16"/>
    </row>
    <row r="345" spans="1:8" ht="15.6">
      <c r="A345" s="17"/>
      <c r="B345" s="18"/>
      <c r="C345" s="33" t="s">
        <v>23</v>
      </c>
      <c r="D345" s="34" t="s">
        <v>25</v>
      </c>
      <c r="E345" s="35" t="s">
        <v>26</v>
      </c>
      <c r="F345" s="19">
        <v>37</v>
      </c>
      <c r="G345" s="17"/>
      <c r="H345" s="20"/>
    </row>
    <row r="346" spans="1:8" ht="15.6">
      <c r="A346" s="9"/>
      <c r="B346" s="10"/>
      <c r="C346" s="33" t="s">
        <v>26</v>
      </c>
      <c r="D346" s="34" t="s">
        <v>23</v>
      </c>
      <c r="E346" s="35" t="s">
        <v>33</v>
      </c>
      <c r="F346" s="14">
        <v>40</v>
      </c>
      <c r="G346" s="9"/>
      <c r="H346" s="20"/>
    </row>
    <row r="347" spans="1:8" ht="15.6">
      <c r="A347" s="9"/>
      <c r="B347" s="10"/>
      <c r="C347" s="33" t="s">
        <v>33</v>
      </c>
      <c r="D347" s="34" t="s">
        <v>23</v>
      </c>
      <c r="E347" s="35" t="s">
        <v>26</v>
      </c>
      <c r="F347" s="14">
        <v>40</v>
      </c>
      <c r="G347" s="9"/>
      <c r="H347" s="16"/>
    </row>
    <row r="348" spans="1:8" ht="15.6">
      <c r="A348" s="9"/>
      <c r="B348" s="10"/>
      <c r="C348" s="21" t="s">
        <v>26</v>
      </c>
      <c r="D348" s="22"/>
      <c r="E348" s="19" t="s">
        <v>169</v>
      </c>
      <c r="F348" s="14">
        <v>20</v>
      </c>
      <c r="G348" s="14">
        <f>SUM(F341:F348)</f>
        <v>224</v>
      </c>
      <c r="H348" s="20" t="s">
        <v>310</v>
      </c>
    </row>
    <row r="349" spans="1:8" ht="15.6">
      <c r="A349" s="3"/>
      <c r="B349" s="2"/>
      <c r="C349" s="3"/>
      <c r="D349" s="3"/>
      <c r="E349" s="3"/>
      <c r="F349" s="3"/>
      <c r="G349" s="3">
        <v>1222</v>
      </c>
      <c r="H349" s="3"/>
    </row>
    <row r="350" spans="1:8" ht="15.6">
      <c r="A350" s="3"/>
      <c r="B350" s="2"/>
      <c r="C350" s="3"/>
      <c r="D350" s="3"/>
      <c r="E350" s="3"/>
      <c r="F350" s="3"/>
      <c r="G350" s="3"/>
      <c r="H350" s="3"/>
    </row>
    <row r="351" spans="1:8" ht="15.6">
      <c r="A351" s="3"/>
      <c r="B351" s="2"/>
      <c r="C351" s="3"/>
      <c r="D351" s="3"/>
      <c r="E351" s="3"/>
      <c r="F351" s="3"/>
      <c r="G351" s="3"/>
      <c r="H351" s="3"/>
    </row>
    <row r="352" spans="1:8" ht="15.6">
      <c r="A352" s="3"/>
      <c r="B352" s="2"/>
      <c r="C352" s="3"/>
      <c r="D352" s="3"/>
      <c r="E352" s="3"/>
      <c r="F352" s="3"/>
      <c r="G352" s="3"/>
      <c r="H352" s="3"/>
    </row>
    <row r="353" spans="1:8" ht="15.6">
      <c r="A353" s="3"/>
      <c r="B353" s="2"/>
      <c r="C353" s="3"/>
      <c r="D353" s="3"/>
      <c r="E353" s="3"/>
      <c r="F353" s="3"/>
      <c r="G353" s="3"/>
      <c r="H353" s="3"/>
    </row>
    <row r="354" spans="1:8" ht="15.6">
      <c r="A354" s="3"/>
      <c r="B354" s="2"/>
      <c r="C354" s="3"/>
      <c r="D354" s="3"/>
      <c r="E354" s="3"/>
      <c r="F354" s="3"/>
      <c r="G354" s="3"/>
      <c r="H354" s="3"/>
    </row>
    <row r="355" spans="1:8" ht="15.6">
      <c r="A355" s="3"/>
      <c r="B355" s="2"/>
      <c r="C355" s="3"/>
      <c r="D355" s="3"/>
      <c r="E355" s="3"/>
      <c r="F355" s="3"/>
      <c r="G355" s="3"/>
      <c r="H355" s="3"/>
    </row>
    <row r="356" spans="1:8" ht="15.75" customHeight="1">
      <c r="A356" s="172" t="s">
        <v>4</v>
      </c>
      <c r="B356" s="174" t="s">
        <v>5</v>
      </c>
      <c r="C356" s="164" t="s">
        <v>6</v>
      </c>
      <c r="D356" s="165"/>
      <c r="E356" s="166"/>
      <c r="F356" s="176" t="s">
        <v>7</v>
      </c>
      <c r="G356" s="4" t="s">
        <v>12</v>
      </c>
      <c r="H356" s="180" t="s">
        <v>229</v>
      </c>
    </row>
    <row r="357" spans="1:8" ht="15.6">
      <c r="A357" s="173"/>
      <c r="B357" s="175"/>
      <c r="C357" s="5" t="s">
        <v>14</v>
      </c>
      <c r="D357" s="6"/>
      <c r="E357" s="7" t="s">
        <v>15</v>
      </c>
      <c r="F357" s="177"/>
      <c r="G357" s="8" t="s">
        <v>20</v>
      </c>
      <c r="H357" s="181"/>
    </row>
    <row r="358" spans="1:8" ht="15.6">
      <c r="A358" s="9" t="s">
        <v>171</v>
      </c>
      <c r="B358" s="10" t="s">
        <v>172</v>
      </c>
      <c r="C358" s="33" t="s">
        <v>140</v>
      </c>
      <c r="D358" s="34" t="s">
        <v>23</v>
      </c>
      <c r="E358" s="35" t="s">
        <v>26</v>
      </c>
      <c r="F358" s="14">
        <v>45</v>
      </c>
      <c r="G358" s="9"/>
      <c r="H358" s="15"/>
    </row>
    <row r="359" spans="1:8" ht="15.6">
      <c r="A359" s="9"/>
      <c r="B359" s="10"/>
      <c r="C359" s="33" t="s">
        <v>26</v>
      </c>
      <c r="D359" s="34" t="s">
        <v>23</v>
      </c>
      <c r="E359" s="35" t="s">
        <v>33</v>
      </c>
      <c r="F359" s="14">
        <v>41</v>
      </c>
      <c r="G359" s="9"/>
      <c r="H359" s="15"/>
    </row>
    <row r="360" spans="1:8" ht="15.6">
      <c r="A360" s="9"/>
      <c r="B360" s="10"/>
      <c r="C360" s="33" t="s">
        <v>33</v>
      </c>
      <c r="D360" s="34" t="s">
        <v>23</v>
      </c>
      <c r="E360" s="35" t="s">
        <v>26</v>
      </c>
      <c r="F360" s="14">
        <v>41</v>
      </c>
      <c r="G360" s="9"/>
      <c r="H360" s="15"/>
    </row>
    <row r="361" spans="1:8" ht="15.6">
      <c r="A361" s="9"/>
      <c r="B361" s="10"/>
      <c r="C361" s="33" t="s">
        <v>26</v>
      </c>
      <c r="D361" s="34" t="s">
        <v>23</v>
      </c>
      <c r="E361" s="35" t="s">
        <v>140</v>
      </c>
      <c r="F361" s="14">
        <v>45</v>
      </c>
      <c r="G361" s="9"/>
      <c r="H361" s="16"/>
    </row>
    <row r="362" spans="1:8" ht="15.6">
      <c r="A362" s="17"/>
      <c r="B362" s="18"/>
      <c r="C362" s="33" t="s">
        <v>140</v>
      </c>
      <c r="D362" s="34"/>
      <c r="E362" s="35" t="s">
        <v>33</v>
      </c>
      <c r="F362" s="19">
        <v>15</v>
      </c>
      <c r="G362" s="17"/>
      <c r="H362" s="20"/>
    </row>
    <row r="363" spans="1:8" ht="15.6">
      <c r="A363" s="9"/>
      <c r="B363" s="10"/>
      <c r="C363" s="33" t="s">
        <v>33</v>
      </c>
      <c r="D363" s="34" t="s">
        <v>23</v>
      </c>
      <c r="E363" s="35" t="s">
        <v>26</v>
      </c>
      <c r="F363" s="14">
        <v>41</v>
      </c>
      <c r="G363" s="9"/>
      <c r="H363" s="16"/>
    </row>
    <row r="364" spans="1:8" ht="15.6">
      <c r="A364" s="9"/>
      <c r="B364" s="10"/>
      <c r="C364" s="33" t="s">
        <v>26</v>
      </c>
      <c r="D364" s="34" t="s">
        <v>23</v>
      </c>
      <c r="E364" s="35" t="s">
        <v>140</v>
      </c>
      <c r="F364" s="14">
        <v>45</v>
      </c>
      <c r="G364" s="14">
        <f>SUM(F358:F364)</f>
        <v>273</v>
      </c>
      <c r="H364" s="20" t="s">
        <v>140</v>
      </c>
    </row>
    <row r="365" spans="1:8" ht="15.6">
      <c r="A365" s="9" t="s">
        <v>174</v>
      </c>
      <c r="B365" s="10" t="s">
        <v>175</v>
      </c>
      <c r="C365" s="33" t="s">
        <v>65</v>
      </c>
      <c r="D365" s="34"/>
      <c r="E365" s="35" t="s">
        <v>23</v>
      </c>
      <c r="F365" s="14">
        <v>4</v>
      </c>
      <c r="G365" s="9"/>
      <c r="H365" s="15"/>
    </row>
    <row r="366" spans="1:8" ht="15.6">
      <c r="A366" s="9"/>
      <c r="B366" s="10"/>
      <c r="C366" s="33" t="s">
        <v>23</v>
      </c>
      <c r="D366" s="34" t="s">
        <v>25</v>
      </c>
      <c r="E366" s="35" t="s">
        <v>26</v>
      </c>
      <c r="F366" s="14">
        <v>37</v>
      </c>
      <c r="G366" s="9"/>
      <c r="H366" s="15"/>
    </row>
    <row r="367" spans="1:8" ht="15.6">
      <c r="A367" s="9"/>
      <c r="B367" s="10"/>
      <c r="C367" s="33" t="s">
        <v>26</v>
      </c>
      <c r="D367" s="34" t="s">
        <v>25</v>
      </c>
      <c r="E367" s="35" t="s">
        <v>23</v>
      </c>
      <c r="F367" s="14">
        <v>37</v>
      </c>
      <c r="G367" s="9"/>
      <c r="H367" s="15"/>
    </row>
    <row r="368" spans="1:8" ht="15.6">
      <c r="A368" s="9"/>
      <c r="B368" s="10"/>
      <c r="C368" s="33" t="s">
        <v>23</v>
      </c>
      <c r="D368" s="34" t="s">
        <v>25</v>
      </c>
      <c r="E368" s="35" t="s">
        <v>26</v>
      </c>
      <c r="F368" s="14">
        <v>37</v>
      </c>
      <c r="G368" s="9"/>
      <c r="H368" s="16"/>
    </row>
    <row r="369" spans="1:8" ht="15.6">
      <c r="A369" s="17"/>
      <c r="B369" s="18"/>
      <c r="C369" s="33" t="s">
        <v>26</v>
      </c>
      <c r="D369" s="34" t="s">
        <v>25</v>
      </c>
      <c r="E369" s="35" t="s">
        <v>23</v>
      </c>
      <c r="F369" s="19">
        <v>37</v>
      </c>
      <c r="G369" s="17"/>
      <c r="H369" s="20"/>
    </row>
    <row r="370" spans="1:8" ht="15.6">
      <c r="A370" s="9"/>
      <c r="B370" s="10"/>
      <c r="C370" s="33" t="s">
        <v>23</v>
      </c>
      <c r="D370" s="34"/>
      <c r="E370" s="35" t="s">
        <v>72</v>
      </c>
      <c r="F370" s="14">
        <v>4</v>
      </c>
      <c r="G370" s="9"/>
      <c r="H370" s="20"/>
    </row>
    <row r="371" spans="1:8" ht="15.6">
      <c r="A371" s="9"/>
      <c r="B371" s="10"/>
      <c r="C371" s="33" t="s">
        <v>72</v>
      </c>
      <c r="D371" s="34"/>
      <c r="E371" s="35" t="s">
        <v>23</v>
      </c>
      <c r="F371" s="14">
        <v>4</v>
      </c>
      <c r="G371" s="9"/>
      <c r="H371" s="20"/>
    </row>
    <row r="372" spans="1:8" ht="15.6">
      <c r="A372" s="9"/>
      <c r="B372" s="10"/>
      <c r="C372" s="33" t="s">
        <v>23</v>
      </c>
      <c r="D372" s="34" t="s">
        <v>25</v>
      </c>
      <c r="E372" s="35" t="s">
        <v>26</v>
      </c>
      <c r="F372" s="14">
        <v>41</v>
      </c>
      <c r="G372" s="9"/>
      <c r="H372" s="16"/>
    </row>
    <row r="373" spans="1:8" ht="15.6">
      <c r="A373" s="9"/>
      <c r="B373" s="10"/>
      <c r="C373" s="33" t="s">
        <v>26</v>
      </c>
      <c r="D373" s="34" t="s">
        <v>23</v>
      </c>
      <c r="E373" s="35" t="s">
        <v>65</v>
      </c>
      <c r="F373" s="14">
        <v>41</v>
      </c>
      <c r="G373" s="14">
        <f>SUM(F365:F373)</f>
        <v>242</v>
      </c>
      <c r="H373" s="20" t="s">
        <v>311</v>
      </c>
    </row>
    <row r="374" spans="1:8" ht="15.6">
      <c r="A374" s="9" t="s">
        <v>177</v>
      </c>
      <c r="B374" s="10" t="s">
        <v>178</v>
      </c>
      <c r="C374" s="33" t="s">
        <v>179</v>
      </c>
      <c r="D374" s="34"/>
      <c r="E374" s="35" t="s">
        <v>26</v>
      </c>
      <c r="F374" s="14">
        <v>50</v>
      </c>
      <c r="G374" s="9"/>
      <c r="H374" s="15"/>
    </row>
    <row r="375" spans="1:8" ht="15.6">
      <c r="A375" s="9"/>
      <c r="B375" s="10"/>
      <c r="C375" s="33" t="s">
        <v>26</v>
      </c>
      <c r="D375" s="34" t="s">
        <v>25</v>
      </c>
      <c r="E375" s="35" t="s">
        <v>23</v>
      </c>
      <c r="F375" s="14">
        <v>37</v>
      </c>
      <c r="G375" s="9"/>
      <c r="H375" s="15"/>
    </row>
    <row r="376" spans="1:8" ht="15.6">
      <c r="A376" s="9"/>
      <c r="B376" s="10"/>
      <c r="C376" s="33" t="s">
        <v>23</v>
      </c>
      <c r="D376" s="34"/>
      <c r="E376" s="35" t="s">
        <v>179</v>
      </c>
      <c r="F376" s="14">
        <v>13</v>
      </c>
      <c r="G376" s="9"/>
      <c r="H376" s="15"/>
    </row>
    <row r="377" spans="1:8" ht="15.6">
      <c r="A377" s="9"/>
      <c r="B377" s="10"/>
      <c r="C377" s="33" t="s">
        <v>179</v>
      </c>
      <c r="D377" s="34" t="s">
        <v>23</v>
      </c>
      <c r="E377" s="35" t="s">
        <v>26</v>
      </c>
      <c r="F377" s="14">
        <v>50</v>
      </c>
      <c r="G377" s="9"/>
      <c r="H377" s="16"/>
    </row>
    <row r="378" spans="1:8" ht="15.6">
      <c r="A378" s="17"/>
      <c r="B378" s="18"/>
      <c r="C378" s="33" t="s">
        <v>26</v>
      </c>
      <c r="D378" s="34" t="s">
        <v>23</v>
      </c>
      <c r="E378" s="35" t="s">
        <v>179</v>
      </c>
      <c r="F378" s="19">
        <v>30</v>
      </c>
      <c r="G378" s="14">
        <f>SUM(F374:F378)</f>
        <v>180</v>
      </c>
      <c r="H378" s="20" t="s">
        <v>312</v>
      </c>
    </row>
    <row r="379" spans="1:8" ht="15.6">
      <c r="A379" s="9" t="s">
        <v>181</v>
      </c>
      <c r="B379" s="10" t="s">
        <v>182</v>
      </c>
      <c r="C379" s="33" t="s">
        <v>183</v>
      </c>
      <c r="D379" s="34"/>
      <c r="E379" s="35" t="s">
        <v>26</v>
      </c>
      <c r="F379" s="14">
        <v>25</v>
      </c>
      <c r="G379" s="9"/>
      <c r="H379" s="15"/>
    </row>
    <row r="380" spans="1:8" ht="15.6">
      <c r="A380" s="9"/>
      <c r="B380" s="10"/>
      <c r="C380" s="33" t="s">
        <v>26</v>
      </c>
      <c r="D380" s="34" t="s">
        <v>25</v>
      </c>
      <c r="E380" s="35" t="s">
        <v>184</v>
      </c>
      <c r="F380" s="14">
        <v>40</v>
      </c>
      <c r="G380" s="9"/>
      <c r="H380" s="15"/>
    </row>
    <row r="381" spans="1:8" ht="15.6">
      <c r="A381" s="9"/>
      <c r="B381" s="10"/>
      <c r="C381" s="33" t="s">
        <v>184</v>
      </c>
      <c r="D381" s="34" t="s">
        <v>25</v>
      </c>
      <c r="E381" s="35" t="s">
        <v>26</v>
      </c>
      <c r="F381" s="14">
        <v>40</v>
      </c>
      <c r="G381" s="9"/>
      <c r="H381" s="15"/>
    </row>
    <row r="382" spans="1:8" ht="15.6">
      <c r="A382" s="9"/>
      <c r="B382" s="10"/>
      <c r="C382" s="33" t="s">
        <v>26</v>
      </c>
      <c r="D382" s="34" t="s">
        <v>23</v>
      </c>
      <c r="E382" s="35" t="s">
        <v>72</v>
      </c>
      <c r="F382" s="14">
        <v>41</v>
      </c>
      <c r="G382" s="9"/>
      <c r="H382" s="16"/>
    </row>
    <row r="383" spans="1:8" ht="15.6">
      <c r="A383" s="17"/>
      <c r="B383" s="18"/>
      <c r="C383" s="33" t="s">
        <v>72</v>
      </c>
      <c r="D383" s="34" t="s">
        <v>23</v>
      </c>
      <c r="E383" s="35" t="s">
        <v>26</v>
      </c>
      <c r="F383" s="19">
        <v>41</v>
      </c>
      <c r="G383" s="17"/>
      <c r="H383" s="16"/>
    </row>
    <row r="384" spans="1:8" ht="15.6">
      <c r="A384" s="9"/>
      <c r="B384" s="10"/>
      <c r="C384" s="33" t="s">
        <v>26</v>
      </c>
      <c r="D384" s="34"/>
      <c r="E384" s="35" t="s">
        <v>183</v>
      </c>
      <c r="F384" s="14">
        <v>25</v>
      </c>
      <c r="G384" s="14">
        <f>SUM(F379:F384)</f>
        <v>212</v>
      </c>
      <c r="H384" s="20" t="s">
        <v>313</v>
      </c>
    </row>
    <row r="385" spans="1:8" ht="15.6">
      <c r="A385" s="9" t="s">
        <v>186</v>
      </c>
      <c r="B385" s="10" t="s">
        <v>187</v>
      </c>
      <c r="C385" s="33" t="s">
        <v>188</v>
      </c>
      <c r="D385" s="34"/>
      <c r="E385" s="35" t="s">
        <v>72</v>
      </c>
      <c r="F385" s="14">
        <v>10</v>
      </c>
      <c r="G385" s="9"/>
      <c r="H385" s="15"/>
    </row>
    <row r="386" spans="1:8" ht="15.6">
      <c r="A386" s="9"/>
      <c r="B386" s="10"/>
      <c r="C386" s="33" t="s">
        <v>72</v>
      </c>
      <c r="D386" s="34"/>
      <c r="E386" s="35" t="s">
        <v>23</v>
      </c>
      <c r="F386" s="14">
        <v>4</v>
      </c>
      <c r="G386" s="9"/>
      <c r="H386" s="15"/>
    </row>
    <row r="387" spans="1:8" ht="15.6">
      <c r="A387" s="9"/>
      <c r="B387" s="10"/>
      <c r="C387" s="33" t="s">
        <v>23</v>
      </c>
      <c r="D387" s="34" t="s">
        <v>25</v>
      </c>
      <c r="E387" s="35" t="s">
        <v>26</v>
      </c>
      <c r="F387" s="14">
        <v>37</v>
      </c>
      <c r="G387" s="9"/>
      <c r="H387" s="15"/>
    </row>
    <row r="388" spans="1:8" ht="15.6">
      <c r="A388" s="9"/>
      <c r="B388" s="10"/>
      <c r="C388" s="33" t="s">
        <v>26</v>
      </c>
      <c r="D388" s="34" t="s">
        <v>23</v>
      </c>
      <c r="E388" s="35" t="s">
        <v>72</v>
      </c>
      <c r="F388" s="14">
        <v>41</v>
      </c>
      <c r="G388" s="9"/>
      <c r="H388" s="16"/>
    </row>
    <row r="389" spans="1:8" ht="15.6">
      <c r="A389" s="17"/>
      <c r="B389" s="18"/>
      <c r="C389" s="33" t="s">
        <v>72</v>
      </c>
      <c r="D389" s="34" t="s">
        <v>23</v>
      </c>
      <c r="E389" s="35" t="s">
        <v>26</v>
      </c>
      <c r="F389" s="19">
        <v>41</v>
      </c>
      <c r="G389" s="17"/>
      <c r="H389" s="20"/>
    </row>
    <row r="390" spans="1:8" ht="15.6">
      <c r="A390" s="9"/>
      <c r="B390" s="10"/>
      <c r="C390" s="33" t="s">
        <v>26</v>
      </c>
      <c r="D390" s="34" t="s">
        <v>23</v>
      </c>
      <c r="E390" s="35" t="s">
        <v>72</v>
      </c>
      <c r="F390" s="14">
        <v>41</v>
      </c>
      <c r="G390" s="9"/>
      <c r="H390" s="20"/>
    </row>
    <row r="391" spans="1:8" ht="15.6">
      <c r="A391" s="9"/>
      <c r="B391" s="10"/>
      <c r="C391" s="33" t="s">
        <v>72</v>
      </c>
      <c r="D391" s="34"/>
      <c r="E391" s="35" t="s">
        <v>23</v>
      </c>
      <c r="F391" s="14">
        <v>4</v>
      </c>
      <c r="G391" s="9"/>
      <c r="H391" s="20"/>
    </row>
    <row r="392" spans="1:8" ht="15.6">
      <c r="A392" s="9"/>
      <c r="B392" s="10"/>
      <c r="C392" s="33" t="s">
        <v>23</v>
      </c>
      <c r="D392" s="34"/>
      <c r="E392" s="35" t="s">
        <v>140</v>
      </c>
      <c r="F392" s="14">
        <v>10</v>
      </c>
      <c r="G392" s="9"/>
      <c r="H392" s="20"/>
    </row>
    <row r="393" spans="1:8" ht="15.6">
      <c r="A393" s="9"/>
      <c r="B393" s="10"/>
      <c r="C393" s="33" t="s">
        <v>140</v>
      </c>
      <c r="D393" s="34"/>
      <c r="E393" s="35" t="s">
        <v>23</v>
      </c>
      <c r="F393" s="14">
        <v>10</v>
      </c>
      <c r="G393" s="9"/>
      <c r="H393" s="16"/>
    </row>
    <row r="394" spans="1:8" ht="15.6">
      <c r="A394" s="9"/>
      <c r="B394" s="10"/>
      <c r="C394" s="33" t="s">
        <v>23</v>
      </c>
      <c r="D394" s="34"/>
      <c r="E394" s="35" t="s">
        <v>188</v>
      </c>
      <c r="F394" s="14">
        <v>10</v>
      </c>
      <c r="G394" s="14">
        <f>SUM(F385:F394)</f>
        <v>208</v>
      </c>
      <c r="H394" s="20" t="s">
        <v>314</v>
      </c>
    </row>
    <row r="395" spans="1:8" ht="15.6">
      <c r="A395" s="9" t="s">
        <v>190</v>
      </c>
      <c r="B395" s="10" t="s">
        <v>191</v>
      </c>
      <c r="C395" s="33" t="s">
        <v>23</v>
      </c>
      <c r="D395" s="34"/>
      <c r="E395" s="35" t="s">
        <v>192</v>
      </c>
      <c r="F395" s="14">
        <v>15</v>
      </c>
      <c r="G395" s="9"/>
      <c r="H395" s="15"/>
    </row>
    <row r="396" spans="1:8" ht="15.6">
      <c r="A396" s="9"/>
      <c r="B396" s="10"/>
      <c r="C396" s="33" t="s">
        <v>192</v>
      </c>
      <c r="D396" s="34"/>
      <c r="E396" s="35" t="s">
        <v>23</v>
      </c>
      <c r="F396" s="14">
        <v>15</v>
      </c>
      <c r="G396" s="9"/>
      <c r="H396" s="15"/>
    </row>
    <row r="397" spans="1:8" ht="15.6">
      <c r="A397" s="9"/>
      <c r="B397" s="10"/>
      <c r="C397" s="33" t="s">
        <v>23</v>
      </c>
      <c r="D397" s="34" t="s">
        <v>25</v>
      </c>
      <c r="E397" s="35" t="s">
        <v>26</v>
      </c>
      <c r="F397" s="14">
        <v>37</v>
      </c>
      <c r="G397" s="9"/>
      <c r="H397" s="15"/>
    </row>
    <row r="398" spans="1:8" ht="15.6">
      <c r="A398" s="9"/>
      <c r="B398" s="10"/>
      <c r="C398" s="33" t="s">
        <v>26</v>
      </c>
      <c r="D398" s="34" t="s">
        <v>25</v>
      </c>
      <c r="E398" s="35" t="s">
        <v>23</v>
      </c>
      <c r="F398" s="14">
        <v>37</v>
      </c>
      <c r="G398" s="9"/>
      <c r="H398" s="16"/>
    </row>
    <row r="399" spans="1:8" ht="15.6">
      <c r="A399" s="17"/>
      <c r="B399" s="18"/>
      <c r="C399" s="33" t="s">
        <v>23</v>
      </c>
      <c r="D399" s="34"/>
      <c r="E399" s="35" t="s">
        <v>192</v>
      </c>
      <c r="F399" s="19">
        <v>15</v>
      </c>
      <c r="G399" s="17"/>
      <c r="H399" s="20"/>
    </row>
    <row r="400" spans="1:8" ht="15.6">
      <c r="A400" s="9"/>
      <c r="B400" s="10"/>
      <c r="C400" s="33" t="s">
        <v>192</v>
      </c>
      <c r="D400" s="34"/>
      <c r="E400" s="35" t="s">
        <v>23</v>
      </c>
      <c r="F400" s="14">
        <v>15</v>
      </c>
      <c r="G400" s="9"/>
      <c r="H400" s="20"/>
    </row>
    <row r="401" spans="1:8" ht="15.6">
      <c r="A401" s="9"/>
      <c r="B401" s="10"/>
      <c r="C401" s="33" t="s">
        <v>23</v>
      </c>
      <c r="D401" s="34" t="s">
        <v>25</v>
      </c>
      <c r="E401" s="35" t="s">
        <v>26</v>
      </c>
      <c r="F401" s="14">
        <v>37</v>
      </c>
      <c r="G401" s="9"/>
      <c r="H401" s="16"/>
    </row>
    <row r="402" spans="1:8" ht="15.6">
      <c r="A402" s="9"/>
      <c r="B402" s="10"/>
      <c r="C402" s="33" t="s">
        <v>26</v>
      </c>
      <c r="D402" s="34" t="s">
        <v>25</v>
      </c>
      <c r="E402" s="35" t="s">
        <v>23</v>
      </c>
      <c r="F402" s="14">
        <v>37</v>
      </c>
      <c r="G402" s="14">
        <f>SUM(F395:F402)</f>
        <v>208</v>
      </c>
      <c r="H402" s="20" t="s">
        <v>294</v>
      </c>
    </row>
    <row r="403" spans="1:8" ht="15.6">
      <c r="A403" s="9" t="s">
        <v>193</v>
      </c>
      <c r="B403" s="10" t="s">
        <v>194</v>
      </c>
      <c r="C403" s="33" t="s">
        <v>195</v>
      </c>
      <c r="D403" s="34"/>
      <c r="E403" s="35" t="s">
        <v>26</v>
      </c>
      <c r="F403" s="14">
        <v>20</v>
      </c>
      <c r="G403" s="9"/>
      <c r="H403" s="15"/>
    </row>
    <row r="404" spans="1:8" ht="15.6">
      <c r="A404" s="9"/>
      <c r="B404" s="10"/>
      <c r="C404" s="33" t="s">
        <v>26</v>
      </c>
      <c r="D404" s="34" t="s">
        <v>23</v>
      </c>
      <c r="E404" s="41" t="s">
        <v>72</v>
      </c>
      <c r="F404" s="14">
        <v>41</v>
      </c>
      <c r="G404" s="9"/>
      <c r="H404" s="15"/>
    </row>
    <row r="405" spans="1:8" ht="15.6">
      <c r="A405" s="9"/>
      <c r="B405" s="10"/>
      <c r="C405" s="37" t="s">
        <v>72</v>
      </c>
      <c r="D405" s="34" t="s">
        <v>23</v>
      </c>
      <c r="E405" s="41" t="s">
        <v>23</v>
      </c>
      <c r="F405" s="14">
        <v>4</v>
      </c>
      <c r="G405" s="9"/>
      <c r="H405" s="15"/>
    </row>
    <row r="406" spans="1:8" ht="15.6">
      <c r="A406" s="9"/>
      <c r="B406" s="10"/>
      <c r="C406" s="37" t="s">
        <v>23</v>
      </c>
      <c r="D406" s="34" t="s">
        <v>25</v>
      </c>
      <c r="E406" s="35" t="s">
        <v>26</v>
      </c>
      <c r="F406" s="14">
        <v>37</v>
      </c>
      <c r="G406" s="9"/>
      <c r="H406" s="16"/>
    </row>
    <row r="407" spans="1:8" ht="15.6">
      <c r="A407" s="17"/>
      <c r="B407" s="18"/>
      <c r="C407" s="33" t="s">
        <v>26</v>
      </c>
      <c r="D407" s="34" t="s">
        <v>25</v>
      </c>
      <c r="E407" s="41" t="s">
        <v>23</v>
      </c>
      <c r="F407" s="19">
        <v>37</v>
      </c>
      <c r="G407" s="17"/>
      <c r="H407" s="20"/>
    </row>
    <row r="408" spans="1:8" ht="15.6">
      <c r="A408" s="9"/>
      <c r="B408" s="10"/>
      <c r="C408" s="37" t="s">
        <v>23</v>
      </c>
      <c r="D408" s="34" t="s">
        <v>25</v>
      </c>
      <c r="E408" s="35" t="s">
        <v>26</v>
      </c>
      <c r="F408" s="14">
        <v>37</v>
      </c>
      <c r="G408" s="9"/>
      <c r="H408" s="20"/>
    </row>
    <row r="409" spans="1:8" ht="15.6">
      <c r="A409" s="9"/>
      <c r="B409" s="10"/>
      <c r="C409" s="33" t="s">
        <v>26</v>
      </c>
      <c r="D409" s="34" t="s">
        <v>23</v>
      </c>
      <c r="E409" s="35" t="s">
        <v>72</v>
      </c>
      <c r="F409" s="14">
        <v>41</v>
      </c>
      <c r="G409" s="9"/>
      <c r="H409" s="20"/>
    </row>
    <row r="410" spans="1:8" ht="15.6">
      <c r="A410" s="9"/>
      <c r="B410" s="10"/>
      <c r="C410" s="33" t="s">
        <v>72</v>
      </c>
      <c r="D410" s="34"/>
      <c r="E410" s="35" t="s">
        <v>23</v>
      </c>
      <c r="F410" s="14">
        <v>4</v>
      </c>
      <c r="G410" s="9"/>
      <c r="H410" s="20"/>
    </row>
    <row r="411" spans="1:8" ht="15.6">
      <c r="A411" s="9"/>
      <c r="B411" s="10"/>
      <c r="C411" s="33" t="s">
        <v>23</v>
      </c>
      <c r="D411" s="34" t="s">
        <v>25</v>
      </c>
      <c r="E411" s="35" t="s">
        <v>26</v>
      </c>
      <c r="F411" s="14">
        <v>37</v>
      </c>
      <c r="G411" s="9"/>
      <c r="H411" s="16"/>
    </row>
    <row r="412" spans="1:8" ht="15.6">
      <c r="A412" s="9"/>
      <c r="B412" s="5"/>
      <c r="C412" s="51" t="s">
        <v>26</v>
      </c>
      <c r="D412" s="17"/>
      <c r="E412" s="31" t="s">
        <v>195</v>
      </c>
      <c r="F412" s="14">
        <v>20</v>
      </c>
      <c r="G412" s="14">
        <f>SUM(F403:F412)</f>
        <v>278</v>
      </c>
      <c r="H412" s="20" t="s">
        <v>315</v>
      </c>
    </row>
    <row r="413" spans="1:8" ht="15.6">
      <c r="A413" s="3"/>
      <c r="B413" s="2"/>
      <c r="C413" s="3"/>
      <c r="D413" s="3"/>
      <c r="E413" s="3"/>
      <c r="F413" s="3"/>
      <c r="G413" s="3">
        <v>1601</v>
      </c>
      <c r="H413" s="3"/>
    </row>
    <row r="414" spans="1:8" ht="15.6">
      <c r="A414" s="3"/>
      <c r="B414" s="2"/>
      <c r="C414" s="3"/>
      <c r="D414" s="3"/>
      <c r="E414" s="3"/>
      <c r="F414" s="3"/>
      <c r="G414" s="3"/>
      <c r="H414" s="3"/>
    </row>
    <row r="415" spans="1:8" ht="15.75" customHeight="1">
      <c r="A415" s="172" t="s">
        <v>4</v>
      </c>
      <c r="B415" s="174" t="s">
        <v>5</v>
      </c>
      <c r="C415" s="164" t="s">
        <v>6</v>
      </c>
      <c r="D415" s="165"/>
      <c r="E415" s="166"/>
      <c r="F415" s="176" t="s">
        <v>7</v>
      </c>
      <c r="G415" s="4" t="s">
        <v>12</v>
      </c>
      <c r="H415" s="180" t="s">
        <v>229</v>
      </c>
    </row>
    <row r="416" spans="1:8" ht="15.6">
      <c r="A416" s="173"/>
      <c r="B416" s="175"/>
      <c r="C416" s="5" t="s">
        <v>14</v>
      </c>
      <c r="D416" s="6"/>
      <c r="E416" s="7" t="s">
        <v>15</v>
      </c>
      <c r="F416" s="177"/>
      <c r="G416" s="8" t="s">
        <v>20</v>
      </c>
      <c r="H416" s="181"/>
    </row>
    <row r="417" spans="1:8" ht="15.6">
      <c r="A417" s="9" t="s">
        <v>197</v>
      </c>
      <c r="B417" s="10" t="s">
        <v>198</v>
      </c>
      <c r="C417" s="33" t="s">
        <v>96</v>
      </c>
      <c r="D417" s="34"/>
      <c r="E417" s="35" t="s">
        <v>199</v>
      </c>
      <c r="F417" s="14">
        <v>14</v>
      </c>
      <c r="G417" s="9"/>
      <c r="H417" s="15"/>
    </row>
    <row r="418" spans="1:8" ht="15.6">
      <c r="A418" s="9"/>
      <c r="B418" s="10"/>
      <c r="C418" s="33" t="s">
        <v>199</v>
      </c>
      <c r="D418" s="34"/>
      <c r="E418" s="41" t="s">
        <v>96</v>
      </c>
      <c r="F418" s="14">
        <v>14</v>
      </c>
      <c r="G418" s="9"/>
      <c r="H418" s="15"/>
    </row>
    <row r="419" spans="1:8" ht="15.6">
      <c r="A419" s="9"/>
      <c r="B419" s="5"/>
      <c r="C419" s="37" t="s">
        <v>96</v>
      </c>
      <c r="D419" s="34"/>
      <c r="E419" s="41" t="s">
        <v>200</v>
      </c>
      <c r="F419" s="14">
        <v>26</v>
      </c>
      <c r="G419" s="9"/>
      <c r="H419" s="15"/>
    </row>
    <row r="420" spans="1:8" ht="15.6">
      <c r="A420" s="9"/>
      <c r="B420" s="5"/>
      <c r="C420" s="37" t="s">
        <v>200</v>
      </c>
      <c r="D420" s="34"/>
      <c r="E420" s="35" t="s">
        <v>96</v>
      </c>
      <c r="F420" s="14">
        <v>26</v>
      </c>
      <c r="G420" s="9"/>
      <c r="H420" s="16"/>
    </row>
    <row r="421" spans="1:8" ht="15.6">
      <c r="A421" s="17"/>
      <c r="B421" s="29"/>
      <c r="C421" s="33" t="s">
        <v>96</v>
      </c>
      <c r="D421" s="34"/>
      <c r="E421" s="41" t="s">
        <v>200</v>
      </c>
      <c r="F421" s="19">
        <v>26</v>
      </c>
      <c r="G421" s="17"/>
      <c r="H421" s="20"/>
    </row>
    <row r="422" spans="1:8" ht="15.6">
      <c r="A422" s="9"/>
      <c r="B422" s="5"/>
      <c r="C422" s="37" t="s">
        <v>200</v>
      </c>
      <c r="D422" s="34"/>
      <c r="E422" s="35" t="s">
        <v>96</v>
      </c>
      <c r="F422" s="14">
        <v>26</v>
      </c>
      <c r="G422" s="9"/>
      <c r="H422" s="16"/>
    </row>
    <row r="423" spans="1:8" ht="15.6">
      <c r="A423" s="9"/>
      <c r="B423" s="5"/>
      <c r="C423" s="33" t="s">
        <v>96</v>
      </c>
      <c r="D423" s="34"/>
      <c r="E423" s="35" t="s">
        <v>199</v>
      </c>
      <c r="F423" s="14">
        <v>14</v>
      </c>
      <c r="G423" s="9"/>
      <c r="H423" s="16"/>
    </row>
    <row r="424" spans="1:8" ht="15.6">
      <c r="A424" s="9"/>
      <c r="B424" s="5"/>
      <c r="C424" s="33" t="s">
        <v>199</v>
      </c>
      <c r="D424" s="34"/>
      <c r="E424" s="35" t="s">
        <v>96</v>
      </c>
      <c r="F424" s="14">
        <v>14</v>
      </c>
      <c r="G424" s="14">
        <f>SUM(F417:F424)</f>
        <v>160</v>
      </c>
      <c r="H424" s="25" t="s">
        <v>316</v>
      </c>
    </row>
    <row r="425" spans="1:8" ht="15.6">
      <c r="A425" s="9" t="s">
        <v>202</v>
      </c>
      <c r="B425" s="10" t="s">
        <v>203</v>
      </c>
      <c r="C425" s="33" t="s">
        <v>96</v>
      </c>
      <c r="D425" s="34"/>
      <c r="E425" s="35" t="s">
        <v>26</v>
      </c>
      <c r="F425" s="14">
        <v>24</v>
      </c>
      <c r="G425" s="9"/>
      <c r="H425" s="15"/>
    </row>
    <row r="426" spans="1:8" ht="15.6">
      <c r="A426" s="9"/>
      <c r="B426" s="10"/>
      <c r="C426" s="33" t="s">
        <v>26</v>
      </c>
      <c r="D426" s="34"/>
      <c r="E426" s="41" t="s">
        <v>199</v>
      </c>
      <c r="F426" s="14">
        <v>40</v>
      </c>
      <c r="G426" s="9"/>
      <c r="H426" s="15"/>
    </row>
    <row r="427" spans="1:8" ht="15.6">
      <c r="A427" s="9"/>
      <c r="B427" s="5"/>
      <c r="C427" s="37" t="s">
        <v>199</v>
      </c>
      <c r="D427" s="34"/>
      <c r="E427" s="41" t="s">
        <v>92</v>
      </c>
      <c r="F427" s="14">
        <v>7</v>
      </c>
      <c r="G427" s="9"/>
      <c r="H427" s="15"/>
    </row>
    <row r="428" spans="1:8" ht="15.6">
      <c r="A428" s="9"/>
      <c r="B428" s="5"/>
      <c r="C428" s="37" t="s">
        <v>92</v>
      </c>
      <c r="D428" s="34"/>
      <c r="E428" s="35" t="s">
        <v>96</v>
      </c>
      <c r="F428" s="14">
        <v>7</v>
      </c>
      <c r="G428" s="9"/>
      <c r="H428" s="16"/>
    </row>
    <row r="429" spans="1:8" ht="15.6">
      <c r="A429" s="17"/>
      <c r="B429" s="29"/>
      <c r="C429" s="33" t="s">
        <v>96</v>
      </c>
      <c r="D429" s="34"/>
      <c r="E429" s="41" t="s">
        <v>26</v>
      </c>
      <c r="F429" s="19">
        <v>24</v>
      </c>
      <c r="G429" s="17"/>
      <c r="H429" s="20"/>
    </row>
    <row r="430" spans="1:8" ht="15.6">
      <c r="A430" s="9"/>
      <c r="B430" s="5"/>
      <c r="C430" s="37" t="s">
        <v>26</v>
      </c>
      <c r="D430" s="34"/>
      <c r="E430" s="35" t="s">
        <v>199</v>
      </c>
      <c r="F430" s="14">
        <v>40</v>
      </c>
      <c r="G430" s="9"/>
      <c r="H430" s="20"/>
    </row>
    <row r="431" spans="1:8" ht="15.6">
      <c r="A431" s="9"/>
      <c r="B431" s="5"/>
      <c r="C431" s="33" t="s">
        <v>199</v>
      </c>
      <c r="D431" s="34"/>
      <c r="E431" s="35" t="s">
        <v>92</v>
      </c>
      <c r="F431" s="14">
        <v>10</v>
      </c>
      <c r="G431" s="9"/>
      <c r="H431" s="20"/>
    </row>
    <row r="432" spans="1:8" ht="15.6">
      <c r="A432" s="9"/>
      <c r="B432" s="5"/>
      <c r="C432" s="33" t="s">
        <v>92</v>
      </c>
      <c r="D432" s="34"/>
      <c r="E432" s="35" t="s">
        <v>96</v>
      </c>
      <c r="F432" s="14">
        <v>7</v>
      </c>
      <c r="G432" s="9"/>
      <c r="H432" s="20"/>
    </row>
    <row r="433" spans="1:8" ht="15.6">
      <c r="A433" s="9"/>
      <c r="B433" s="5"/>
      <c r="C433" s="33" t="s">
        <v>96</v>
      </c>
      <c r="D433" s="34"/>
      <c r="E433" s="35" t="s">
        <v>26</v>
      </c>
      <c r="F433" s="14">
        <v>24</v>
      </c>
      <c r="G433" s="9"/>
      <c r="H433" s="20"/>
    </row>
    <row r="434" spans="1:8" ht="15.6">
      <c r="A434" s="9"/>
      <c r="B434" s="5"/>
      <c r="C434" s="33" t="s">
        <v>26</v>
      </c>
      <c r="D434" s="34"/>
      <c r="E434" s="35" t="s">
        <v>92</v>
      </c>
      <c r="F434" s="14">
        <v>31</v>
      </c>
      <c r="G434" s="9"/>
      <c r="H434" s="20"/>
    </row>
    <row r="435" spans="1:8" ht="15.6">
      <c r="A435" s="9"/>
      <c r="B435" s="5"/>
      <c r="C435" s="33" t="s">
        <v>92</v>
      </c>
      <c r="D435" s="34"/>
      <c r="E435" s="35" t="s">
        <v>96</v>
      </c>
      <c r="F435" s="14">
        <v>7</v>
      </c>
      <c r="G435" s="9"/>
      <c r="H435" s="25"/>
    </row>
    <row r="436" spans="1:8" ht="15.6">
      <c r="A436" s="9"/>
      <c r="B436" s="5"/>
      <c r="C436" s="33" t="s">
        <v>96</v>
      </c>
      <c r="D436" s="34"/>
      <c r="E436" s="35" t="s">
        <v>199</v>
      </c>
      <c r="F436" s="14">
        <v>14</v>
      </c>
      <c r="G436" s="9"/>
      <c r="H436" s="25"/>
    </row>
    <row r="437" spans="1:8" ht="15.6">
      <c r="A437" s="9"/>
      <c r="B437" s="5"/>
      <c r="C437" s="33" t="s">
        <v>199</v>
      </c>
      <c r="D437" s="34"/>
      <c r="E437" s="35" t="s">
        <v>92</v>
      </c>
      <c r="F437" s="14">
        <v>10</v>
      </c>
      <c r="G437" s="9"/>
      <c r="H437" s="25"/>
    </row>
    <row r="438" spans="1:8" ht="15.6">
      <c r="A438" s="9"/>
      <c r="B438" s="5"/>
      <c r="C438" s="33" t="s">
        <v>92</v>
      </c>
      <c r="D438" s="34"/>
      <c r="E438" s="35" t="s">
        <v>96</v>
      </c>
      <c r="F438" s="14">
        <v>7</v>
      </c>
      <c r="G438" s="9"/>
      <c r="H438" s="25"/>
    </row>
    <row r="439" spans="1:8" ht="15.6">
      <c r="A439" s="9"/>
      <c r="B439" s="10"/>
      <c r="C439" s="33" t="s">
        <v>96</v>
      </c>
      <c r="D439" s="34"/>
      <c r="E439" s="35" t="s">
        <v>26</v>
      </c>
      <c r="F439" s="14">
        <v>24</v>
      </c>
      <c r="G439" s="9"/>
      <c r="H439" s="16"/>
    </row>
    <row r="440" spans="1:8" ht="15.6">
      <c r="A440" s="9"/>
      <c r="B440" s="10"/>
      <c r="C440" s="33" t="s">
        <v>26</v>
      </c>
      <c r="D440" s="34"/>
      <c r="E440" s="35" t="s">
        <v>96</v>
      </c>
      <c r="F440" s="14">
        <v>24</v>
      </c>
      <c r="G440" s="14">
        <f>SUM(F425:F440)</f>
        <v>300</v>
      </c>
      <c r="H440" s="25" t="s">
        <v>96</v>
      </c>
    </row>
    <row r="441" spans="1:8" ht="15.6">
      <c r="A441" s="46" t="s">
        <v>325</v>
      </c>
      <c r="B441" s="10" t="s">
        <v>204</v>
      </c>
      <c r="C441" s="33"/>
      <c r="D441" s="34"/>
      <c r="E441" s="35"/>
      <c r="F441" s="14"/>
      <c r="G441" s="9"/>
      <c r="H441" s="15"/>
    </row>
    <row r="442" spans="1:8" ht="15" customHeight="1">
      <c r="A442" s="9"/>
      <c r="B442" s="10"/>
      <c r="C442" s="33"/>
      <c r="D442" s="34"/>
      <c r="E442" s="41"/>
      <c r="F442" s="14"/>
      <c r="G442" s="9"/>
      <c r="H442" s="15"/>
    </row>
    <row r="443" spans="1:8" ht="15.6">
      <c r="A443" s="9"/>
      <c r="B443" s="10"/>
      <c r="C443" s="37"/>
      <c r="D443" s="34"/>
      <c r="E443" s="41"/>
      <c r="F443" s="14"/>
      <c r="G443" s="9"/>
      <c r="H443" s="15"/>
    </row>
    <row r="444" spans="1:8" ht="15.6">
      <c r="A444" s="9"/>
      <c r="B444" s="10"/>
      <c r="C444" s="37"/>
      <c r="D444" s="34"/>
      <c r="E444" s="35"/>
      <c r="F444" s="14"/>
      <c r="G444" s="9"/>
      <c r="H444" s="16"/>
    </row>
    <row r="445" spans="1:8" ht="16.5" customHeight="1">
      <c r="A445" s="17"/>
      <c r="B445" s="18"/>
      <c r="C445" s="33"/>
      <c r="D445" s="34"/>
      <c r="E445" s="41"/>
      <c r="F445" s="19"/>
      <c r="G445" s="17"/>
      <c r="H445" s="16"/>
    </row>
    <row r="446" spans="1:8" ht="15.6">
      <c r="A446" s="9"/>
      <c r="B446" s="10"/>
      <c r="C446" s="37"/>
      <c r="D446" s="34"/>
      <c r="E446" s="35"/>
      <c r="F446" s="14"/>
      <c r="G446" s="9"/>
      <c r="H446" s="16"/>
    </row>
    <row r="447" spans="1:8" ht="15.6">
      <c r="A447" s="9"/>
      <c r="B447" s="10"/>
      <c r="C447" s="33"/>
      <c r="D447" s="34"/>
      <c r="E447" s="35"/>
      <c r="F447" s="14"/>
      <c r="G447" s="14"/>
      <c r="H447" s="25"/>
    </row>
    <row r="448" spans="1:8" ht="15.6">
      <c r="A448" s="89" t="s">
        <v>326</v>
      </c>
      <c r="B448" s="9" t="s">
        <v>206</v>
      </c>
      <c r="C448" s="95" t="s">
        <v>223</v>
      </c>
      <c r="D448" s="95"/>
      <c r="E448" s="95" t="s">
        <v>86</v>
      </c>
      <c r="F448" s="9">
        <v>45</v>
      </c>
      <c r="G448" s="9"/>
      <c r="H448" s="15"/>
    </row>
    <row r="449" spans="1:8" ht="15.75" customHeight="1">
      <c r="A449" s="9"/>
      <c r="B449" s="9"/>
      <c r="C449" s="95" t="s">
        <v>86</v>
      </c>
      <c r="D449" s="95" t="s">
        <v>205</v>
      </c>
      <c r="E449" s="96" t="s">
        <v>327</v>
      </c>
      <c r="F449" s="9">
        <v>54</v>
      </c>
      <c r="G449" s="9"/>
      <c r="H449" s="15"/>
    </row>
    <row r="450" spans="1:8" ht="15.6">
      <c r="A450" s="9"/>
      <c r="B450" s="9"/>
      <c r="C450" s="96" t="s">
        <v>327</v>
      </c>
      <c r="D450" s="3"/>
      <c r="E450" s="95" t="s">
        <v>86</v>
      </c>
      <c r="F450" s="9">
        <v>54</v>
      </c>
      <c r="G450" s="9"/>
      <c r="H450" s="15"/>
    </row>
    <row r="451" spans="1:8" ht="15.6">
      <c r="A451" s="9"/>
      <c r="B451" s="9"/>
      <c r="C451" s="95" t="s">
        <v>86</v>
      </c>
      <c r="D451" s="34"/>
      <c r="E451" s="96" t="s">
        <v>223</v>
      </c>
      <c r="F451" s="9">
        <v>45</v>
      </c>
      <c r="G451" s="9">
        <v>198</v>
      </c>
      <c r="H451" s="92" t="s">
        <v>223</v>
      </c>
    </row>
    <row r="452" spans="1:8" ht="15.6">
      <c r="A452" s="17"/>
      <c r="B452" s="17"/>
      <c r="C452" s="34"/>
      <c r="D452" s="34"/>
      <c r="E452" s="93"/>
      <c r="F452" s="17"/>
      <c r="G452" s="17"/>
      <c r="H452" s="20"/>
    </row>
    <row r="453" spans="1:8" ht="15.6">
      <c r="A453" s="9"/>
      <c r="B453" s="10"/>
      <c r="C453" s="37"/>
      <c r="D453" s="34"/>
      <c r="E453" s="44"/>
      <c r="F453" s="9"/>
      <c r="G453" s="9"/>
      <c r="H453" s="20"/>
    </row>
    <row r="454" spans="1:8" ht="15.6">
      <c r="A454" s="9"/>
      <c r="B454" s="10"/>
      <c r="C454" s="33"/>
      <c r="D454" s="34"/>
      <c r="E454" s="35"/>
      <c r="F454" s="14"/>
      <c r="G454" s="9"/>
      <c r="H454" s="20"/>
    </row>
    <row r="455" spans="1:8" ht="15.6">
      <c r="A455" s="9"/>
      <c r="B455" s="10"/>
      <c r="C455" s="33"/>
      <c r="D455" s="34"/>
      <c r="E455" s="35"/>
      <c r="F455" s="14"/>
      <c r="G455" s="9"/>
      <c r="H455" s="20"/>
    </row>
    <row r="456" spans="1:8" ht="15.6">
      <c r="A456" s="9"/>
      <c r="B456" s="10"/>
      <c r="C456" s="33"/>
      <c r="D456" s="34"/>
      <c r="E456" s="35"/>
      <c r="F456" s="14"/>
      <c r="G456" s="9"/>
      <c r="H456" s="20"/>
    </row>
    <row r="457" spans="1:8" ht="15.6">
      <c r="A457" s="9"/>
      <c r="B457" s="10"/>
      <c r="C457" s="33"/>
      <c r="D457" s="34"/>
      <c r="E457" s="35"/>
      <c r="F457" s="14"/>
      <c r="G457" s="9"/>
      <c r="H457" s="20"/>
    </row>
    <row r="458" spans="1:8" ht="15.6">
      <c r="A458" s="9"/>
      <c r="B458" s="10"/>
      <c r="C458" s="33"/>
      <c r="D458" s="34"/>
      <c r="E458" s="35"/>
      <c r="F458" s="14"/>
      <c r="G458" s="9"/>
      <c r="H458" s="16"/>
    </row>
    <row r="459" spans="1:8" ht="15.6">
      <c r="A459" s="9"/>
      <c r="B459" s="10"/>
      <c r="C459" s="33"/>
      <c r="D459" s="34"/>
      <c r="E459" s="35"/>
      <c r="F459" s="14"/>
      <c r="G459" s="14"/>
      <c r="H459" s="20"/>
    </row>
    <row r="460" spans="1:8" ht="15.6">
      <c r="A460" s="9" t="s">
        <v>207</v>
      </c>
      <c r="B460" s="10" t="s">
        <v>208</v>
      </c>
      <c r="C460" s="33" t="s">
        <v>209</v>
      </c>
      <c r="D460" s="34"/>
      <c r="E460" s="35" t="s">
        <v>96</v>
      </c>
      <c r="F460" s="14">
        <v>8</v>
      </c>
      <c r="G460" s="9"/>
      <c r="H460" s="15"/>
    </row>
    <row r="461" spans="1:8" ht="15.6">
      <c r="A461" s="9"/>
      <c r="B461" s="10"/>
      <c r="C461" s="33" t="s">
        <v>96</v>
      </c>
      <c r="D461" s="34"/>
      <c r="E461" s="41" t="s">
        <v>26</v>
      </c>
      <c r="F461" s="14">
        <v>24</v>
      </c>
      <c r="G461" s="9"/>
      <c r="H461" s="15"/>
    </row>
    <row r="462" spans="1:8" ht="18.75" customHeight="1">
      <c r="A462" s="9"/>
      <c r="B462" s="10"/>
      <c r="C462" s="37" t="s">
        <v>26</v>
      </c>
      <c r="D462" s="34"/>
      <c r="E462" s="41" t="s">
        <v>96</v>
      </c>
      <c r="F462" s="14">
        <v>24</v>
      </c>
      <c r="G462" s="9"/>
      <c r="H462" s="15"/>
    </row>
    <row r="463" spans="1:8" ht="15.6">
      <c r="A463" s="9"/>
      <c r="B463" s="5"/>
      <c r="C463" s="37" t="s">
        <v>96</v>
      </c>
      <c r="D463" s="34"/>
      <c r="E463" s="35" t="s">
        <v>199</v>
      </c>
      <c r="F463" s="14">
        <v>15</v>
      </c>
      <c r="G463" s="9"/>
      <c r="H463" s="16"/>
    </row>
    <row r="464" spans="1:8" ht="16.5" customHeight="1">
      <c r="A464" s="17"/>
      <c r="B464" s="29"/>
      <c r="C464" s="33" t="s">
        <v>199</v>
      </c>
      <c r="D464" s="34"/>
      <c r="E464" s="41" t="s">
        <v>96</v>
      </c>
      <c r="F464" s="19">
        <v>15</v>
      </c>
      <c r="G464" s="17"/>
      <c r="H464" s="20"/>
    </row>
    <row r="465" spans="1:8" ht="15.6">
      <c r="A465" s="9"/>
      <c r="B465" s="5"/>
      <c r="C465" s="37" t="s">
        <v>96</v>
      </c>
      <c r="D465" s="34"/>
      <c r="E465" s="35" t="s">
        <v>26</v>
      </c>
      <c r="F465" s="14">
        <v>24</v>
      </c>
      <c r="G465" s="9"/>
      <c r="H465" s="20"/>
    </row>
    <row r="466" spans="1:8" ht="15.6">
      <c r="A466" s="9"/>
      <c r="B466" s="5"/>
      <c r="C466" s="33" t="s">
        <v>26</v>
      </c>
      <c r="D466" s="34"/>
      <c r="E466" s="35" t="s">
        <v>92</v>
      </c>
      <c r="F466" s="14">
        <v>32</v>
      </c>
      <c r="G466" s="9"/>
      <c r="H466" s="20"/>
    </row>
    <row r="467" spans="1:8" ht="15.6">
      <c r="A467" s="9"/>
      <c r="B467" s="5"/>
      <c r="C467" s="33" t="s">
        <v>92</v>
      </c>
      <c r="D467" s="34"/>
      <c r="E467" s="35" t="s">
        <v>96</v>
      </c>
      <c r="F467" s="14">
        <v>7</v>
      </c>
      <c r="G467" s="9"/>
      <c r="H467" s="20"/>
    </row>
    <row r="468" spans="1:8" ht="15.6">
      <c r="A468" s="9"/>
      <c r="B468" s="5"/>
      <c r="C468" s="33" t="s">
        <v>96</v>
      </c>
      <c r="D468" s="34"/>
      <c r="E468" s="35" t="s">
        <v>26</v>
      </c>
      <c r="F468" s="14">
        <v>24</v>
      </c>
      <c r="G468" s="9"/>
      <c r="H468" s="16"/>
    </row>
    <row r="469" spans="1:8" ht="15.6">
      <c r="A469" s="9"/>
      <c r="B469" s="5"/>
      <c r="C469" s="21" t="s">
        <v>26</v>
      </c>
      <c r="D469" s="22"/>
      <c r="E469" s="23" t="s">
        <v>209</v>
      </c>
      <c r="F469" s="14">
        <v>32</v>
      </c>
      <c r="G469" s="14">
        <f>SUM(F460:F469)</f>
        <v>205</v>
      </c>
      <c r="H469" s="20" t="s">
        <v>317</v>
      </c>
    </row>
    <row r="470" spans="1:8" ht="15.6">
      <c r="A470" s="34"/>
      <c r="B470" s="43"/>
      <c r="C470" s="34"/>
      <c r="D470" s="34"/>
      <c r="E470" s="34"/>
      <c r="F470" s="34"/>
      <c r="G470" s="43">
        <v>1111</v>
      </c>
      <c r="H470" s="52"/>
    </row>
    <row r="471" spans="1:8" ht="15.6">
      <c r="A471" s="3"/>
      <c r="B471" s="2"/>
      <c r="C471" s="3"/>
      <c r="D471" s="3"/>
      <c r="E471" s="3"/>
      <c r="F471" s="3"/>
      <c r="G471" s="3"/>
      <c r="H471" s="3"/>
    </row>
    <row r="472" spans="1:8" ht="15.6">
      <c r="A472" s="3"/>
      <c r="B472" s="2"/>
      <c r="C472" s="3"/>
      <c r="D472" s="3"/>
      <c r="E472" s="3"/>
      <c r="F472" s="3"/>
      <c r="G472" s="3"/>
      <c r="H472" s="3"/>
    </row>
    <row r="473" spans="1:8" ht="15.6">
      <c r="A473" s="1"/>
      <c r="B473" s="2"/>
      <c r="C473" s="3"/>
      <c r="D473" s="3"/>
      <c r="E473" s="3"/>
      <c r="F473" s="3"/>
      <c r="G473" s="3"/>
      <c r="H473" s="3"/>
    </row>
    <row r="474" spans="1:8" ht="15.75" customHeight="1">
      <c r="A474" s="172" t="s">
        <v>4</v>
      </c>
      <c r="B474" s="174" t="s">
        <v>5</v>
      </c>
      <c r="C474" s="164" t="s">
        <v>6</v>
      </c>
      <c r="D474" s="165"/>
      <c r="E474" s="166"/>
      <c r="F474" s="176" t="s">
        <v>7</v>
      </c>
      <c r="G474" s="4" t="s">
        <v>12</v>
      </c>
      <c r="H474" s="180" t="s">
        <v>13</v>
      </c>
    </row>
    <row r="475" spans="1:8" ht="15.6">
      <c r="A475" s="173"/>
      <c r="B475" s="175"/>
      <c r="C475" s="5" t="s">
        <v>14</v>
      </c>
      <c r="D475" s="6"/>
      <c r="E475" s="7" t="s">
        <v>15</v>
      </c>
      <c r="F475" s="177"/>
      <c r="G475" s="8" t="s">
        <v>20</v>
      </c>
      <c r="H475" s="181"/>
    </row>
    <row r="476" spans="1:8" ht="15.6">
      <c r="A476" s="9" t="s">
        <v>211</v>
      </c>
      <c r="B476" s="10" t="s">
        <v>212</v>
      </c>
      <c r="C476" s="33" t="s">
        <v>92</v>
      </c>
      <c r="D476" s="34"/>
      <c r="E476" s="35" t="s">
        <v>96</v>
      </c>
      <c r="F476" s="14">
        <v>7</v>
      </c>
      <c r="G476" s="9"/>
      <c r="H476" s="15"/>
    </row>
    <row r="477" spans="1:8" ht="15.6">
      <c r="A477" s="9"/>
      <c r="B477" s="10"/>
      <c r="C477" s="33" t="s">
        <v>96</v>
      </c>
      <c r="D477" s="34"/>
      <c r="E477" s="41" t="s">
        <v>26</v>
      </c>
      <c r="F477" s="14">
        <v>24</v>
      </c>
      <c r="G477" s="9"/>
      <c r="H477" s="15"/>
    </row>
    <row r="478" spans="1:8" ht="18" customHeight="1">
      <c r="A478" s="9"/>
      <c r="B478" s="10"/>
      <c r="C478" s="37" t="s">
        <v>26</v>
      </c>
      <c r="D478" s="34"/>
      <c r="E478" s="41" t="s">
        <v>96</v>
      </c>
      <c r="F478" s="14">
        <v>24</v>
      </c>
      <c r="G478" s="9"/>
      <c r="H478" s="15"/>
    </row>
    <row r="479" spans="1:8" ht="15.6">
      <c r="A479" s="9"/>
      <c r="B479" s="10"/>
      <c r="C479" s="37" t="s">
        <v>96</v>
      </c>
      <c r="D479" s="34"/>
      <c r="E479" s="35" t="s">
        <v>213</v>
      </c>
      <c r="F479" s="14">
        <v>24</v>
      </c>
      <c r="G479" s="9"/>
      <c r="H479" s="16"/>
    </row>
    <row r="480" spans="1:8" ht="15.6">
      <c r="A480" s="17"/>
      <c r="B480" s="18"/>
      <c r="C480" s="33" t="s">
        <v>214</v>
      </c>
      <c r="D480" s="34"/>
      <c r="E480" s="41" t="s">
        <v>92</v>
      </c>
      <c r="F480" s="19">
        <v>31</v>
      </c>
      <c r="G480" s="17"/>
      <c r="H480" s="20"/>
    </row>
    <row r="481" spans="1:8" ht="15.6">
      <c r="A481" s="9"/>
      <c r="B481" s="10"/>
      <c r="C481" s="37" t="s">
        <v>92</v>
      </c>
      <c r="D481" s="34"/>
      <c r="E481" s="35" t="s">
        <v>96</v>
      </c>
      <c r="F481" s="14">
        <v>7</v>
      </c>
      <c r="G481" s="9"/>
      <c r="H481" s="20"/>
    </row>
    <row r="482" spans="1:8" ht="15.6">
      <c r="A482" s="9"/>
      <c r="B482" s="10"/>
      <c r="C482" s="33" t="s">
        <v>96</v>
      </c>
      <c r="D482" s="34"/>
      <c r="E482" s="35" t="s">
        <v>26</v>
      </c>
      <c r="F482" s="14">
        <v>24</v>
      </c>
      <c r="G482" s="9"/>
      <c r="H482" s="20"/>
    </row>
    <row r="483" spans="1:8" ht="15.6">
      <c r="A483" s="9"/>
      <c r="B483" s="10"/>
      <c r="C483" s="33" t="s">
        <v>26</v>
      </c>
      <c r="D483" s="34"/>
      <c r="E483" s="35" t="s">
        <v>92</v>
      </c>
      <c r="F483" s="14">
        <v>31</v>
      </c>
      <c r="G483" s="9"/>
      <c r="H483" s="20"/>
    </row>
    <row r="484" spans="1:8" ht="15.6">
      <c r="A484" s="9"/>
      <c r="B484" s="10"/>
      <c r="C484" s="33" t="s">
        <v>92</v>
      </c>
      <c r="D484" s="34"/>
      <c r="E484" s="35" t="s">
        <v>96</v>
      </c>
      <c r="F484" s="14">
        <v>7</v>
      </c>
      <c r="G484" s="9"/>
      <c r="H484" s="20"/>
    </row>
    <row r="485" spans="1:8" ht="15.6">
      <c r="A485" s="9"/>
      <c r="B485" s="10"/>
      <c r="C485" s="33" t="s">
        <v>96</v>
      </c>
      <c r="D485" s="34"/>
      <c r="E485" s="35" t="s">
        <v>26</v>
      </c>
      <c r="F485" s="14">
        <v>24</v>
      </c>
      <c r="G485" s="9"/>
      <c r="H485" s="16"/>
    </row>
    <row r="486" spans="1:8" ht="17.25" customHeight="1">
      <c r="A486" s="9"/>
      <c r="B486" s="10"/>
      <c r="C486" s="33" t="s">
        <v>26</v>
      </c>
      <c r="D486" s="34"/>
      <c r="E486" s="35" t="s">
        <v>92</v>
      </c>
      <c r="F486" s="14">
        <v>31</v>
      </c>
      <c r="G486" s="14">
        <f>SUM(F476:F486)</f>
        <v>234</v>
      </c>
      <c r="H486" s="20" t="s">
        <v>318</v>
      </c>
    </row>
    <row r="487" spans="1:8" ht="15.6">
      <c r="A487" s="9" t="s">
        <v>216</v>
      </c>
      <c r="B487" s="10" t="s">
        <v>217</v>
      </c>
      <c r="C487" s="33" t="s">
        <v>218</v>
      </c>
      <c r="D487" s="34"/>
      <c r="E487" s="35" t="s">
        <v>92</v>
      </c>
      <c r="F487" s="14">
        <v>4</v>
      </c>
      <c r="G487" s="9"/>
      <c r="H487" s="15"/>
    </row>
    <row r="488" spans="1:8" ht="15.75" customHeight="1">
      <c r="A488" s="9"/>
      <c r="B488" s="10"/>
      <c r="C488" s="33" t="s">
        <v>92</v>
      </c>
      <c r="D488" s="34"/>
      <c r="E488" s="41" t="s">
        <v>96</v>
      </c>
      <c r="F488" s="14">
        <v>7</v>
      </c>
      <c r="G488" s="9"/>
      <c r="H488" s="15"/>
    </row>
    <row r="489" spans="1:8" ht="15.6">
      <c r="A489" s="9"/>
      <c r="B489" s="10"/>
      <c r="C489" s="37" t="s">
        <v>96</v>
      </c>
      <c r="D489" s="34"/>
      <c r="E489" s="41" t="s">
        <v>26</v>
      </c>
      <c r="F489" s="14">
        <v>24</v>
      </c>
      <c r="G489" s="9"/>
      <c r="H489" s="15"/>
    </row>
    <row r="490" spans="1:8" ht="15.6">
      <c r="A490" s="9"/>
      <c r="B490" s="10"/>
      <c r="C490" s="37" t="s">
        <v>26</v>
      </c>
      <c r="D490" s="34"/>
      <c r="E490" s="35" t="s">
        <v>92</v>
      </c>
      <c r="F490" s="14">
        <v>31</v>
      </c>
      <c r="G490" s="9"/>
      <c r="H490" s="16"/>
    </row>
    <row r="491" spans="1:8" ht="15.75" customHeight="1">
      <c r="A491" s="17"/>
      <c r="B491" s="18"/>
      <c r="C491" s="33" t="s">
        <v>92</v>
      </c>
      <c r="D491" s="34"/>
      <c r="E491" s="41" t="s">
        <v>96</v>
      </c>
      <c r="F491" s="19">
        <v>7</v>
      </c>
      <c r="G491" s="17"/>
      <c r="H491" s="20"/>
    </row>
    <row r="492" spans="1:8" ht="15.6">
      <c r="A492" s="9"/>
      <c r="B492" s="10"/>
      <c r="C492" s="37" t="s">
        <v>96</v>
      </c>
      <c r="D492" s="34"/>
      <c r="E492" s="35" t="s">
        <v>26</v>
      </c>
      <c r="F492" s="14">
        <v>24</v>
      </c>
      <c r="G492" s="9"/>
      <c r="H492" s="20"/>
    </row>
    <row r="493" spans="1:8" ht="15.6">
      <c r="A493" s="9"/>
      <c r="B493" s="10"/>
      <c r="C493" s="33" t="s">
        <v>26</v>
      </c>
      <c r="D493" s="34"/>
      <c r="E493" s="35" t="s">
        <v>92</v>
      </c>
      <c r="F493" s="14">
        <v>31</v>
      </c>
      <c r="G493" s="9"/>
      <c r="H493" s="20"/>
    </row>
    <row r="494" spans="1:8" ht="15.6">
      <c r="A494" s="9"/>
      <c r="B494" s="10"/>
      <c r="C494" s="33" t="s">
        <v>92</v>
      </c>
      <c r="D494" s="34"/>
      <c r="E494" s="35" t="s">
        <v>96</v>
      </c>
      <c r="F494" s="14">
        <v>7</v>
      </c>
      <c r="G494" s="9"/>
      <c r="H494" s="20"/>
    </row>
    <row r="495" spans="1:8" ht="15.6">
      <c r="A495" s="9"/>
      <c r="B495" s="10"/>
      <c r="C495" s="33" t="s">
        <v>96</v>
      </c>
      <c r="D495" s="34"/>
      <c r="E495" s="35" t="s">
        <v>26</v>
      </c>
      <c r="F495" s="14">
        <v>24</v>
      </c>
      <c r="G495" s="9"/>
      <c r="H495" s="16"/>
    </row>
    <row r="496" spans="1:8" ht="15.6">
      <c r="A496" s="9"/>
      <c r="B496" s="10"/>
      <c r="C496" s="33" t="s">
        <v>26</v>
      </c>
      <c r="D496" s="34"/>
      <c r="E496" s="35" t="s">
        <v>218</v>
      </c>
      <c r="F496" s="14">
        <v>35</v>
      </c>
      <c r="G496" s="14">
        <f>SUM(F487:F496)</f>
        <v>194</v>
      </c>
      <c r="H496" s="20" t="s">
        <v>319</v>
      </c>
    </row>
    <row r="497" spans="1:8" ht="15.6">
      <c r="A497" s="9" t="s">
        <v>220</v>
      </c>
      <c r="B497" s="10" t="s">
        <v>221</v>
      </c>
      <c r="C497" s="33" t="s">
        <v>222</v>
      </c>
      <c r="D497" s="34"/>
      <c r="E497" s="35" t="s">
        <v>26</v>
      </c>
      <c r="F497" s="14">
        <v>34</v>
      </c>
      <c r="G497" s="9"/>
      <c r="H497" s="15"/>
    </row>
    <row r="498" spans="1:8" ht="15.6">
      <c r="A498" s="9"/>
      <c r="B498" s="5"/>
      <c r="C498" s="33" t="s">
        <v>26</v>
      </c>
      <c r="D498" s="34"/>
      <c r="E498" s="41" t="s">
        <v>223</v>
      </c>
      <c r="F498" s="14">
        <v>50</v>
      </c>
      <c r="G498" s="9"/>
      <c r="H498" s="15"/>
    </row>
    <row r="499" spans="1:8" ht="12.75" customHeight="1">
      <c r="A499" s="9"/>
      <c r="B499" s="5"/>
      <c r="C499" s="37" t="s">
        <v>223</v>
      </c>
      <c r="D499" s="34"/>
      <c r="E499" s="41" t="s">
        <v>96</v>
      </c>
      <c r="F499" s="14">
        <v>38</v>
      </c>
      <c r="G499" s="9"/>
      <c r="H499" s="15"/>
    </row>
    <row r="500" spans="1:8" ht="15.6">
      <c r="A500" s="9"/>
      <c r="B500" s="5"/>
      <c r="C500" s="37" t="s">
        <v>96</v>
      </c>
      <c r="D500" s="34"/>
      <c r="E500" s="35" t="s">
        <v>223</v>
      </c>
      <c r="F500" s="14">
        <v>38</v>
      </c>
      <c r="G500" s="9"/>
      <c r="H500" s="16"/>
    </row>
    <row r="501" spans="1:8" ht="18" customHeight="1">
      <c r="A501" s="17"/>
      <c r="B501" s="29"/>
      <c r="C501" s="33" t="s">
        <v>223</v>
      </c>
      <c r="D501" s="34"/>
      <c r="E501" s="41" t="s">
        <v>96</v>
      </c>
      <c r="F501" s="19">
        <v>38</v>
      </c>
      <c r="G501" s="17"/>
      <c r="H501" s="20"/>
    </row>
    <row r="502" spans="1:8" ht="15.6">
      <c r="A502" s="9"/>
      <c r="B502" s="5"/>
      <c r="C502" s="37" t="s">
        <v>96</v>
      </c>
      <c r="D502" s="34"/>
      <c r="E502" s="35" t="s">
        <v>223</v>
      </c>
      <c r="F502" s="14">
        <v>38</v>
      </c>
      <c r="G502" s="9"/>
      <c r="H502" s="20"/>
    </row>
    <row r="503" spans="1:8" ht="15.6">
      <c r="A503" s="9"/>
      <c r="B503" s="5"/>
      <c r="C503" s="33" t="s">
        <v>223</v>
      </c>
      <c r="D503" s="34"/>
      <c r="E503" s="35" t="s">
        <v>26</v>
      </c>
      <c r="F503" s="14">
        <v>50</v>
      </c>
      <c r="G503" s="9"/>
      <c r="H503" s="16"/>
    </row>
    <row r="504" spans="1:8" ht="15" customHeight="1">
      <c r="A504" s="9"/>
      <c r="B504" s="5"/>
      <c r="C504" s="21" t="s">
        <v>26</v>
      </c>
      <c r="D504" s="22"/>
      <c r="E504" s="23" t="s">
        <v>222</v>
      </c>
      <c r="F504" s="14">
        <v>34</v>
      </c>
      <c r="G504" s="14">
        <f>SUM(F497:F504)</f>
        <v>320</v>
      </c>
      <c r="H504" s="20" t="s">
        <v>320</v>
      </c>
    </row>
    <row r="505" spans="1:8">
      <c r="G505">
        <v>748</v>
      </c>
    </row>
    <row r="506" spans="1:8">
      <c r="G506">
        <v>13113</v>
      </c>
    </row>
    <row r="508" spans="1:8">
      <c r="A508" s="53" t="s">
        <v>321</v>
      </c>
      <c r="B508" s="53"/>
      <c r="C508" s="53">
        <v>46</v>
      </c>
      <c r="D508">
        <v>45</v>
      </c>
    </row>
    <row r="509" spans="1:8">
      <c r="A509" s="53" t="s">
        <v>322</v>
      </c>
      <c r="B509" s="53"/>
      <c r="C509" s="53">
        <v>7</v>
      </c>
      <c r="D509">
        <v>6</v>
      </c>
    </row>
    <row r="510" spans="1:8">
      <c r="A510" s="53" t="s">
        <v>323</v>
      </c>
      <c r="B510" s="53"/>
      <c r="C510" s="54">
        <v>53</v>
      </c>
      <c r="D510">
        <v>51</v>
      </c>
    </row>
    <row r="511" spans="1:8">
      <c r="A511" s="53" t="s">
        <v>324</v>
      </c>
      <c r="B511" s="53"/>
      <c r="C511" s="55">
        <v>13113</v>
      </c>
    </row>
  </sheetData>
  <mergeCells count="49">
    <mergeCell ref="H356:H357"/>
    <mergeCell ref="H415:H416"/>
    <mergeCell ref="H474:H475"/>
    <mergeCell ref="B356:B357"/>
    <mergeCell ref="B415:B416"/>
    <mergeCell ref="B474:B475"/>
    <mergeCell ref="F356:F357"/>
    <mergeCell ref="F415:F416"/>
    <mergeCell ref="F474:F475"/>
    <mergeCell ref="C356:E356"/>
    <mergeCell ref="C415:E415"/>
    <mergeCell ref="C474:E474"/>
    <mergeCell ref="A356:A357"/>
    <mergeCell ref="A415:A416"/>
    <mergeCell ref="A474:A475"/>
    <mergeCell ref="B7:B8"/>
    <mergeCell ref="B59:B60"/>
    <mergeCell ref="B121:B122"/>
    <mergeCell ref="B179:B180"/>
    <mergeCell ref="A7:A8"/>
    <mergeCell ref="A59:A60"/>
    <mergeCell ref="A121:A122"/>
    <mergeCell ref="A179:A180"/>
    <mergeCell ref="A238:A239"/>
    <mergeCell ref="C121:E121"/>
    <mergeCell ref="C179:E179"/>
    <mergeCell ref="A237:H237"/>
    <mergeCell ref="C238:E238"/>
    <mergeCell ref="C297:E297"/>
    <mergeCell ref="B238:B239"/>
    <mergeCell ref="B297:B298"/>
    <mergeCell ref="H121:H122"/>
    <mergeCell ref="H179:H180"/>
    <mergeCell ref="H238:H239"/>
    <mergeCell ref="H297:H298"/>
    <mergeCell ref="A297:A298"/>
    <mergeCell ref="F297:F298"/>
    <mergeCell ref="F121:F122"/>
    <mergeCell ref="F179:F180"/>
    <mergeCell ref="F238:F239"/>
    <mergeCell ref="A3:H3"/>
    <mergeCell ref="A4:H4"/>
    <mergeCell ref="A5:H5"/>
    <mergeCell ref="C7:E7"/>
    <mergeCell ref="C59:E59"/>
    <mergeCell ref="H7:H8"/>
    <mergeCell ref="H59:H60"/>
    <mergeCell ref="F7:F8"/>
    <mergeCell ref="F59:F60"/>
  </mergeCells>
  <pageMargins left="0.7" right="0.7" top="0.75" bottom="0.75" header="0.3" footer="0.3"/>
  <pageSetup paperSize="5" scale="93" orientation="portrait" horizontalDpi="300" verticalDpi="300"/>
  <rowBreaks count="7" manualBreakCount="7">
    <brk id="57" max="7" man="1"/>
    <brk id="118" max="7" man="1"/>
    <brk id="174" max="7" man="1"/>
    <brk id="293" max="7" man="1"/>
    <brk id="351" max="7" man="1"/>
    <brk id="413" max="7" man="1"/>
    <brk id="471" max="7" man="1"/>
  </row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AF3E444F-746F-452D-8E2F-911600A1CF5B}">
  <ds:schemaRefs/>
</ds:datastoreItem>
</file>

<file path=customXml/itemProps2.xml><?xml version="1.0" encoding="utf-8"?>
<ds:datastoreItem xmlns:ds="http://schemas.openxmlformats.org/officeDocument/2006/customXml" ds:itemID="{B3BF7B63-7D11-40EB-ADDA-F6E589C50BF8}">
  <ds:schemaRefs/>
</ds:datastoreItem>
</file>

<file path=customXml/itemProps3.xml><?xml version="1.0" encoding="utf-8"?>
<ds:datastoreItem xmlns:ds="http://schemas.openxmlformats.org/officeDocument/2006/customXml" ds:itemID="{6B2E23DE-B3CA-4A31-A53B-8C6493459A71}">
  <ds:schemaRefs/>
</ds:datastoreItem>
</file>

<file path=customXml/itemProps4.xml><?xml version="1.0" encoding="utf-8"?>
<ds:datastoreItem xmlns:ds="http://schemas.openxmlformats.org/officeDocument/2006/customXml" ds:itemID="{1E05E75F-2E01-488F-9E5D-B7343CFB4DC9}">
  <ds:schemaRefs/>
</ds:datastoreItem>
</file>

<file path=customXml/itemProps5.xml><?xml version="1.0" encoding="utf-8"?>
<ds:datastoreItem xmlns:ds="http://schemas.openxmlformats.org/officeDocument/2006/customXml" ds:itemID="{3651689D-FD78-466C-B701-1F5B6E0DD7F1}">
  <ds:schemaRefs/>
</ds:datastoreItem>
</file>

<file path=customXml/itemProps6.xml><?xml version="1.0" encoding="utf-8"?>
<ds:datastoreItem xmlns:ds="http://schemas.openxmlformats.org/officeDocument/2006/customXml" ds:itemID="{3470F0C6-F015-4712-A304-1712662E318D}">
  <ds:schemaRefs/>
</ds:datastoreItem>
</file>

<file path=customXml/itemProps7.xml><?xml version="1.0" encoding="utf-8"?>
<ds:datastoreItem xmlns:ds="http://schemas.openxmlformats.org/officeDocument/2006/customXml" ds:itemID="{9F8B2424-C25E-4801-B58D-A9C88746E613}">
  <ds:schemaRefs/>
</ds:datastoreItem>
</file>

<file path=customXml/itemProps8.xml><?xml version="1.0" encoding="utf-8"?>
<ds:datastoreItem xmlns:ds="http://schemas.openxmlformats.org/officeDocument/2006/customXml" ds:itemID="{29294A90-F565-4B80-8F09-2F230D30AFF1}">
  <ds:schemaRefs/>
</ds:datastoreItem>
</file>

<file path=customXml/itemProps9.xml><?xml version="1.0" encoding="utf-8"?>
<ds:datastoreItem xmlns:ds="http://schemas.openxmlformats.org/officeDocument/2006/customXml" ds:itemID="{FC049138-44E8-4C99-85CC-143E05E6E0D4}">
  <ds:schemaRefs/>
</ds:datastoreItem>
</file>

<file path=customXml/itemProps10.xml><?xml version="1.0" encoding="utf-8"?>
<ds:datastoreItem xmlns:ds="http://schemas.openxmlformats.org/officeDocument/2006/customXml" ds:itemID="{0B275462-84F3-4A1D-B6A1-963D6C810BB6}">
  <ds:schemaRefs/>
</ds:datastoreItem>
</file>

<file path=customXml/itemProps11.xml><?xml version="1.0" encoding="utf-8"?>
<ds:datastoreItem xmlns:ds="http://schemas.openxmlformats.org/officeDocument/2006/customXml" ds:itemID="{CC53342C-F187-4AAA-8636-20B2A939A21C}">
  <ds:schemaRefs/>
</ds:datastoreItem>
</file>

<file path=customXml/itemProps12.xml><?xml version="1.0" encoding="utf-8"?>
<ds:datastoreItem xmlns:ds="http://schemas.openxmlformats.org/officeDocument/2006/customXml" ds:itemID="{A9F96B77-6418-486A-8B20-AE0AA6C2473B}">
  <ds:schemaRefs/>
</ds:datastoreItem>
</file>

<file path=customXml/itemProps13.xml><?xml version="1.0" encoding="utf-8"?>
<ds:datastoreItem xmlns:ds="http://schemas.openxmlformats.org/officeDocument/2006/customXml" ds:itemID="{3717360F-3F18-403C-915A-735EF0D0A3AE}">
  <ds:schemaRefs/>
</ds:datastoreItem>
</file>

<file path=customXml/itemProps14.xml><?xml version="1.0" encoding="utf-8"?>
<ds:datastoreItem xmlns:ds="http://schemas.openxmlformats.org/officeDocument/2006/customXml" ds:itemID="{C5E11B96-64E9-457B-8E8B-F6A572E70304}">
  <ds:schemaRefs/>
</ds:datastoreItem>
</file>

<file path=customXml/itemProps15.xml><?xml version="1.0" encoding="utf-8"?>
<ds:datastoreItem xmlns:ds="http://schemas.openxmlformats.org/officeDocument/2006/customXml" ds:itemID="{5F32D7B1-9EC4-4EA0-A34B-F47D7379299C}">
  <ds:schemaRefs/>
</ds:datastoreItem>
</file>

<file path=customXml/itemProps16.xml><?xml version="1.0" encoding="utf-8"?>
<ds:datastoreItem xmlns:ds="http://schemas.openxmlformats.org/officeDocument/2006/customXml" ds:itemID="{82F256A7-1087-4B78-90C0-3711D9BA095D}">
  <ds:schemaRefs/>
</ds:datastoreItem>
</file>

<file path=customXml/itemProps17.xml><?xml version="1.0" encoding="utf-8"?>
<ds:datastoreItem xmlns:ds="http://schemas.openxmlformats.org/officeDocument/2006/customXml" ds:itemID="{634EA142-5CF5-469B-B296-6B9CE56260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Schedule</vt:lpstr>
      <vt:lpstr>Report</vt:lpstr>
      <vt:lpstr>Print</vt:lpstr>
      <vt:lpstr>Departures</vt:lpstr>
      <vt:lpstr>ShortCodesNew</vt:lpstr>
      <vt:lpstr>Vehicles</vt:lpstr>
      <vt:lpstr>PVT SCH</vt:lpstr>
      <vt:lpstr>Routes</vt:lpstr>
      <vt:lpstr>details</vt:lpstr>
      <vt:lpstr>Code2Loc</vt:lpstr>
      <vt:lpstr>Codes</vt:lpstr>
      <vt:lpstr>Loc2Code</vt:lpstr>
      <vt:lpstr>details!Print_Area</vt:lpstr>
      <vt:lpstr>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Ganthe</cp:lastModifiedBy>
  <cp:lastPrinted>2023-08-15T17:43:28Z</cp:lastPrinted>
  <dcterms:created xsi:type="dcterms:W3CDTF">2006-09-16T00:00:00Z</dcterms:created>
  <dcterms:modified xsi:type="dcterms:W3CDTF">2023-09-20T05:24:47Z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1EAC49FD2B5047259466359BB3CD94B5_12</vt:lpwstr>
  </property>
  <property fmtid="{D5CDD505-2E9C-101B-9397-08002B2CF9AE}" pid="3" name="KSOProductBuildVer">
    <vt:lpwstr>1033-12.2.0.13110</vt:lpwstr>
  </property>
</Properties>
</file>